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7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gdalena.kozlowska\Documents\"/>
    </mc:Choice>
  </mc:AlternateContent>
  <xr:revisionPtr revIDLastSave="0" documentId="13_ncr:1_{8C9EAE83-B2FA-43E2-8046-9F16543CFA35}" xr6:coauthVersionLast="36" xr6:coauthVersionMax="36" xr10:uidLastSave="{00000000-0000-0000-0000-000000000000}"/>
  <bookViews>
    <workbookView xWindow="0" yWindow="0" windowWidth="28800" windowHeight="11840" xr2:uid="{00000000-000D-0000-FFFF-FFFF00000000}"/>
  </bookViews>
  <sheets>
    <sheet name="Meldunek tygodniowy" sheetId="1" r:id="rId1"/>
    <sheet name="Arkusz15" sheetId="20" state="hidden" r:id="rId2"/>
    <sheet name="Arkusz1" sheetId="19" state="hidden" r:id="rId3"/>
    <sheet name="Arkusz2" sheetId="2" state="hidden" r:id="rId4"/>
    <sheet name="Arkusz3" sheetId="3" state="hidden" r:id="rId5"/>
    <sheet name="Arkusz4" sheetId="4" state="hidden" r:id="rId6"/>
    <sheet name="Arkusz5" sheetId="5" state="hidden" r:id="rId7"/>
    <sheet name="Arkusz18" sheetId="18" state="hidden" r:id="rId8"/>
    <sheet name="Arkusz16" sheetId="16" state="hidden" r:id="rId9"/>
    <sheet name="Arkusz17" sheetId="17" state="hidden" r:id="rId10"/>
    <sheet name="Arkusz6" sheetId="6" state="hidden" r:id="rId11"/>
    <sheet name="Arkusz7" sheetId="7" state="hidden" r:id="rId12"/>
    <sheet name="Arkusz8" sheetId="8" state="hidden" r:id="rId13"/>
    <sheet name="Arkusz9" sheetId="9" state="hidden" r:id="rId14"/>
    <sheet name="Arkusz10" sheetId="10" state="hidden" r:id="rId15"/>
    <sheet name="Arkusz11" sheetId="11" state="hidden" r:id="rId16"/>
    <sheet name="Arkusz12" sheetId="12" state="hidden" r:id="rId17"/>
    <sheet name="Arkusz13" sheetId="13" state="hidden" r:id="rId18"/>
    <sheet name="Arkusz14" sheetId="14" state="hidden" r:id="rId19"/>
  </sheets>
  <definedNames>
    <definedName name="AHDPROD_SP_Meldunek_parametry" localSheetId="7" hidden="1">Arkusz18!$A$1:$C$2</definedName>
    <definedName name="AHDPROD_SP_Meldunek_sekcja_I_tab_1" localSheetId="3" hidden="1">Arkusz2!$A$1:$G$37</definedName>
    <definedName name="AHDPROD_SP_Meldunek_sekcja_I_tab_2" localSheetId="4" hidden="1">Arkusz3!$A$1:$G$37</definedName>
    <definedName name="AHDPROD_SP_Meldunek_sekcja_II_tab_1" localSheetId="5" hidden="1">Arkusz4!$A$1:$E$7</definedName>
    <definedName name="AHDPROD_SP_Meldunek_sekcja_II_tab_2" localSheetId="6" hidden="1">Arkusz5!$A$1:$E$7</definedName>
    <definedName name="AHDPROD_SP_Meldunek_sekcja_III_tab_1" localSheetId="10" hidden="1">Arkusz6!$A$1:$G$7</definedName>
    <definedName name="AHDPROD_SP_Meldunek_sekcja_III_tab_2" localSheetId="11" hidden="1">Arkusz7!$A$1:$G$7</definedName>
    <definedName name="AHDPROD_SP_Meldunek_sekcja_IV" localSheetId="12" hidden="1">Arkusz8!$A$1:$C$26</definedName>
    <definedName name="AHDPROD_SP_Meldunek_sekcja_IX_tab_1" localSheetId="8" hidden="1">Arkusz16!$A$1:$D$13</definedName>
    <definedName name="AHDPROD_SP_Meldunek_sekcja_IX_tab_2" localSheetId="9" hidden="1">Arkusz17!$A$1:$D$13</definedName>
    <definedName name="AHDPROD_SP_Meldunek_sekcja_V_tab_1" localSheetId="13" hidden="1">Arkusz9!$A$1:$C$13</definedName>
    <definedName name="AHDPROD_SP_Meldunek_sekcja_V_tab_2" localSheetId="14" hidden="1">Arkusz10!$A$1:$D$9</definedName>
    <definedName name="AHDPROD_SP_Meldunek_sekcja_V_tab_3" localSheetId="15" hidden="1">Arkusz11!$A$1:$C$13</definedName>
    <definedName name="AHDPROD_SP_Meldunek_sekcja_V_tab_4" localSheetId="16" hidden="1">Arkusz12!$A$1:$D$9</definedName>
    <definedName name="AHDPROD_SP_Meldunek_sekcja_VI_tab_1" localSheetId="17" hidden="1">Arkusz13!$A$1:$E$145</definedName>
    <definedName name="AHDPROD_SP_Meldunek_sekcja_VI_tab_2" localSheetId="18" hidden="1">Arkusz14!$A$1:$D$4</definedName>
    <definedName name="AHDPROD_SP_Meldunek_sekcja_VII" localSheetId="1" hidden="1">Arkusz15!$A$1:$C$12</definedName>
    <definedName name="AHDPROD_SP_Meldunek_sekcja_VIII" localSheetId="2" hidden="1">Arkusz1!$A$1:$D$4</definedName>
  </definedNames>
  <calcPr calcId="191029"/>
</workbook>
</file>

<file path=xl/calcChain.xml><?xml version="1.0" encoding="utf-8"?>
<calcChain xmlns="http://schemas.openxmlformats.org/spreadsheetml/2006/main">
  <c r="T135" i="1" l="1"/>
  <c r="T134" i="1"/>
  <c r="T133" i="1"/>
  <c r="T132" i="1"/>
  <c r="T131" i="1"/>
  <c r="T130" i="1"/>
  <c r="T129" i="1"/>
  <c r="T128" i="1"/>
  <c r="T127" i="1"/>
  <c r="T126" i="1"/>
  <c r="T125" i="1"/>
  <c r="T124" i="1"/>
  <c r="T123" i="1"/>
  <c r="T122" i="1"/>
  <c r="T121" i="1"/>
  <c r="S135" i="1"/>
  <c r="T136" i="1" l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L122" i="1"/>
  <c r="L123" i="1"/>
  <c r="L124" i="1"/>
  <c r="L125" i="1"/>
  <c r="L126" i="1"/>
  <c r="L127" i="1"/>
  <c r="L132" i="1"/>
  <c r="L133" i="1"/>
  <c r="L134" i="1"/>
  <c r="L135" i="1"/>
  <c r="U135" i="1" l="1"/>
  <c r="V135" i="1" s="1"/>
  <c r="U127" i="1"/>
  <c r="V127" i="1" s="1"/>
  <c r="U123" i="1"/>
  <c r="V123" i="1" s="1"/>
  <c r="U131" i="1"/>
  <c r="V131" i="1" s="1"/>
  <c r="U134" i="1"/>
  <c r="V134" i="1" s="1"/>
  <c r="U130" i="1"/>
  <c r="V130" i="1" s="1"/>
  <c r="U126" i="1"/>
  <c r="V126" i="1" s="1"/>
  <c r="U122" i="1"/>
  <c r="V122" i="1" s="1"/>
  <c r="U125" i="1"/>
  <c r="V125" i="1" s="1"/>
  <c r="U133" i="1"/>
  <c r="V133" i="1" s="1"/>
  <c r="U129" i="1"/>
  <c r="V129" i="1" s="1"/>
  <c r="U132" i="1"/>
  <c r="V132" i="1" s="1"/>
  <c r="U128" i="1"/>
  <c r="V128" i="1" s="1"/>
  <c r="U124" i="1"/>
  <c r="V124" i="1" s="1"/>
  <c r="J469" i="1"/>
  <c r="V470" i="1" l="1"/>
  <c r="S470" i="1"/>
  <c r="P470" i="1"/>
  <c r="M470" i="1"/>
  <c r="J470" i="1"/>
  <c r="O285" i="1" l="1"/>
  <c r="S285" i="1" s="1"/>
  <c r="I283" i="1" l="1"/>
  <c r="M283" i="1" s="1"/>
  <c r="O282" i="1"/>
  <c r="S282" i="1" s="1"/>
  <c r="T372" i="1" l="1"/>
  <c r="T373" i="1"/>
  <c r="T374" i="1"/>
  <c r="T375" i="1"/>
  <c r="T376" i="1"/>
  <c r="T371" i="1"/>
  <c r="R372" i="1"/>
  <c r="R373" i="1"/>
  <c r="R374" i="1"/>
  <c r="R375" i="1"/>
  <c r="R376" i="1"/>
  <c r="R371" i="1"/>
  <c r="P372" i="1"/>
  <c r="P373" i="1"/>
  <c r="P374" i="1"/>
  <c r="P375" i="1"/>
  <c r="P376" i="1"/>
  <c r="P371" i="1"/>
  <c r="M372" i="1"/>
  <c r="M373" i="1"/>
  <c r="M374" i="1"/>
  <c r="M375" i="1"/>
  <c r="M376" i="1"/>
  <c r="M371" i="1"/>
  <c r="H372" i="1"/>
  <c r="H373" i="1"/>
  <c r="H374" i="1"/>
  <c r="H375" i="1"/>
  <c r="H376" i="1"/>
  <c r="F372" i="1"/>
  <c r="F373" i="1"/>
  <c r="F374" i="1"/>
  <c r="F375" i="1"/>
  <c r="F376" i="1"/>
  <c r="D372" i="1"/>
  <c r="D373" i="1"/>
  <c r="D374" i="1"/>
  <c r="D375" i="1"/>
  <c r="D376" i="1"/>
  <c r="A372" i="1"/>
  <c r="A373" i="1"/>
  <c r="A374" i="1"/>
  <c r="A375" i="1"/>
  <c r="A376" i="1"/>
  <c r="R377" i="1" l="1"/>
  <c r="T377" i="1"/>
  <c r="P377" i="1"/>
  <c r="G248" i="1"/>
  <c r="G239" i="1"/>
  <c r="M56" i="1"/>
  <c r="L119" i="1"/>
  <c r="M22" i="1"/>
  <c r="G406" i="1"/>
  <c r="G279" i="1"/>
  <c r="G418" i="1"/>
  <c r="M368" i="1"/>
  <c r="A368" i="1"/>
  <c r="G311" i="1"/>
  <c r="E9" i="1"/>
  <c r="P252" i="1"/>
  <c r="M252" i="1"/>
  <c r="J252" i="1"/>
  <c r="G252" i="1"/>
  <c r="P251" i="1"/>
  <c r="M251" i="1"/>
  <c r="J251" i="1"/>
  <c r="G251" i="1"/>
  <c r="P250" i="1"/>
  <c r="M250" i="1"/>
  <c r="J250" i="1"/>
  <c r="G250" i="1"/>
  <c r="P243" i="1"/>
  <c r="M243" i="1"/>
  <c r="J243" i="1"/>
  <c r="G243" i="1"/>
  <c r="J242" i="1"/>
  <c r="M242" i="1"/>
  <c r="P242" i="1"/>
  <c r="G242" i="1"/>
  <c r="P241" i="1"/>
  <c r="M241" i="1"/>
  <c r="J241" i="1"/>
  <c r="G241" i="1"/>
  <c r="Q163" i="1"/>
  <c r="N163" i="1"/>
  <c r="L163" i="1"/>
  <c r="L121" i="1"/>
  <c r="Q87" i="1"/>
  <c r="O87" i="1"/>
  <c r="Q86" i="1"/>
  <c r="O86" i="1"/>
  <c r="Q85" i="1"/>
  <c r="O85" i="1"/>
  <c r="Q84" i="1"/>
  <c r="O84" i="1"/>
  <c r="Q60" i="1"/>
  <c r="O60" i="1"/>
  <c r="M60" i="1"/>
  <c r="Q59" i="1"/>
  <c r="O59" i="1"/>
  <c r="M59" i="1"/>
  <c r="Q58" i="1"/>
  <c r="O58" i="1"/>
  <c r="Q26" i="1"/>
  <c r="O26" i="1"/>
  <c r="M26" i="1"/>
  <c r="Q25" i="1"/>
  <c r="O25" i="1"/>
  <c r="M25" i="1"/>
  <c r="Q24" i="1"/>
  <c r="O24" i="1"/>
  <c r="Q51" i="1"/>
  <c r="O51" i="1"/>
  <c r="Q50" i="1"/>
  <c r="O50" i="1"/>
  <c r="Q49" i="1"/>
  <c r="O49" i="1"/>
  <c r="Q48" i="1"/>
  <c r="O48" i="1"/>
  <c r="V469" i="1"/>
  <c r="S469" i="1"/>
  <c r="P469" i="1"/>
  <c r="M469" i="1"/>
  <c r="V468" i="1"/>
  <c r="S468" i="1"/>
  <c r="P468" i="1"/>
  <c r="M468" i="1"/>
  <c r="J468" i="1"/>
  <c r="V467" i="1"/>
  <c r="S467" i="1"/>
  <c r="P467" i="1"/>
  <c r="M467" i="1"/>
  <c r="J467" i="1"/>
  <c r="V466" i="1"/>
  <c r="S466" i="1"/>
  <c r="P466" i="1"/>
  <c r="M466" i="1"/>
  <c r="J466" i="1"/>
  <c r="V465" i="1"/>
  <c r="S465" i="1"/>
  <c r="P465" i="1"/>
  <c r="M465" i="1"/>
  <c r="J465" i="1"/>
  <c r="S421" i="1"/>
  <c r="S422" i="1"/>
  <c r="S423" i="1"/>
  <c r="S424" i="1"/>
  <c r="S425" i="1"/>
  <c r="S420" i="1"/>
  <c r="P421" i="1"/>
  <c r="P422" i="1"/>
  <c r="P423" i="1"/>
  <c r="P424" i="1"/>
  <c r="P425" i="1"/>
  <c r="P420" i="1"/>
  <c r="M421" i="1"/>
  <c r="M422" i="1"/>
  <c r="M423" i="1"/>
  <c r="M424" i="1"/>
  <c r="M425" i="1"/>
  <c r="M420" i="1"/>
  <c r="J421" i="1"/>
  <c r="J422" i="1"/>
  <c r="J423" i="1"/>
  <c r="J424" i="1"/>
  <c r="J425" i="1"/>
  <c r="J420" i="1"/>
  <c r="G421" i="1"/>
  <c r="G422" i="1"/>
  <c r="G423" i="1"/>
  <c r="G424" i="1"/>
  <c r="G425" i="1"/>
  <c r="G420" i="1"/>
  <c r="C421" i="1"/>
  <c r="C422" i="1"/>
  <c r="C423" i="1"/>
  <c r="C424" i="1"/>
  <c r="C425" i="1"/>
  <c r="C420" i="1"/>
  <c r="S409" i="1"/>
  <c r="S410" i="1"/>
  <c r="S411" i="1"/>
  <c r="S412" i="1"/>
  <c r="S413" i="1"/>
  <c r="S408" i="1"/>
  <c r="P409" i="1"/>
  <c r="P410" i="1"/>
  <c r="P411" i="1"/>
  <c r="P412" i="1"/>
  <c r="P413" i="1"/>
  <c r="P408" i="1"/>
  <c r="M409" i="1"/>
  <c r="M410" i="1"/>
  <c r="M411" i="1"/>
  <c r="M412" i="1"/>
  <c r="M413" i="1"/>
  <c r="M408" i="1"/>
  <c r="J409" i="1"/>
  <c r="J410" i="1"/>
  <c r="J411" i="1"/>
  <c r="J412" i="1"/>
  <c r="J413" i="1"/>
  <c r="J408" i="1"/>
  <c r="G409" i="1"/>
  <c r="G410" i="1"/>
  <c r="G411" i="1"/>
  <c r="G412" i="1"/>
  <c r="G413" i="1"/>
  <c r="G408" i="1"/>
  <c r="C409" i="1"/>
  <c r="C410" i="1"/>
  <c r="C411" i="1"/>
  <c r="C412" i="1"/>
  <c r="C413" i="1"/>
  <c r="C408" i="1"/>
  <c r="H371" i="1"/>
  <c r="F371" i="1"/>
  <c r="D371" i="1"/>
  <c r="A371" i="1"/>
  <c r="Q315" i="1"/>
  <c r="U315" i="1" s="1"/>
  <c r="Q316" i="1"/>
  <c r="U316" i="1" s="1"/>
  <c r="Q317" i="1"/>
  <c r="U317" i="1" s="1"/>
  <c r="Q318" i="1"/>
  <c r="U318" i="1" s="1"/>
  <c r="Q319" i="1"/>
  <c r="U319" i="1" s="1"/>
  <c r="Q314" i="1"/>
  <c r="U314" i="1" s="1"/>
  <c r="O315" i="1"/>
  <c r="S315" i="1" s="1"/>
  <c r="O316" i="1"/>
  <c r="S316" i="1" s="1"/>
  <c r="O317" i="1"/>
  <c r="S317" i="1" s="1"/>
  <c r="O318" i="1"/>
  <c r="S318" i="1" s="1"/>
  <c r="O319" i="1"/>
  <c r="S319" i="1" s="1"/>
  <c r="O314" i="1"/>
  <c r="S314" i="1" s="1"/>
  <c r="I315" i="1"/>
  <c r="M315" i="1" s="1"/>
  <c r="I316" i="1"/>
  <c r="M316" i="1" s="1"/>
  <c r="I317" i="1"/>
  <c r="M317" i="1" s="1"/>
  <c r="I318" i="1"/>
  <c r="M318" i="1" s="1"/>
  <c r="I319" i="1"/>
  <c r="M319" i="1" s="1"/>
  <c r="I314" i="1"/>
  <c r="M314" i="1" s="1"/>
  <c r="G314" i="1"/>
  <c r="K314" i="1" s="1"/>
  <c r="G315" i="1"/>
  <c r="K315" i="1" s="1"/>
  <c r="G316" i="1"/>
  <c r="K316" i="1" s="1"/>
  <c r="G317" i="1"/>
  <c r="K317" i="1" s="1"/>
  <c r="G318" i="1"/>
  <c r="K318" i="1" s="1"/>
  <c r="G319" i="1"/>
  <c r="K319" i="1" s="1"/>
  <c r="C315" i="1"/>
  <c r="C316" i="1"/>
  <c r="C317" i="1"/>
  <c r="C318" i="1"/>
  <c r="C319" i="1"/>
  <c r="C314" i="1"/>
  <c r="Q283" i="1"/>
  <c r="U283" i="1" s="1"/>
  <c r="Q284" i="1"/>
  <c r="U284" i="1" s="1"/>
  <c r="Q285" i="1"/>
  <c r="U285" i="1" s="1"/>
  <c r="Q286" i="1"/>
  <c r="U286" i="1" s="1"/>
  <c r="Q287" i="1"/>
  <c r="U287" i="1" s="1"/>
  <c r="Q282" i="1"/>
  <c r="U282" i="1" s="1"/>
  <c r="O283" i="1"/>
  <c r="S283" i="1" s="1"/>
  <c r="O284" i="1"/>
  <c r="S284" i="1" s="1"/>
  <c r="O286" i="1"/>
  <c r="S286" i="1" s="1"/>
  <c r="O287" i="1"/>
  <c r="S287" i="1" s="1"/>
  <c r="C283" i="1"/>
  <c r="C284" i="1"/>
  <c r="C285" i="1"/>
  <c r="C286" i="1"/>
  <c r="C287" i="1"/>
  <c r="I284" i="1"/>
  <c r="M284" i="1" s="1"/>
  <c r="I285" i="1"/>
  <c r="M285" i="1" s="1"/>
  <c r="I286" i="1"/>
  <c r="M286" i="1" s="1"/>
  <c r="I287" i="1"/>
  <c r="M287" i="1" s="1"/>
  <c r="I282" i="1"/>
  <c r="M282" i="1" s="1"/>
  <c r="G283" i="1"/>
  <c r="K283" i="1" s="1"/>
  <c r="G284" i="1"/>
  <c r="K284" i="1" s="1"/>
  <c r="G285" i="1"/>
  <c r="K285" i="1" s="1"/>
  <c r="G286" i="1"/>
  <c r="K286" i="1" s="1"/>
  <c r="G287" i="1"/>
  <c r="K287" i="1" s="1"/>
  <c r="G282" i="1"/>
  <c r="K282" i="1" s="1"/>
  <c r="C282" i="1"/>
  <c r="M61" i="1" l="1"/>
  <c r="M244" i="1"/>
  <c r="Q61" i="1"/>
  <c r="G253" i="1"/>
  <c r="J253" i="1"/>
  <c r="M253" i="1"/>
  <c r="P253" i="1"/>
  <c r="M288" i="1"/>
  <c r="K61" i="1"/>
  <c r="J471" i="1"/>
  <c r="V471" i="1"/>
  <c r="S471" i="1"/>
  <c r="P471" i="1"/>
  <c r="M471" i="1"/>
  <c r="O61" i="1"/>
  <c r="G244" i="1"/>
  <c r="J244" i="1"/>
  <c r="Q88" i="1"/>
  <c r="S426" i="1"/>
  <c r="P244" i="1"/>
  <c r="G414" i="1"/>
  <c r="M414" i="1"/>
  <c r="S414" i="1"/>
  <c r="F377" i="1"/>
  <c r="O88" i="1"/>
  <c r="J426" i="1"/>
  <c r="P426" i="1"/>
  <c r="G426" i="1"/>
  <c r="V426" i="1" s="1"/>
  <c r="M426" i="1"/>
  <c r="P414" i="1"/>
  <c r="J414" i="1"/>
  <c r="D377" i="1"/>
  <c r="H377" i="1"/>
  <c r="S136" i="1"/>
  <c r="R136" i="1"/>
  <c r="Q136" i="1"/>
  <c r="P136" i="1"/>
  <c r="O136" i="1"/>
  <c r="N136" i="1"/>
  <c r="L136" i="1"/>
  <c r="Q52" i="1"/>
  <c r="O52" i="1"/>
  <c r="Q27" i="1"/>
  <c r="O27" i="1"/>
  <c r="M27" i="1"/>
  <c r="K27" i="1"/>
  <c r="Q320" i="1"/>
  <c r="O320" i="1"/>
  <c r="M320" i="1"/>
  <c r="K320" i="1"/>
  <c r="I320" i="1"/>
  <c r="G320" i="1"/>
  <c r="Q288" i="1"/>
  <c r="O288" i="1"/>
  <c r="I288" i="1"/>
  <c r="G288" i="1"/>
  <c r="U136" i="1" l="1"/>
  <c r="V136" i="1"/>
  <c r="S288" i="1"/>
  <c r="U288" i="1"/>
  <c r="S320" i="1"/>
  <c r="U320" i="1"/>
  <c r="K28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SP_Meldunek_parametry" type="5" refreshedVersion="5" savePassword="1" deleted="1" background="1" saveData="1" credentials="none">
    <dbPr connection="" command=""/>
  </connection>
  <connection id="2" xr16:uid="{00000000-0015-0000-FFFF-FFFF01000000}" keepAlive="1" name="SP_Meldunek_sekcja_I_tab_1" type="5" refreshedVersion="5" savePassword="1" deleted="1" background="1" saveData="1" credentials="none">
    <dbPr connection="" command=""/>
  </connection>
  <connection id="3" xr16:uid="{00000000-0015-0000-FFFF-FFFF02000000}" keepAlive="1" name="SP_Meldunek_sekcja_I_tab_2" type="5" refreshedVersion="5" savePassword="1" deleted="1" background="1" saveData="1" credentials="none">
    <dbPr connection="" command=""/>
  </connection>
  <connection id="4" xr16:uid="{00000000-0015-0000-FFFF-FFFF03000000}" keepAlive="1" name="SP_Meldunek_sekcja_II_tab_1" type="5" refreshedVersion="5" savePassword="1" deleted="1" background="1" saveData="1" credentials="none">
    <dbPr connection="" command=""/>
  </connection>
  <connection id="5" xr16:uid="{00000000-0015-0000-FFFF-FFFF04000000}" keepAlive="1" name="SP_Meldunek_sekcja_II_tab_2" type="5" refreshedVersion="5" savePassword="1" deleted="1" background="1" saveData="1" credentials="none">
    <dbPr connection="" command=""/>
  </connection>
  <connection id="6" xr16:uid="{00000000-0015-0000-FFFF-FFFF05000000}" keepAlive="1" name="SP_Meldunek_sekcja_III_tab_1" type="5" refreshedVersion="5" savePassword="1" deleted="1" background="1" saveData="1" credentials="none">
    <dbPr connection="" command=""/>
  </connection>
  <connection id="7" xr16:uid="{00000000-0015-0000-FFFF-FFFF06000000}" keepAlive="1" name="SP_Meldunek_sekcja_III_tab_2" type="5" refreshedVersion="5" savePassword="1" deleted="1" background="1" saveData="1" credentials="none">
    <dbPr connection="" command=""/>
  </connection>
  <connection id="8" xr16:uid="{00000000-0015-0000-FFFF-FFFF07000000}" keepAlive="1" name="SP_Meldunek_sekcja_IV" type="5" refreshedVersion="5" savePassword="1" deleted="1" background="1" saveData="1" credentials="none">
    <dbPr connection="" command=""/>
  </connection>
  <connection id="9" xr16:uid="{00000000-0015-0000-FFFF-FFFF08000000}" keepAlive="1" name="SP_Meldunek_sekcja_IX_tab_1" type="5" refreshedVersion="5" savePassword="1" deleted="1" background="1" saveData="1" credentials="none">
    <dbPr connection="" command=""/>
  </connection>
  <connection id="10" xr16:uid="{00000000-0015-0000-FFFF-FFFF09000000}" keepAlive="1" name="SP_Meldunek_sekcja_IX_tab_2" type="5" refreshedVersion="5" savePassword="1" deleted="1" background="1" saveData="1" credentials="none">
    <dbPr connection="" command=""/>
  </connection>
  <connection id="11" xr16:uid="{00000000-0015-0000-FFFF-FFFF0A000000}" keepAlive="1" name="SP_Meldunek_sekcja_V_tab_1" type="5" refreshedVersion="5" savePassword="1" deleted="1" background="1" saveData="1" credentials="none">
    <dbPr connection="" command=""/>
  </connection>
  <connection id="12" xr16:uid="{00000000-0015-0000-FFFF-FFFF0B000000}" keepAlive="1" name="SP_Meldunek_sekcja_V_tab_2" type="5" refreshedVersion="5" savePassword="1" deleted="1" background="1" saveData="1" credentials="none">
    <dbPr connection="" command=""/>
  </connection>
  <connection id="13" xr16:uid="{00000000-0015-0000-FFFF-FFFF0C000000}" keepAlive="1" name="SP_Meldunek_sekcja_V_tab_3" type="5" refreshedVersion="5" savePassword="1" deleted="1" background="1" saveData="1" credentials="none">
    <dbPr connection="" command=""/>
  </connection>
  <connection id="14" xr16:uid="{00000000-0015-0000-FFFF-FFFF0D000000}" keepAlive="1" name="SP_Meldunek_sekcja_V_tab_4" type="5" refreshedVersion="5" savePassword="1" deleted="1" background="1" saveData="1" credentials="none">
    <dbPr connection="" command=""/>
  </connection>
  <connection id="15" xr16:uid="{00000000-0015-0000-FFFF-FFFF0E000000}" keepAlive="1" name="SP_Meldunek_sekcja_VI_tab_1" type="5" refreshedVersion="5" savePassword="1" deleted="1" background="1" saveData="1" credentials="none">
    <dbPr connection="" command=""/>
  </connection>
  <connection id="16" xr16:uid="{00000000-0015-0000-FFFF-FFFF0F000000}" keepAlive="1" name="SP_Meldunek_sekcja_VI_tab_2" type="5" refreshedVersion="5" savePassword="1" deleted="1" background="1" saveData="1" credentials="none">
    <dbPr connection="" command=""/>
  </connection>
  <connection id="17" xr16:uid="{00000000-0015-0000-FFFF-FFFF10000000}" keepAlive="1" name="SP_Meldunek_sekcja_VII" type="5" refreshedVersion="5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"/>
  </connection>
  <connection id="18" xr16:uid="{00000000-0015-0000-FFFF-FFFF11000000}" keepAlive="1" name="SP_Meldunek_sekcja_VIII" type="5" refreshedVersion="5" savePassword="1" deleted="1" background="1" saveData="1" credentials="none">
    <dbPr connection="" command=""/>
  </connection>
</connections>
</file>

<file path=xl/sharedStrings.xml><?xml version="1.0" encoding="utf-8"?>
<sst xmlns="http://schemas.openxmlformats.org/spreadsheetml/2006/main" count="1001" uniqueCount="181">
  <si>
    <t>Obywatelstwo</t>
  </si>
  <si>
    <t>Razem</t>
  </si>
  <si>
    <t>Sprawa</t>
  </si>
  <si>
    <t>wnioski</t>
  </si>
  <si>
    <t>pobyt tolerowany</t>
  </si>
  <si>
    <t>świadczenia poza ośrodkiem</t>
  </si>
  <si>
    <t>opuścili ośrodek</t>
  </si>
  <si>
    <t>nowo przyjęci</t>
  </si>
  <si>
    <t>osoby</t>
  </si>
  <si>
    <t>Cudzoziemcy</t>
  </si>
  <si>
    <t>Osoby</t>
  </si>
  <si>
    <t>zaproszenie</t>
  </si>
  <si>
    <t>utrzymanie</t>
  </si>
  <si>
    <t>wpis</t>
  </si>
  <si>
    <t>wpis SIS</t>
  </si>
  <si>
    <t>wykreślenie</t>
  </si>
  <si>
    <t>wykreślenie SIS</t>
  </si>
  <si>
    <t>wnioski cudz.</t>
  </si>
  <si>
    <t>konsultacje</t>
  </si>
  <si>
    <t>telegramy</t>
  </si>
  <si>
    <t>inne państwo</t>
  </si>
  <si>
    <t>fakultatywne</t>
  </si>
  <si>
    <t>decyzje</t>
  </si>
  <si>
    <t>Czynności</t>
  </si>
  <si>
    <t>pobyt rezyd. UE</t>
  </si>
  <si>
    <t>pozytywne</t>
  </si>
  <si>
    <t>negatywne</t>
  </si>
  <si>
    <t>umorzenia</t>
  </si>
  <si>
    <t>Wnioskujący</t>
  </si>
  <si>
    <t>przebywający 
w ośrodku</t>
  </si>
  <si>
    <t>Wnioski</t>
  </si>
  <si>
    <t>PIERWSZE</t>
  </si>
  <si>
    <t>KOLEJNE</t>
  </si>
  <si>
    <t xml:space="preserve">Wnioski </t>
  </si>
  <si>
    <t>pobyt czasowy</t>
  </si>
  <si>
    <t>pobyt stały</t>
  </si>
  <si>
    <t>pobyt rezydenta długoterminowego UE</t>
  </si>
  <si>
    <t>prawo pobytu ob. UE</t>
  </si>
  <si>
    <t>prawo stałego pobytu obywatela UE</t>
  </si>
  <si>
    <t>pobyt humanitarny</t>
  </si>
  <si>
    <t>wydalenie</t>
  </si>
  <si>
    <t>zobowiązanie do powrotu</t>
  </si>
  <si>
    <t>cofnięcie zakazu wjazdu</t>
  </si>
  <si>
    <t>polski dokument podróży</t>
  </si>
  <si>
    <t>polski dokument tożsamości cudzoziemca</t>
  </si>
  <si>
    <t>wiza (nowa + Schengen)</t>
  </si>
  <si>
    <t>prawo pobytu członka rodziny ob. UE</t>
  </si>
  <si>
    <t>prawo stałego pobytu członka rodziny ob.. UE</t>
  </si>
  <si>
    <t>X. Ogólne trendy</t>
  </si>
  <si>
    <t>Placówka</t>
  </si>
  <si>
    <t>RAZEM</t>
  </si>
  <si>
    <t>Lwów</t>
  </si>
  <si>
    <t>Łuck</t>
  </si>
  <si>
    <t>uchylenie 
i umorzenie</t>
  </si>
  <si>
    <t>Transfer</t>
  </si>
  <si>
    <t>SUMA</t>
  </si>
  <si>
    <t>Państwo</t>
  </si>
  <si>
    <t>Wniosek IN</t>
  </si>
  <si>
    <t>Decyzja pozytywna</t>
  </si>
  <si>
    <t>Wniosek OUT</t>
  </si>
  <si>
    <t>Status uchodźcy</t>
  </si>
  <si>
    <t>Ochrona uzupełniająca</t>
  </si>
  <si>
    <t>Pobyt tolerowany</t>
  </si>
  <si>
    <t>Umorzenie</t>
  </si>
  <si>
    <t>Zezwolenia cofnięte</t>
  </si>
  <si>
    <t>Zezwolenia wydane</t>
  </si>
  <si>
    <t xml:space="preserve">Informacja o działalności 
Urzędu do Spraw Cudzoziemców 
</t>
  </si>
  <si>
    <t>Ochrona międzynarodowa</t>
  </si>
  <si>
    <t>* ustanawiającego kryteria określania, które państwo członkowskie jest odpowiedzialne za rozpatrzenie wniosku o ochronę międzynarodową</t>
  </si>
  <si>
    <t>Suma</t>
  </si>
  <si>
    <t>Legalizacja pobytu</t>
  </si>
  <si>
    <t>Negatywna</t>
  </si>
  <si>
    <t>suma</t>
  </si>
  <si>
    <t>prawo pob. obyw. UE</t>
  </si>
  <si>
    <t>prawo st. pobytu obyw. UE</t>
  </si>
  <si>
    <t xml:space="preserve">prawo pob. członka rodz. obyw. UE </t>
  </si>
  <si>
    <t>prawo st. pob. członka rodz. obyw. UE</t>
  </si>
  <si>
    <t>wydane dokumenty</t>
  </si>
  <si>
    <t>Suma decyzji</t>
  </si>
  <si>
    <t>odwołania</t>
  </si>
  <si>
    <t>korekta wpisów</t>
  </si>
  <si>
    <t>odmowa wpisu</t>
  </si>
  <si>
    <t>alerty pobytowe</t>
  </si>
  <si>
    <t>inne</t>
  </si>
  <si>
    <t>uchylenie i przekazanie do ponownego rozp.</t>
  </si>
  <si>
    <t>pob. stały dla członków rodzin repatrianta</t>
  </si>
  <si>
    <t>wydane zezwolenia</t>
  </si>
  <si>
    <t>inne decyzje</t>
  </si>
  <si>
    <t>Kaliningrad</t>
  </si>
  <si>
    <t>Zezwolenia unieważnione</t>
  </si>
  <si>
    <t>Odmowy wydania</t>
  </si>
  <si>
    <t>zawiesz. wpisów</t>
  </si>
  <si>
    <t>małoletni bez opieki</t>
  </si>
  <si>
    <t>łącznie pod opieką UdSC</t>
  </si>
  <si>
    <t>decyzje pozytywne</t>
  </si>
  <si>
    <t>Lp</t>
  </si>
  <si>
    <t>Obywatelstwo_pl</t>
  </si>
  <si>
    <t>Grupa</t>
  </si>
  <si>
    <t>Typ</t>
  </si>
  <si>
    <t>Lp_typ</t>
  </si>
  <si>
    <t>Liczba</t>
  </si>
  <si>
    <t>Lp_grupa</t>
  </si>
  <si>
    <t>Pozostałe</t>
  </si>
  <si>
    <t>WZNOWIENIA*</t>
  </si>
  <si>
    <t>Decyzje pozytywne</t>
  </si>
  <si>
    <t>Nazwa_kraju</t>
  </si>
  <si>
    <t>Ilosc</t>
  </si>
  <si>
    <t>Tydzien</t>
  </si>
  <si>
    <t>przebywający w ośrodku</t>
  </si>
  <si>
    <t>Opis_rozstrzygniecia</t>
  </si>
  <si>
    <t>Opis</t>
  </si>
  <si>
    <t>NEGATYWNA</t>
  </si>
  <si>
    <t>POZYTYWNA</t>
  </si>
  <si>
    <t>UMORZENIE</t>
  </si>
  <si>
    <t>Lp_opis</t>
  </si>
  <si>
    <t>odwołanie</t>
  </si>
  <si>
    <t>prawo stałego pobytu członka rodziny ob. UE</t>
  </si>
  <si>
    <t>uchylenie i umorzenie</t>
  </si>
  <si>
    <t>Placowka</t>
  </si>
  <si>
    <t>Kolumna1</t>
  </si>
  <si>
    <t>Kolumna2</t>
  </si>
  <si>
    <t>Kolumna3</t>
  </si>
  <si>
    <t>UKRAINA</t>
  </si>
  <si>
    <t>ROSJA</t>
  </si>
  <si>
    <t>NIEMCY</t>
  </si>
  <si>
    <t>FRANCJA</t>
  </si>
  <si>
    <t>Wnioskujacy</t>
  </si>
  <si>
    <t>Decyzje</t>
  </si>
  <si>
    <t>Inne_panstwo</t>
  </si>
  <si>
    <t>Konsul_RP</t>
  </si>
  <si>
    <t>Czynnosc</t>
  </si>
  <si>
    <t>zawieszenie wpisów</t>
  </si>
  <si>
    <t>małoletni</t>
  </si>
  <si>
    <t>WNIOSEK O ZAREJESTROWANIE POBYTU OBYWATELA UE</t>
  </si>
  <si>
    <t>TADŻYKISTAN</t>
  </si>
  <si>
    <t>WZNOWIENIA</t>
  </si>
  <si>
    <t>BELGIA</t>
  </si>
  <si>
    <t>WŁOCHY</t>
  </si>
  <si>
    <r>
      <t>*</t>
    </r>
    <r>
      <rPr>
        <i/>
        <sz val="6"/>
        <color theme="1"/>
        <rFont val="Roboto"/>
        <charset val="238"/>
      </rPr>
      <t xml:space="preserve"> zgodnie z nowym aquis azylowym od 1.01.2014 r. wznowienie postępowania po tzw. transferze dublińskim liczy się jako kolejny wniosek o nadanie statusu uchodźcy</t>
    </r>
  </si>
  <si>
    <t>obligatoryjne</t>
  </si>
  <si>
    <t xml:space="preserve">I. Wnioski, które wpłynęły do wojewodów w sprawie zezwolenia na pobyt czasowy, pobyt stały i pobyt rezydenta długoterminowego UE oraz wydane w tych sprawach decyzje:
</t>
  </si>
  <si>
    <t>II. Odwołania od decyzji wydanych w I instancji w sprawie legalizacji pobytu cudzoziemców na terytorium RP, odpowiedzi na skargi oraz wnioski o udzielenie zezwolenia na pobyt stały dla członków rodzin repatriantów:</t>
  </si>
  <si>
    <t>III. Wykaz cudzoziemców, których pobyt na terytorium RP jest niepożądany</t>
  </si>
  <si>
    <t>IV. Konsultacje wizowe</t>
  </si>
  <si>
    <t>V.  Informacja o Małym Ruchu Granicznym</t>
  </si>
  <si>
    <t>VI. Przyjęte wnioski o udzielenie ochrony międzynarodowej w RP:</t>
  </si>
  <si>
    <t>VII. Stosowanie Rozporządzenia  Dublińskiego*:</t>
  </si>
  <si>
    <t>VIII. Wydane decyzje w sprawie o udzielenie ochrony międzynarodowej:</t>
  </si>
  <si>
    <t>IX. Cudzoziemcy, w sprawie których wszczęto postępowanie o udzielenie ochrony międzynarodowej i którym zapewniono zakwaterowanie w ośrodkach dla cudzoziemców:</t>
  </si>
  <si>
    <t>01.08.2026</t>
  </si>
  <si>
    <t>31.08.2026</t>
  </si>
  <si>
    <t>01.01.2026</t>
  </si>
  <si>
    <t>BIAŁORUŚ</t>
  </si>
  <si>
    <t>NIGERIA</t>
  </si>
  <si>
    <t>KAMERUN</t>
  </si>
  <si>
    <t>AFGANISTAN</t>
  </si>
  <si>
    <t>NIDERLANDY</t>
  </si>
  <si>
    <t>CHORWACJA</t>
  </si>
  <si>
    <t>HISZPANIA</t>
  </si>
  <si>
    <t>ŁOTWA</t>
  </si>
  <si>
    <t>KOLUMBIA</t>
  </si>
  <si>
    <t>DEMOKRATYCZNA REPUBLIKA KONGA</t>
  </si>
  <si>
    <t>25.08.2026 - 31.08.2026</t>
  </si>
  <si>
    <t>18.08.2026 - 24.08.2026</t>
  </si>
  <si>
    <t>11.08.2026 - 17.08.2026</t>
  </si>
  <si>
    <t>04.08.2026 - 10.08.2026</t>
  </si>
  <si>
    <t>28.07.2026 - 03.08.2026</t>
  </si>
  <si>
    <t>WNIOSEK O WYDANIE DOKUMENTU POTWIERDZAJĄCEGO PRAWO STAŁEGO POBYTU</t>
  </si>
  <si>
    <t>WNIOSEK O WYDANIE KARTY POBYTU CZŁONKA RODZINY OBYWATELA UE</t>
  </si>
  <si>
    <t>WNIOSEK O WYDANIE KARTY STAŁEGO POBYTU (CZŁONKA RODZINY OBYWATELA UE)</t>
  </si>
  <si>
    <r>
      <t xml:space="preserve">W sierpniu 2026 r. cudzoziemcy złożyli </t>
    </r>
    <r>
      <rPr>
        <b/>
        <sz val="10"/>
        <color theme="1"/>
        <rFont val="Roboto"/>
        <charset val="238"/>
      </rPr>
      <t>34 tys. wniosków</t>
    </r>
    <r>
      <rPr>
        <sz val="10"/>
        <color theme="1"/>
        <rFont val="Roboto"/>
        <charset val="238"/>
      </rPr>
      <t> o udzielenie zezwoleń na pobyt, z czego zdecydowana większość (</t>
    </r>
    <r>
      <rPr>
        <b/>
        <sz val="10"/>
        <color theme="1"/>
        <rFont val="Roboto"/>
        <charset val="238"/>
      </rPr>
      <t>94%</t>
    </r>
    <r>
      <rPr>
        <sz val="10"/>
        <color theme="1"/>
        <rFont val="Roboto"/>
        <charset val="238"/>
      </rPr>
      <t xml:space="preserve">) dotyczyła pobytu czasowego (32 tys.). O pobyt stały wnioskowało 0,6 tys. osób (2%), a o status rezydenta długoterminowego UE – 1,5 tys. wnioskodawców (4%). 
</t>
    </r>
    <r>
      <rPr>
        <b/>
        <sz val="10"/>
        <color theme="1"/>
        <rFont val="Roboto"/>
        <charset val="238"/>
      </rPr>
      <t>Główne państwa pochodzenia:</t>
    </r>
    <r>
      <rPr>
        <sz val="10"/>
        <color theme="1"/>
        <rFont val="Roboto"/>
        <charset val="238"/>
      </rPr>
      <t xml:space="preserve"> Listę otwierają obywatele Ukrainy (62% – 22 tys.), a następnie Białorusi (2,3 tys.) oraz Kolumbii (1,6 tys.).
</t>
    </r>
    <r>
      <rPr>
        <b/>
        <sz val="10"/>
        <color theme="1"/>
        <rFont val="Roboto"/>
        <charset val="238"/>
      </rPr>
      <t>Wiek i płeć:</t>
    </r>
    <r>
      <rPr>
        <sz val="10"/>
        <color theme="1"/>
        <rFont val="Roboto"/>
        <charset val="238"/>
      </rPr>
      <t xml:space="preserve"> Imigracja ma charakter wybitnie zarobkowy – aż 81% wnioskodawców to osoby w wieku produkcyjnym (równomiernie rozłożone między grupy 18–34 oraz 35–64 lata). Wśród dzieci dominują osoby do 13. roku życia (4,1 tys.). Przewaga mężczyzn (56%) wynika prawdopodobnie ze specyfiki sektorów budowlanego, transportowego i przemysłowego. 
Cudzoziemcy wybierają regiony o najsilniejszych rynkach pracy. Ponad dwie trzecie wszystkich wniosków (69%) wpłynęła do czterech urzędów wojewódzkich:
* Mazowieckiego (10,1 tys. – 30%),
* Wielkopolskiego (5,5 tys.),
* Małopolskiego (4,1 tys.), 
* Dolnośląskiego (3,5 tys.).
W </t>
    </r>
    <r>
      <rPr>
        <sz val="10"/>
        <rFont val="Roboto"/>
        <charset val="238"/>
      </rPr>
      <t>sierpniu</t>
    </r>
    <r>
      <rPr>
        <sz val="10"/>
        <color theme="1"/>
        <rFont val="Roboto"/>
        <charset val="238"/>
      </rPr>
      <t xml:space="preserve"> urzędy zakończyły postępowania w </t>
    </r>
    <r>
      <rPr>
        <b/>
        <sz val="10"/>
        <color theme="1"/>
        <rFont val="Roboto"/>
        <charset val="238"/>
      </rPr>
      <t>28 tys. spraw</t>
    </r>
    <r>
      <rPr>
        <sz val="10"/>
        <color theme="1"/>
        <rFont val="Roboto"/>
        <charset val="238"/>
      </rPr>
      <t xml:space="preserve"> (suma decyzji pozytywnych, negatywnych i umorzeń). Struktura rozstrzygnięć kształtowała się następująco:                                                                                                                                                                                                                                                            *</t>
    </r>
    <r>
      <rPr>
        <b/>
        <sz val="10"/>
        <color theme="1"/>
        <rFont val="Roboto"/>
        <charset val="238"/>
      </rPr>
      <t>Decyzje pozytywne</t>
    </r>
    <r>
      <rPr>
        <sz val="10"/>
        <color theme="1"/>
        <rFont val="Roboto"/>
        <charset val="238"/>
      </rPr>
      <t>: 25 tys. (co stanowi 87% ogółu rozstrzygnięć),                                                                                                                                                                            *</t>
    </r>
    <r>
      <rPr>
        <b/>
        <sz val="10"/>
        <color theme="1"/>
        <rFont val="Roboto"/>
        <charset val="238"/>
      </rPr>
      <t>Decyzje negatywne:</t>
    </r>
    <r>
      <rPr>
        <sz val="10"/>
        <color theme="1"/>
        <rFont val="Roboto"/>
        <charset val="238"/>
      </rPr>
      <t xml:space="preserve"> 2,5 tys. (9% ogółu),                                                                                                                                                                                                                     *</t>
    </r>
    <r>
      <rPr>
        <b/>
        <sz val="10"/>
        <color theme="1"/>
        <rFont val="Roboto"/>
        <charset val="238"/>
      </rPr>
      <t>Umorzenia postępowań:</t>
    </r>
    <r>
      <rPr>
        <sz val="10"/>
        <color theme="1"/>
        <rFont val="Roboto"/>
        <charset val="238"/>
      </rPr>
      <t xml:space="preserve"> 1,3 tys. (4% ogółu).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 podziale na poszczególne rodzaje spraw, łączna liczba wydanych decyzji (pozytywnych, negatywnych i umorzeń) wyniosła:                                                                           </t>
    </r>
    <r>
      <rPr>
        <b/>
        <sz val="10"/>
        <color theme="1"/>
        <rFont val="Roboto"/>
        <charset val="238"/>
      </rPr>
      <t>Pobyt czasowy:</t>
    </r>
    <r>
      <rPr>
        <sz val="10"/>
        <color theme="1"/>
        <rFont val="Roboto"/>
        <charset val="238"/>
      </rPr>
      <t xml:space="preserve"> 26 tys. decyzji,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>Pobyt stały:</t>
    </r>
    <r>
      <rPr>
        <sz val="10"/>
        <color theme="1"/>
        <rFont val="Roboto"/>
        <charset val="238"/>
      </rPr>
      <t xml:space="preserve"> 1,3 tys. decyzji,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>Pobyt rezydenta UE:</t>
    </r>
    <r>
      <rPr>
        <sz val="10"/>
        <color theme="1"/>
        <rFont val="Roboto"/>
        <charset val="238"/>
      </rPr>
      <t xml:space="preserve"> 1,6 tys. decyzji.                                                                                                                                                                                                                                            W strukturze wydanych decyzji pozytywnych zdecydowanie dominował pobyt czasowy (23 tys. decyzji – 91%), przed pobytem rezydenta długoterminowego UE (1,3 tys. decyzji – 5%) oraz pobytem stałym (1 tys. decyzji – 4%).  Warto odnotować, że w przypadku pobytu stałego liczba wydanych decyzji pozytywnych (1 tys.) była wyższa niż liczba nowych wniosków złożonych w tym miesiącu (0,6 tys.).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>Podsumowanie  (I - VIII 2026 r.):</t>
    </r>
    <r>
      <rPr>
        <sz val="10"/>
        <color theme="1"/>
        <rFont val="Roboto"/>
        <charset val="238"/>
      </rPr>
      <t xml:space="preserve">
</t>
    </r>
    <r>
      <rPr>
        <b/>
        <sz val="10"/>
        <color theme="1"/>
        <rFont val="Roboto"/>
        <charset val="238"/>
      </rPr>
      <t>Napływ wniosków:</t>
    </r>
    <r>
      <rPr>
        <sz val="10"/>
        <color theme="1"/>
        <rFont val="Roboto"/>
        <charset val="238"/>
      </rPr>
      <t xml:space="preserve"> Od początku roku do końca sierpnia złożono 384 tys. wniosków. Głównymi państwami pochodzenia pozostają: Ukraina (68%) oraz Białoruś (8%), przy widocznym udziale obywateli Kolumbii, Gruzji i Indii (po ok. 3%). Napływ wniosków: Od początku roku do końca sierpnia złożono łącznie 384 201 wniosków. Głównymi państwami pochodzenia pozostają Ukraina (68%) oraz Białoruś (8%), przy widocznym udziale obywateli Kolumbii (4%) oraz Gruzji i Indii (po ok. 2%)
</t>
    </r>
    <r>
      <rPr>
        <b/>
        <sz val="10"/>
        <color theme="1"/>
        <rFont val="Roboto"/>
        <charset val="238"/>
      </rPr>
      <t>Wydane decyzje:</t>
    </r>
    <r>
      <rPr>
        <sz val="10"/>
        <color theme="1"/>
        <rFont val="Roboto"/>
        <charset val="238"/>
      </rPr>
      <t> Urzędy wydały 238 tys. rozstrzygnięć. Odsetek decyzji pozytywnych utrzymał się na poziomie 86%. Najwięcej zgód na pobyt otrzymali obywatele Ukrainy (68%), Białorusi (9%) oraz Indii (3%) oraz Kolumbia i Gruzja (po 2%).</t>
    </r>
  </si>
  <si>
    <r>
      <t xml:space="preserve">W pierwszych ośmiu miesiącach 2026 r. organ odwoławczy (Szef UdSC) wydał </t>
    </r>
    <r>
      <rPr>
        <b/>
        <sz val="10"/>
        <color theme="1"/>
        <rFont val="Roboto"/>
        <charset val="238"/>
      </rPr>
      <t>13,6 tys. decyzj</t>
    </r>
    <r>
      <rPr>
        <sz val="10"/>
        <color theme="1"/>
        <rFont val="Roboto"/>
        <charset val="238"/>
      </rPr>
      <t>i przy wpływie na poziomie</t>
    </r>
    <r>
      <rPr>
        <b/>
        <sz val="10"/>
        <color theme="1"/>
        <rFont val="Roboto"/>
        <charset val="238"/>
      </rPr>
      <t xml:space="preserve"> 13,3 tys. odwołań</t>
    </r>
    <r>
      <rPr>
        <sz val="10"/>
        <color theme="1"/>
        <rFont val="Roboto"/>
        <charset val="238"/>
      </rPr>
      <t xml:space="preserve"> (co oznacza ogólny wskaźnik załatwialności spraw na poziomie 102%). Statystyki wskazują na następującą strukturę i wyniki rozstrzygnieć wnoszonych środków zaskarżenia: 
</t>
    </r>
    <r>
      <rPr>
        <b/>
        <sz val="10"/>
        <color theme="1"/>
        <rFont val="Roboto"/>
        <charset val="238"/>
      </rPr>
      <t>Wskaźnik utrzymania decyzji:</t>
    </r>
    <r>
      <rPr>
        <sz val="10"/>
        <color theme="1"/>
        <rFont val="Roboto"/>
        <charset val="238"/>
      </rPr>
      <t xml:space="preserve"> 24% zaskarżonych rozstrzygnięć wojewodów zostało utrzymanych w mocy (3,3 tys. decyzji). 
</t>
    </r>
    <r>
      <rPr>
        <b/>
        <sz val="10"/>
        <color theme="1"/>
        <rFont val="Roboto"/>
        <charset val="238"/>
      </rPr>
      <t>Decyzje pozytywne: </t>
    </r>
    <r>
      <rPr>
        <sz val="10"/>
        <color theme="1"/>
        <rFont val="Roboto"/>
        <charset val="238"/>
      </rPr>
      <t xml:space="preserve">W 37% spraw (5 tys. decyzji) Szef UdSC  zmienił zaskarżoną decyzję i wydał rozstrzygnięcie merytorycznie pozytywne, przyznając cudzoziemcowi prawo do pobytu.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>Wskaźnik kasacyjny:</t>
    </r>
    <r>
      <rPr>
        <sz val="10"/>
        <color theme="1"/>
        <rFont val="Roboto"/>
        <charset val="238"/>
      </rPr>
      <t xml:space="preserve"> W 28% przypadków (3,8 tys. decyzji) organ odwoławczy uchylił decyzję pierwszej instancji i przekazał sprawę do ponownego rozpatrzenia.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>Uchylenia i umorzenia:</t>
    </r>
    <r>
      <rPr>
        <sz val="10"/>
        <color theme="1"/>
        <rFont val="Roboto"/>
        <charset val="238"/>
      </rPr>
      <t xml:space="preserve"> Stanowiły 5% ogółu (0,6 tys. decyzji).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 xml:space="preserve">Pozostałe rozstrzygnięcia: </t>
    </r>
    <r>
      <rPr>
        <sz val="10"/>
        <color theme="1"/>
        <rFont val="Roboto"/>
        <charset val="238"/>
      </rPr>
      <t xml:space="preserve">Kategoria „inne” objęła 7% (1 tys. decyzji.) 
</t>
    </r>
    <r>
      <rPr>
        <b/>
        <sz val="10"/>
        <color theme="1"/>
        <rFont val="Roboto"/>
        <charset val="238"/>
      </rPr>
      <t>Pobyt czasowy:</t>
    </r>
    <r>
      <rPr>
        <sz val="10"/>
        <color theme="1"/>
        <rFont val="Roboto"/>
        <charset val="238"/>
      </rPr>
      <t xml:space="preserve">
Odwołania w sprawach o pobyt czasowy zdominowały statystyki, stanowiąc 84% wszystkich wpływających spraw (11 tys. z 13 tys.). W tej kategorii wydano łącznie 11,5 tys. decyzji. Wskaźnik zmiany zaskarżonej decyzji na korzyść cudzoziemca (decyzje pozytywne) wyniósł tu 41% (4,7 tys. decyzji). W mocy utrzymano 19% decyzji (2,2 tys.), natomiast do ponownego rozpatrzenia przekazano 30% spraw (3,5 tys.).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 xml:space="preserve">Pobyt rezydenta długoterminowego UE:   </t>
    </r>
    <r>
      <rPr>
        <sz val="10"/>
        <color theme="1"/>
        <rFont val="Roboto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Do Urzędu wpłynęło ponad 1 tys. odwołań, a wydano 1 tys. decyzji. W tej kategorii odnotowano najwyższy wskaźnik utrzymania decyzji w mocy, który wyniósł aż 53% (0,5 tys. rozstrzygnięć). Decyzje merytorycznie pozytywne stanowiły 16% (0,2 tys. decyzji). Uchylenia z przekazaniem do ponownego rozpoznania wyniosły 16% (0,2 tys. decyzje).
</t>
    </r>
    <r>
      <rPr>
        <b/>
        <sz val="10"/>
        <color theme="1"/>
        <rFont val="Roboto"/>
        <charset val="238"/>
      </rPr>
      <t xml:space="preserve">Pobyt stały:    </t>
    </r>
    <r>
      <rPr>
        <sz val="10"/>
        <color theme="1"/>
        <rFont val="Roboto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Odnotowano wpływ 0,9 tys. odwołań oraz wydanie 0,8 tys. decyzji. Podobnie jak w przypadku rezydenta UE, większość postępowań zakończyła się utrzymaniem w mocy decyzji wojewody - 58% spraw (0,5 tys.).  Decyzje pozytywne stanowiły 16% (0,1 tys.), a uchylenia z przekazaniem do ponownego rozpatrzenia – 13% (0,1 tys.) </t>
    </r>
  </si>
  <si>
    <r>
      <t xml:space="preserve"> W analizowanym okresie sprawozdawczym zrealizowano łącznie </t>
    </r>
    <r>
      <rPr>
        <b/>
        <sz val="10"/>
        <color theme="1"/>
        <rFont val="Roboto"/>
        <charset val="238"/>
      </rPr>
      <t>4 tys. czynności (spraw)</t>
    </r>
    <r>
      <rPr>
        <sz val="10"/>
        <color theme="1"/>
        <rFont val="Roboto"/>
        <charset val="238"/>
      </rPr>
      <t xml:space="preserve"> dotyczących wykazu cudzoziemców, których pobyt na terytorium RP jest niepożądany. Struktura podejmowanych działań odzwierciedla kluczową rolę w zapewnianiu bezpieczeństwa i porządku publicznego, dzieląc się na następujące kategorie:
</t>
    </r>
    <r>
      <rPr>
        <b/>
        <sz val="10"/>
        <color theme="1"/>
        <rFont val="Roboto"/>
        <charset val="238"/>
      </rPr>
      <t>Wpisy SIS</t>
    </r>
    <r>
      <rPr>
        <sz val="10"/>
        <color theme="1"/>
        <rFont val="Roboto"/>
        <charset val="238"/>
      </rPr>
      <t xml:space="preserve"> stanowiły największy segment operacyjny – 44% ogółu działań (1,7 tys. spraw).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 xml:space="preserve">Alerty pobytowe </t>
    </r>
    <r>
      <rPr>
        <sz val="10"/>
        <color theme="1"/>
        <rFont val="Roboto"/>
        <charset val="238"/>
      </rPr>
      <t xml:space="preserve">odpowiadały za 23% wszystkich czynności (1 tys. spraw).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>Wpisy krajowe</t>
    </r>
    <r>
      <rPr>
        <sz val="10"/>
        <color theme="1"/>
        <rFont val="Roboto"/>
        <charset val="238"/>
      </rPr>
      <t xml:space="preserve"> - trzon działań o charakterze stricte krajowym zamknął podium z udziałem 13% (0,5 tys. spraw).  </t>
    </r>
  </si>
  <si>
    <r>
      <t xml:space="preserve"> W analizowanym okresie sprawozdawczym odnotowano </t>
    </r>
    <r>
      <rPr>
        <b/>
        <sz val="10"/>
        <color theme="1"/>
        <rFont val="Roboto"/>
        <charset val="238"/>
      </rPr>
      <t>82 tys. wpływających wniosków</t>
    </r>
    <r>
      <rPr>
        <sz val="10"/>
        <color theme="1"/>
        <rFont val="Roboto"/>
        <charset val="238"/>
      </rPr>
      <t xml:space="preserve"> o konsultacje wizowe. 
</t>
    </r>
    <r>
      <rPr>
        <b/>
        <sz val="10"/>
        <color theme="1"/>
        <rFont val="Roboto"/>
        <charset val="238"/>
      </rPr>
      <t>Struktura napływu wniosków:</t>
    </r>
    <r>
      <rPr>
        <sz val="10"/>
        <color theme="1"/>
        <rFont val="Roboto"/>
        <charset val="238"/>
      </rPr>
      <t xml:space="preserve">
</t>
    </r>
    <r>
      <rPr>
        <b/>
        <sz val="10"/>
        <color theme="1"/>
        <rFont val="Roboto"/>
        <charset val="238"/>
      </rPr>
      <t>Współpraca w strefie Schengen:</t>
    </r>
    <r>
      <rPr>
        <sz val="10"/>
        <color theme="1"/>
        <rFont val="Roboto"/>
        <charset val="238"/>
      </rPr>
      <t xml:space="preserve"> Zdecydowana większość wniosków - 70 tys. (85% ogólnego wpływu) - wpłynęła z państw partnerskich obszaru Schengen. Podkreśla to istotną rolę Polski w europejskim systemie weryfikacji bezpieczeństwa.  
</t>
    </r>
    <r>
      <rPr>
        <b/>
        <sz val="10"/>
        <color theme="1"/>
        <rFont val="Roboto"/>
        <charset val="238"/>
      </rPr>
      <t>Konsultacje obligatoryjne:</t>
    </r>
    <r>
      <rPr>
        <sz val="10"/>
        <color theme="1"/>
        <rFont val="Roboto"/>
        <charset val="238"/>
      </rPr>
      <t xml:space="preserve"> Generowane na wniosek polskich placówek dyplomatycznyc, stanowiły 5,6 tys. wniosków (7% ogólnego wpływu).                                                                                    </t>
    </r>
    <r>
      <rPr>
        <b/>
        <sz val="10"/>
        <color theme="1"/>
        <rFont val="Roboto"/>
        <charset val="238"/>
      </rPr>
      <t>Konsultacje fakultatywne:</t>
    </r>
    <r>
      <rPr>
        <sz val="10"/>
        <color theme="1"/>
        <rFont val="Roboto"/>
        <charset val="238"/>
      </rPr>
      <t xml:space="preserve"> Zgłaszane przez polskie placówki w sprawach niewymagających bezwzględnego zasięgania opinii, objęły 6,8 tys. wniosków (8% ogólnej puli).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>Wkład polskich konsulów:</t>
    </r>
    <r>
      <rPr>
        <sz val="10"/>
        <color theme="1"/>
        <rFont val="Roboto"/>
        <charset val="238"/>
      </rPr>
      <t xml:space="preserve"> Łącznie polskie placówki wygenerowały w tym okresie 12 tys. wniosków (konsultacje obligatoryjne i fakultatywne razem).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>Wydajność decyzyjna:</t>
    </r>
    <r>
      <rPr>
        <sz val="10"/>
        <color theme="1"/>
        <rFont val="Roboto"/>
        <charset val="238"/>
      </rPr>
      <t>   W tym samym okresie wydano łącznie 87 tys. decyzji, co oznacza sprawne procedowanie bieżącego napływu oraz sukcesywne nadrabianie spraw z wcześniejszych okresów. Ogólny wskaźnik załatwialności spraw (stosunek wydanych decyzji do wpływających wniosków) ukształtował się na wysokim poziomie 106%.</t>
    </r>
  </si>
  <si>
    <r>
      <t xml:space="preserve">Dane za sierpień oraz okres od stycznia do sierpnia 2026 r. potwierdzają stabilną i przewidywalną skalę operacji w obszarze Małego Ruchu Granicznego (MRG). Obecnie zadania te realizowane są wyłącznie przez polskie placówki dyplomatyczne na Ukrainie, przy całkowitym zawieszeniu działalności w tym zakresie przez placówkę w Kaliningradzie. 
</t>
    </r>
    <r>
      <rPr>
        <b/>
        <sz val="10"/>
        <color theme="1"/>
        <rFont val="Roboto"/>
        <charset val="238"/>
      </rPr>
      <t>Podsumowanie zbiorcze:</t>
    </r>
    <r>
      <rPr>
        <sz val="10"/>
        <color theme="1"/>
        <rFont val="Roboto"/>
        <charset val="238"/>
      </rPr>
      <t xml:space="preserve">
W pierwszych ośmiu miesiącach 2026 r. konsulaty zrealizowały łącznie </t>
    </r>
    <r>
      <rPr>
        <b/>
        <sz val="10"/>
        <color theme="1"/>
        <rFont val="Roboto"/>
        <charset val="238"/>
      </rPr>
      <t>1,4 tys. czynności proceduralnyc</t>
    </r>
    <r>
      <rPr>
        <sz val="10"/>
        <color theme="1"/>
        <rFont val="Roboto"/>
        <charset val="238"/>
      </rPr>
      <t xml:space="preserve">h. Struktura rozstrzygnięć prezentuje się następująco: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 xml:space="preserve">Zezwolenia wydane: </t>
    </r>
    <r>
      <rPr>
        <sz val="10"/>
        <color theme="1"/>
        <rFont val="Roboto"/>
        <charset val="238"/>
      </rPr>
      <t xml:space="preserve">Wydano łącznie 1,4 tys. zezwoleń MRG, co stanowi aż 99,8% wszystkich podjętych działań.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>Odmowy wydania:</t>
    </r>
    <r>
      <rPr>
        <sz val="10"/>
        <color theme="1"/>
        <rFont val="Roboto"/>
        <charset val="238"/>
      </rPr>
      <t xml:space="preserve"> Odnotowano znikomy odsetek negatywnych rozstrzygnięć – wydano zaledwie 2 decyzje odmowne (0,2% ogółu spraw). Obie decyzje zapadły w konsulacie we Lwowie.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>Rozkład terytorialny</t>
    </r>
    <r>
      <rPr>
        <sz val="10"/>
        <color theme="1"/>
        <rFont val="Roboto"/>
        <charset val="238"/>
      </rPr>
      <t>: Obsługa ruchu koncentruje się w dwóch działających placówkach:
* Lwów: W placówce tej wydano 1,1 tys. dokumentów, co stanowi 83% całkowitego wolumenu pozytywnych rozstrzygnięć. Konsulat ten obsłużył także wszystkie odnotowane odmowy (2) oraz unieważnienie (1). 
* Łuck: Odpowiada za wydanie 0,2 tys. zezwoleń, co stanowi 17% ogólnej liczby wydanych dokumentów.  
                                                                                                                                                                                                                                                                                                            Marginalna liczba odmów i unieważnień w skali roku przy jednoczesnej dominacji placówki we Lwowie wskazuje na ugruntowaną i bezpieczną procedurę obsługi beneficjentów MRG w tym regionie.</t>
    </r>
  </si>
  <si>
    <r>
      <t xml:space="preserve">W sierpniu br. cudzoziemcy złożyli 314 wniosków o udzielenie ochrony międzynarodowej, którymi objętych było łącznie </t>
    </r>
    <r>
      <rPr>
        <b/>
        <sz val="10"/>
        <color theme="1"/>
        <rFont val="Roboto"/>
        <charset val="238"/>
      </rPr>
      <t>366 osób.</t>
    </r>
    <r>
      <rPr>
        <sz val="10"/>
        <color theme="1"/>
        <rFont val="Roboto"/>
        <charset val="238"/>
      </rPr>
      <t xml:space="preserve">
</t>
    </r>
    <r>
      <rPr>
        <b/>
        <sz val="10"/>
        <color theme="1"/>
        <rFont val="Roboto"/>
        <charset val="238"/>
      </rPr>
      <t xml:space="preserve">
Główne państwa pochodzenia:</t>
    </r>
    <r>
      <rPr>
        <sz val="10"/>
        <color theme="1"/>
        <rFont val="Roboto"/>
        <charset val="238"/>
      </rPr>
      <t xml:space="preserve">  Najliczniejsze grupy wnioskodawców, które odpowiadają za 74% wszystkich osób objętych wnioskami (269 z 366 osób), to obywatele Ukrainy (146 osób – 40%), Białorusi (89 osób – 24%) oraz Rosji (34 osoby – 9%). Dalsze pozycje w sierpniu zajęły Nigeria oraz Kamerun (po 6 osób).
</t>
    </r>
    <r>
      <rPr>
        <b/>
        <sz val="10"/>
        <color theme="1"/>
        <rFont val="Roboto"/>
        <charset val="238"/>
      </rPr>
      <t>Wnioski pierwsze:</t>
    </r>
    <r>
      <rPr>
        <sz val="10"/>
        <color theme="1"/>
        <rFont val="Roboto"/>
        <charset val="238"/>
      </rPr>
      <t xml:space="preserve"> Obejmowały 290 osób (aż 79% ogółu osób w sierpniu). W tej kategorii najwięcej osób reprezentowało Ukrainę (119) oraz Białoruś (79).           </t>
    </r>
    <r>
      <rPr>
        <b/>
        <sz val="10"/>
        <color theme="1"/>
        <rFont val="Roboto"/>
        <charset val="238"/>
      </rPr>
      <t>Wnioski kolejne:</t>
    </r>
    <r>
      <rPr>
        <sz val="10"/>
        <color theme="1"/>
        <rFont val="Roboto"/>
        <charset val="238"/>
      </rPr>
      <t xml:space="preserve"> Obejmowały 76 osób (18% ogółu). Największą grupę stanowiły tu osoby z obywatelstwem rosyjskim (19).
</t>
    </r>
    <r>
      <rPr>
        <b/>
        <sz val="10"/>
        <color theme="1"/>
        <rFont val="Roboto"/>
        <charset val="238"/>
      </rPr>
      <t>Podsumowanie I - VIII 2026 r.:</t>
    </r>
    <r>
      <rPr>
        <sz val="10"/>
        <color theme="1"/>
        <rFont val="Roboto"/>
        <charset val="238"/>
      </rPr>
      <t xml:space="preserve">
Od początku roku do końca sierpnia o ochronę międzynarodową w RP ubiegało się łącznie</t>
    </r>
    <r>
      <rPr>
        <b/>
        <sz val="10"/>
        <color theme="1"/>
        <rFont val="Roboto"/>
        <charset val="238"/>
      </rPr>
      <t xml:space="preserve"> 4 tys osób</t>
    </r>
    <r>
      <rPr>
        <sz val="10"/>
        <color theme="1"/>
        <rFont val="Roboto"/>
        <charset val="238"/>
      </rPr>
      <t xml:space="preserve"> w ramach 3,3 tys. złożonych wniosków.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 xml:space="preserve">Główne państwa pochodzenia: </t>
    </r>
    <r>
      <rPr>
        <sz val="10"/>
        <color theme="1"/>
        <rFont val="Roboto"/>
        <charset val="238"/>
      </rPr>
      <t xml:space="preserve">Obywatele Ukrainy (1 474 osób – 37%) oraz Białorusi (1 167 osób – 29%). Podobnie jak w zestawieniach miesięcznych, dominują obywatele Ukrainy (1,5 tys. osób – 37% ogółu populacji) oraz Białorusi (1,2 tys. osób – 29%). Istotny udział odnotowano również wśród obywateli Rosji (0,4 tys. osób – 9%), Tadżykistanu (76 osób – 2%) oraz Afganistanu (49 osób – 1%). Pozostałe kraje reprezentowało łącznie 0,9 tys. osób.
</t>
    </r>
    <r>
      <rPr>
        <b/>
        <sz val="10"/>
        <color theme="1"/>
        <rFont val="Roboto"/>
        <charset val="238"/>
      </rPr>
      <t>Struktura wniosków</t>
    </r>
    <r>
      <rPr>
        <sz val="10"/>
        <color theme="1"/>
        <rFont val="Roboto"/>
        <charset val="238"/>
      </rPr>
      <t>: Objęły 3,2 tys. osób, co stanowi 81% ogółu populacji ubiegającej się o ochronę. Wnioski kolejne dotyczyły 0,6 tys. osób (15% ogółu).
Mężczyźni stanowią ok. 67% ogółu, a głównym punktem rejestracji w kraju pozostaje Placówka Straży Granicznej w Warszawie (powyżej 1/3 rejestracji).</t>
    </r>
  </si>
  <si>
    <r>
      <rPr>
        <b/>
        <sz val="10"/>
        <color theme="1"/>
        <rFont val="Roboto"/>
        <charset val="238"/>
      </rPr>
      <t xml:space="preserve">Skala operacyjna i skuteczność: </t>
    </r>
    <r>
      <rPr>
        <sz val="10"/>
        <color theme="1"/>
        <rFont val="Roboto"/>
        <charset val="238"/>
      </rPr>
      <t xml:space="preserve">
</t>
    </r>
    <r>
      <rPr>
        <b/>
        <sz val="10"/>
        <color theme="1"/>
        <rFont val="Roboto"/>
        <charset val="238"/>
      </rPr>
      <t>Postępowania IN: </t>
    </r>
    <r>
      <rPr>
        <sz val="10"/>
        <color theme="1"/>
        <rFont val="Roboto"/>
        <charset val="238"/>
      </rPr>
      <t xml:space="preserve">Zagraniczne organy skierowały do Polski wnioski dotyczące 0,9 tys. osób. W analizowanym okresie wydano 0,7 tys. decyzji pozytywnych,  co oznacza wskaźnik akceptacji odpowiedzialności Polski na poziomie 78%. Faktycznemu transferowi na terytorium RP poddano 0,2 tys. osób.  
</t>
    </r>
    <r>
      <rPr>
        <b/>
        <sz val="10"/>
        <color theme="1"/>
        <rFont val="Roboto"/>
        <charset val="238"/>
      </rPr>
      <t>Postępowania OUT:</t>
    </r>
    <r>
      <rPr>
        <sz val="10"/>
        <color theme="1"/>
        <rFont val="Roboto"/>
        <charset val="238"/>
      </rPr>
      <t xml:space="preserve"> Polska wystąpiła do  partnerów zagranicznych o przejęcie 0,2 tys. osób. Uzyskano 0,2 tys. decyzji pozytywnych, co dowodzi wysokiej skuteczności argumentacji i dowodzenia po stronie polskiej, kształtującej się na poziomie 94%. Transferem z Polski objęto 79 osób.
</t>
    </r>
    <r>
      <rPr>
        <b/>
        <sz val="10"/>
        <color theme="1"/>
        <rFont val="Roboto"/>
        <charset val="238"/>
      </rPr>
      <t>Bilans:</t>
    </r>
    <r>
      <rPr>
        <sz val="10"/>
        <color theme="1"/>
        <rFont val="Roboto"/>
        <charset val="238"/>
      </rPr>
      <t xml:space="preserve"> Polska przyjmuje w tym trybie pięciokrotnie więcej wniosków (1 tys.), niż sama generuje (0,2 tys.). Współpraca administracyjna z partnerami zagranicznymi utrzymuje wysoką wydajność,  a wskaźnik akceptacji wniosków wynosi odpowiednio 78% dla postępowań przychodzących (IN) oraz 94% dla postępowań wychodzących (OUT). 
</t>
    </r>
    <r>
      <rPr>
        <b/>
        <sz val="10"/>
        <color theme="1"/>
        <rFont val="Roboto"/>
        <charset val="238"/>
      </rPr>
      <t xml:space="preserve">
Główni partnerzy i kierunki:
</t>
    </r>
    <r>
      <rPr>
        <sz val="10"/>
        <color theme="1"/>
        <rFont val="Roboto"/>
        <charset val="238"/>
      </rPr>
      <t xml:space="preserve">Współpraca w tym obszarze koncentruje się na relacjach z państwami Unii Europejskiej, z wyraźną dominacją Niemiec w obu procedurach.                                                                </t>
    </r>
    <r>
      <rPr>
        <b/>
        <sz val="10"/>
        <color theme="1"/>
        <rFont val="Roboto"/>
        <charset val="238"/>
      </rPr>
      <t>Kierunki IN (do Polski): </t>
    </r>
    <r>
      <rPr>
        <sz val="10"/>
        <color theme="1"/>
        <rFont val="Roboto"/>
        <charset val="238"/>
      </rPr>
      <t xml:space="preserve">Niemcy (40%), Francja (20%), Belgia (7%), Niderlandy oraz Włochy (po 4%).
</t>
    </r>
    <r>
      <rPr>
        <b/>
        <sz val="10"/>
        <color theme="1"/>
        <rFont val="Roboto"/>
        <charset val="238"/>
      </rPr>
      <t>Kierunki OUT (z Polski):</t>
    </r>
    <r>
      <rPr>
        <sz val="10"/>
        <color theme="1"/>
        <rFont val="Roboto"/>
        <charset val="238"/>
      </rPr>
      <t xml:space="preserve"> Niemcy (17%), Chorwacja (14%), Hiszpania (10%), Łotwa (8%) oraz Francja (7%).
</t>
    </r>
    <r>
      <rPr>
        <b/>
        <sz val="10"/>
        <color theme="1"/>
        <rFont val="Roboto"/>
        <charset val="238"/>
      </rPr>
      <t>Struktura obywatelstw:</t>
    </r>
    <r>
      <rPr>
        <sz val="10"/>
        <color theme="1"/>
        <rFont val="Roboto"/>
        <charset val="238"/>
      </rPr>
      <t xml:space="preserve">
</t>
    </r>
    <r>
      <rPr>
        <b/>
        <sz val="10"/>
        <color theme="1"/>
        <rFont val="Roboto"/>
        <charset val="238"/>
      </rPr>
      <t>Tryb IN:</t>
    </r>
    <r>
      <rPr>
        <sz val="10"/>
        <color theme="1"/>
        <rFont val="Roboto"/>
        <charset val="238"/>
      </rPr>
      <t xml:space="preserve"> Najczęściej dotyczył obywateli Ukrainy (16%), Afganistanu (12%) oraz Rosji (10%).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>Tryb OUT: </t>
    </r>
    <r>
      <rPr>
        <sz val="10"/>
        <color theme="1"/>
        <rFont val="Roboto"/>
        <charset val="238"/>
      </rPr>
      <t>Obejmował głównie obywateli Ukrainy (14%), Mołdawii (11%) i Rosji (10%).
Dominujący udział Niemiec (blisko 40% wniosków przychodzących w trybie IN) jednoznacznie potwierdza występowanie zjawiska tzw. secondary movements (migracji wtórnej). Dotyczy ono osób, które po zainicjowaniu procedur legalizacyjnych lub uchodźczych w Polsce przemieściły się do Europy Zachodniej przed uzyskaniem ostatecznego rozstrzygnięcia. Obowiązujące rozporządzenie Dublin III pozwala na skuteczne wykrywanie takich przypadków przez państwa członkowskie, co bezpośrednio obrazuje wysoka liczba decyzji pozytywnych o powrocie migrantów do Polski.</t>
    </r>
  </si>
  <si>
    <r>
      <t xml:space="preserve">W sierpniu 2026 r. Szef Urzędu do Spraw Cudzoziemców (UdSC) wydał łącznie </t>
    </r>
    <r>
      <rPr>
        <b/>
        <sz val="10"/>
        <color theme="1"/>
        <rFont val="Roboto"/>
        <charset val="238"/>
      </rPr>
      <t>0,6 tys. decyzji.</t>
    </r>
    <r>
      <rPr>
        <sz val="10"/>
        <color theme="1"/>
        <rFont val="Roboto"/>
        <charset val="238"/>
      </rPr>
      <t xml:space="preserve"> Struktura rozstrzygnięć wskazuje na wyraźną dominację decyzji negatywnych oraz wysoki udział postępowań zakończonych umorzeniem. Decyzji pozytywnych wydano 96. Najwięcej decyzji pozytywnych otrzymali obywatele:
Białorusi – 36 osób (35 statusów + 1 ochrona uzupełniająca)
Ukrainy – 33 osoby (0 statusów + 33 ochrony uzupełniające)
Rosji – 5 osób (5 statusów + 0 ochron uzupepełniających)
Decyzje negatywne wydano wobec  420 osób. Większość decyzji odmownych w tym miesiącu (ponad 87%) dotyczyła obywateli zaledwie trzech państw:
Ukraina: 0,3 tys. decyzji (zdecydowana większość, stanowiąca aż 66% wszystkich sierpniowych odmów)
Białoruś: 49 decyzji (12%)
Rosja: 25 decyzji (6%)
Szef Urzędu do Spraw Cudzoziemców wydał łącznie 70 decyzji o umorzeniu postępowania. Podobnie jak w poprzednich kategoriach, większość spraw dotyczyła obywateli dwóch państw, którzy łącznie wygenerowali blisko połowę (47%) wszystkich sierpniowych umorzeń:
Białoruś: 17 decyzji (24% wszystkich umorzeń w sierpniu)
Ukraina: 16 decyzji (23% wszystkich umorzeń w sierpniu)
Od początku roku Szef Urzędu do Spraw Cudzoziemców wydał łącznie </t>
    </r>
    <r>
      <rPr>
        <b/>
        <sz val="10"/>
        <color theme="1"/>
        <rFont val="Roboto"/>
        <charset val="238"/>
      </rPr>
      <t xml:space="preserve">6 tys. decyzji. </t>
    </r>
    <r>
      <rPr>
        <sz val="10"/>
        <color theme="1"/>
        <rFont val="Roboto"/>
        <charset val="238"/>
      </rPr>
      <t xml:space="preserve">Decyzje negatywne – 3,9 tys. rozstrzygnięć stanowiły największy odsetek wszystkich wydanych decyzji.
Ukraina: Obywatele tego kraju otrzymali zdecydowanie najwięcej odmów – 2,8 tys. decyzji, co stanowi 73% wszystkich decyzji negatywnych.
Białoruś i Rosja: Po 0,2 tys. decyzji negatywnych.
                                                                                                                                                                                                                                                                                        Umorzenia postępowania (związane najczęściej z opuszczeniem terytorium Polski przez wnioskodawców) dotyczyły przede wszystkim obywateli:
Ukrainy: 0,4 tys. spraw.
Białorusi: 0,1 tys. decyzji o umorzeniu.
Tadżykistanu: 81 spraw                                                                                                                                                                                                                                                       Suma obu form ochrony (status uchodźcy + ochrona uzupełniająca) wyniosła1 tys. decyzji. Głównymi odbiorcami decyzji pozytywnych do końca sierpnia byli obywatele:
Białorusi: 0,7 tys. osób (0,3 tys. statusów + 0,4 tys. ochron uzupełniających).
Ukrainy: 0,2 tys. osób (1 status + 0,2 tys. ochron uzupełniających).
Rosji: 33 osoby (18 statusów + 15 ochron uzupełniających).                                                                                                                                  </t>
    </r>
  </si>
  <si>
    <r>
      <t xml:space="preserve">W latach 2021–2026 Polska ugruntowała swoją pozycję jako ważny cel migracyjny w Unii Europejskiej. Kraj przeszedł istotną transformację – od otwartego modelu rekrutacji pracowników do selektywnej polityki migracyjnej, opartej na </t>
    </r>
    <r>
      <rPr>
        <b/>
        <sz val="10"/>
        <color theme="1"/>
        <rFont val="Roboto"/>
        <charset val="238"/>
      </rPr>
      <t>Strategii Migracyjnej na lata 2025–2030</t>
    </r>
    <r>
      <rPr>
        <sz val="10"/>
        <color theme="1"/>
        <rFont val="Roboto"/>
        <charset val="238"/>
      </rPr>
      <t xml:space="preserve">. Zmiana ta stanowiła bezpośrednią odpowiedź na historycznie wysoki poziom legalizacji pobytu w ubiegłych latach. Dane za pierwsze osiem miesięcy 2026 roku potwierdzają, że Polska ewoluuje z państwa o charakterze migracji wyłącznie regionalnej w kierunku globalnego punktu docelowego dla wykwalifikowanych pracowników kontraktowych oraz specjalistów. Łączna liczba ważnych dokumentów uprawniających do pobytu w Polsce wynosi </t>
    </r>
    <r>
      <rPr>
        <b/>
        <sz val="10"/>
        <color theme="1"/>
        <rFont val="Roboto"/>
        <charset val="238"/>
      </rPr>
      <t>blisko 2 miliony</t>
    </r>
    <r>
      <rPr>
        <sz val="10"/>
        <color theme="1"/>
        <rFont val="Roboto"/>
        <charset val="238"/>
      </rPr>
      <t xml:space="preserve">. Ogólna struktura dokumentów pobytowych:
Cały zasób dokumentów dzieli się na dwa niemal równe segmenty: ochronę czasową oraz klasyczne tytuły pobytowe:
</t>
    </r>
    <r>
      <rPr>
        <b/>
        <sz val="10"/>
        <color theme="1"/>
        <rFont val="Roboto"/>
        <charset val="238"/>
      </rPr>
      <t>Ochrona czasowa (PESEL UKR):</t>
    </r>
    <r>
      <rPr>
        <sz val="10"/>
        <color theme="1"/>
        <rFont val="Roboto"/>
        <charset val="238"/>
      </rPr>
      <t xml:space="preserve"> Zdecydowanie największa pojedyncza kategoria – 939 tys. dokumentów (co stanowi 48% ogółu). Z tej formy wsparcia niemal w 100% korzystają wyłącznie obywatele Ukrainy (937 tys. osób).
</t>
    </r>
    <r>
      <rPr>
        <b/>
        <sz val="10"/>
        <color theme="1"/>
        <rFont val="Roboto"/>
        <charset val="238"/>
      </rPr>
      <t>Pobyt czasowy:</t>
    </r>
    <r>
      <rPr>
        <sz val="10"/>
        <color theme="1"/>
        <rFont val="Roboto"/>
        <charset val="238"/>
      </rPr>
      <t xml:space="preserve"> Najpopularniejsza klasyczna ścieżka migracji (głównie zarobkowej i edukacyjnej) – 742 tys. dokumentów (38% ogółu).
</t>
    </r>
    <r>
      <rPr>
        <b/>
        <sz val="10"/>
        <color theme="1"/>
        <rFont val="Roboto"/>
        <charset val="238"/>
      </rPr>
      <t>Pobyt stały</t>
    </r>
    <r>
      <rPr>
        <sz val="10"/>
        <color theme="1"/>
        <rFont val="Roboto"/>
        <charset val="238"/>
      </rPr>
      <t xml:space="preserve">: Dotyczy osób silniej związanych z Polską (np. Karta Polaka, pochodzenie) – 129 tys. dokumentów (7% ogółu).
</t>
    </r>
    <r>
      <rPr>
        <b/>
        <sz val="10"/>
        <color theme="1"/>
        <rFont val="Roboto"/>
        <charset val="238"/>
      </rPr>
      <t>Rezydent długoterminowy UE</t>
    </r>
    <r>
      <rPr>
        <sz val="10"/>
        <color theme="1"/>
        <rFont val="Roboto"/>
        <charset val="238"/>
      </rPr>
      <t xml:space="preserve">: Świadczy o wieloletniej, stabilnej integracji – 70 tys. dokumentów (4% ogółu).
</t>
    </r>
    <r>
      <rPr>
        <b/>
        <sz val="10"/>
        <color theme="1"/>
        <rFont val="Roboto"/>
        <charset val="238"/>
      </rPr>
      <t>Formy ochrony międzynarodowej i humanitarnej</t>
    </r>
    <r>
      <rPr>
        <sz val="10"/>
        <color theme="1"/>
        <rFont val="Roboto"/>
        <charset val="238"/>
      </rPr>
      <t xml:space="preserve">: Łącznie status uchodźcy (3,5 tys.), ochrona uzupełniająca (17 tys.), pobyt humanitarny (1,8 tys.) oraz pobyt tolerowany (0,2 tys.) stanowią margines całej bazy (ok. 1% ogółu).
</t>
    </r>
    <r>
      <rPr>
        <b/>
        <sz val="10"/>
        <color theme="1"/>
        <rFont val="Roboto"/>
        <charset val="238"/>
      </rPr>
      <t>Główne państwa pochodzenia (TOP 5)</t>
    </r>
    <r>
      <rPr>
        <sz val="10"/>
        <color theme="1"/>
        <rFont val="Roboto"/>
        <charset val="238"/>
      </rPr>
      <t xml:space="preserve">
</t>
    </r>
    <r>
      <rPr>
        <b/>
        <sz val="10"/>
        <color theme="1"/>
        <rFont val="Roboto"/>
        <charset val="238"/>
      </rPr>
      <t>UKRAINA</t>
    </r>
    <r>
      <rPr>
        <sz val="10"/>
        <color theme="1"/>
        <rFont val="Roboto"/>
        <charset val="238"/>
      </rPr>
      <t xml:space="preserve"> (1,5 mln) - Zdominowała statystyki (79% ogółu). 61% populacji to ochrona czasowa, ale ma też silną bazę klasycznego pobytu czasowego.
</t>
    </r>
    <r>
      <rPr>
        <b/>
        <sz val="10"/>
        <color theme="1"/>
        <rFont val="Roboto"/>
        <charset val="238"/>
      </rPr>
      <t xml:space="preserve">BIAŁORUŚ </t>
    </r>
    <r>
      <rPr>
        <sz val="10"/>
        <color theme="1"/>
        <rFont val="Roboto"/>
        <charset val="238"/>
      </rPr>
      <t>(131 tys.) -</t>
    </r>
    <r>
      <rPr>
        <b/>
        <sz val="10"/>
        <color theme="1"/>
        <rFont val="Roboto"/>
        <charset val="238"/>
      </rPr>
      <t xml:space="preserve"> </t>
    </r>
    <r>
      <rPr>
        <sz val="10"/>
        <color theme="1"/>
        <rFont val="Roboto"/>
        <charset val="238"/>
      </rPr>
      <t xml:space="preserve">7% ogółu. Stabilna struktura oparta na pobytach czasowych i stałych. Największa grupa z ochroną uzupełniającą (9,8 tys.) i statusem uchodźcy (1,3 tys.).
</t>
    </r>
    <r>
      <rPr>
        <b/>
        <sz val="10"/>
        <color theme="1"/>
        <rFont val="Roboto"/>
        <charset val="238"/>
      </rPr>
      <t xml:space="preserve">INDIE </t>
    </r>
    <r>
      <rPr>
        <sz val="10"/>
        <color theme="1"/>
        <rFont val="Roboto"/>
        <charset val="238"/>
      </rPr>
      <t>(25 tys.) -</t>
    </r>
    <r>
      <rPr>
        <b/>
        <sz val="10"/>
        <color theme="1"/>
        <rFont val="Roboto"/>
        <charset val="238"/>
      </rPr>
      <t xml:space="preserve"> </t>
    </r>
    <r>
      <rPr>
        <sz val="10"/>
        <color theme="1"/>
        <rFont val="Roboto"/>
        <charset val="238"/>
      </rPr>
      <t xml:space="preserve">Typowa migracja ekonomiczna. Aż 92% tej grupy przebywa w Polsce na pobycie czasowym.
</t>
    </r>
    <r>
      <rPr>
        <b/>
        <sz val="10"/>
        <color theme="1"/>
        <rFont val="Roboto"/>
        <charset val="238"/>
      </rPr>
      <t xml:space="preserve">GRUZJA </t>
    </r>
    <r>
      <rPr>
        <sz val="10"/>
        <color theme="1"/>
        <rFont val="Roboto"/>
        <charset val="238"/>
      </rPr>
      <t>(20 tys.)</t>
    </r>
    <r>
      <rPr>
        <b/>
        <sz val="10"/>
        <color theme="1"/>
        <rFont val="Roboto"/>
        <charset val="238"/>
      </rPr>
      <t xml:space="preserve"> </t>
    </r>
    <r>
      <rPr>
        <sz val="10"/>
        <color theme="1"/>
        <rFont val="Roboto"/>
        <charset val="238"/>
      </rPr>
      <t xml:space="preserve">- Wybitnie zarobkowy charakter. Pobyt czasowy stanowi tu aż 96% wszystkich dokumentów.
</t>
    </r>
    <r>
      <rPr>
        <b/>
        <sz val="10"/>
        <color theme="1"/>
        <rFont val="Roboto"/>
        <charset val="238"/>
      </rPr>
      <t xml:space="preserve">ROSJA </t>
    </r>
    <r>
      <rPr>
        <sz val="10"/>
        <color theme="1"/>
        <rFont val="Roboto"/>
        <charset val="238"/>
      </rPr>
      <t>(18 tys.) -</t>
    </r>
    <r>
      <rPr>
        <b/>
        <sz val="10"/>
        <color theme="1"/>
        <rFont val="Roboto"/>
        <charset val="238"/>
      </rPr>
      <t xml:space="preserve"> </t>
    </r>
    <r>
      <rPr>
        <sz val="10"/>
        <color theme="1"/>
        <rFont val="Roboto"/>
        <charset val="238"/>
      </rPr>
      <t xml:space="preserve">Najbardziej zrównoważona struktura. Wysoki udział pobytów stałych oraz pobytów humanitarnych (0,1 tys.).
</t>
    </r>
    <r>
      <rPr>
        <b/>
        <sz val="10"/>
        <color theme="1"/>
        <rFont val="Roboto"/>
        <charset val="238"/>
      </rPr>
      <t>Poza ścisłą czołówką w Polsce wyraźnie zarysowują się trzy odrębne profile migracyjne:</t>
    </r>
    <r>
      <rPr>
        <sz val="10"/>
        <color theme="1"/>
        <rFont val="Roboto"/>
        <charset val="238"/>
      </rPr>
      <t xml:space="preserve">
</t>
    </r>
    <r>
      <rPr>
        <b/>
        <sz val="10"/>
        <color theme="1"/>
        <rFont val="Roboto"/>
        <charset val="238"/>
      </rPr>
      <t>Tradycyjne społeczności azjatyckie:</t>
    </r>
    <r>
      <rPr>
        <sz val="10"/>
        <color theme="1"/>
        <rFont val="Roboto"/>
        <charset val="238"/>
      </rPr>
      <t xml:space="preserve">
</t>
    </r>
    <r>
      <rPr>
        <b/>
        <sz val="10"/>
        <color theme="1"/>
        <rFont val="Roboto"/>
        <charset val="238"/>
      </rPr>
      <t>Wietnam</t>
    </r>
    <r>
      <rPr>
        <sz val="10"/>
        <color theme="1"/>
        <rFont val="Roboto"/>
        <charset val="238"/>
      </rPr>
      <t xml:space="preserve"> (15 tys. osób): Bardzo stabilna i osiadła grupa. Ponad 40% tej populacji posiada dokumenty o charakterze permanentnym: status rezydenta UE (3 tys.) lub pobyt stały (2,9 tys.). Wyróżnia się też najwyższym wskaźnikiem pobytu tolerowanego (0,1 tys. osób).
</t>
    </r>
    <r>
      <rPr>
        <b/>
        <sz val="10"/>
        <color theme="1"/>
        <rFont val="Roboto"/>
        <charset val="238"/>
      </rPr>
      <t>Turcja</t>
    </r>
    <r>
      <rPr>
        <sz val="10"/>
        <color theme="1"/>
        <rFont val="Roboto"/>
        <charset val="238"/>
      </rPr>
      <t xml:space="preserve"> (14 tys. osób): Głównie pobyt czasowy (11 tys.), ze znaczącą grupą osób posiadających status uchodźcy (0,3 ty.).
</t>
    </r>
    <r>
      <rPr>
        <b/>
        <sz val="10"/>
        <color theme="1"/>
        <rFont val="Roboto"/>
        <charset val="238"/>
      </rPr>
      <t xml:space="preserve">Nowe rynki rekrutacji pracowników:
Kolumbia </t>
    </r>
    <r>
      <rPr>
        <sz val="10"/>
        <color theme="1"/>
        <rFont val="Roboto"/>
        <charset val="238"/>
      </rPr>
      <t>(12 tys. osób) oraz</t>
    </r>
    <r>
      <rPr>
        <b/>
        <sz val="10"/>
        <color theme="1"/>
        <rFont val="Roboto"/>
        <charset val="238"/>
      </rPr>
      <t xml:space="preserve"> Uzbekistan </t>
    </r>
    <r>
      <rPr>
        <sz val="10"/>
        <color theme="1"/>
        <rFont val="Roboto"/>
        <charset val="238"/>
      </rPr>
      <t>(11 tys. osób)</t>
    </r>
    <r>
      <rPr>
        <b/>
        <sz val="10"/>
        <color theme="1"/>
        <rFont val="Roboto"/>
        <charset val="238"/>
      </rPr>
      <t xml:space="preserve">: </t>
    </r>
    <r>
      <rPr>
        <sz val="10"/>
        <color theme="1"/>
        <rFont val="Roboto"/>
        <charset val="238"/>
      </rPr>
      <t>Nowe, dynamiczne grupy na polskim rynku pracy. W obu przypadkach pobyt czasowy stanowi absolutną większość (odpowiednio 99% dla Kolumbii oraz 96% dla Uzbekistanu).</t>
    </r>
    <r>
      <rPr>
        <b/>
        <sz val="10"/>
        <color theme="1"/>
        <rFont val="Roboto"/>
        <charset val="238"/>
      </rPr>
      <t xml:space="preserve">
Filipiny </t>
    </r>
    <r>
      <rPr>
        <sz val="10"/>
        <color theme="1"/>
        <rFont val="Roboto"/>
        <charset val="238"/>
      </rPr>
      <t xml:space="preserve">(11 tys. osób): Kolejny rosnący rynek azjatycki nakierowany niemal w całości na pobyt czasowy (10 tys. osób – 96%).                                                                            </t>
    </r>
    <r>
      <rPr>
        <b/>
        <sz val="10"/>
        <color theme="1"/>
        <rFont val="Roboto"/>
        <charset val="238"/>
      </rPr>
      <t xml:space="preserve">Pozostałe (150 tys. osób):
</t>
    </r>
    <r>
      <rPr>
        <sz val="10"/>
        <color theme="1"/>
        <rFont val="Roboto"/>
        <charset val="238"/>
      </rPr>
      <t xml:space="preserve">Zbiorcza kategoria obejmuje m.in. obywateli Unii Europejskiej, co widać po wysokich wskaźnikach unijnych tytułów: pobyt obywatela UE (24 tys.) oraz stały pobyt obywatela UE (8,6 tys.).                                                                                                                                                                                                                                          </t>
    </r>
  </si>
  <si>
    <t>Warszawa, 1 października 2026 r.</t>
  </si>
  <si>
    <r>
      <t>Dane z końca sierpnia br. potwierdzają stabilną liczbę osób objętych pomocą socjalną w trakcie procedur uchodźczych oraz utrzymującą się dominację wsparcia pozaośrodkowego. Na koniec miesiąca pod opieką Szefa Urzędu do Spraw Cudzoziemców (UdSC) znajdowało się łącznie </t>
    </r>
    <r>
      <rPr>
        <b/>
        <sz val="10"/>
        <color theme="1"/>
        <rFont val="Roboto"/>
        <charset val="238"/>
      </rPr>
      <t>6,5 tys, osób.</t>
    </r>
    <r>
      <rPr>
        <sz val="10"/>
        <color theme="1"/>
        <rFont val="Roboto"/>
        <charset val="238"/>
      </rPr>
      <t xml:space="preserve"> 
</t>
    </r>
    <r>
      <rPr>
        <b/>
        <sz val="10"/>
        <color theme="1"/>
        <rFont val="Roboto"/>
        <charset val="238"/>
      </rPr>
      <t xml:space="preserve">Świadczenia poza ośrodkiem: </t>
    </r>
    <r>
      <rPr>
        <sz val="10"/>
        <color theme="1"/>
        <rFont val="Roboto"/>
        <charset val="238"/>
      </rPr>
      <t xml:space="preserve">Zdecydowana większość beneficjentów – 89% (5,8 tys. osób) – samodzielnie organizuje swój pobyt w Polsce, pobierając ekwiwalent pieniężny. 
</t>
    </r>
    <r>
      <rPr>
        <b/>
        <sz val="10"/>
        <color theme="1"/>
        <rFont val="Roboto"/>
        <charset val="238"/>
      </rPr>
      <t>Pobyt w ośrodkach:</t>
    </r>
    <r>
      <rPr>
        <sz val="10"/>
        <color theme="1"/>
        <rFont val="Roboto"/>
        <charset val="238"/>
      </rPr>
      <t xml:space="preserve"> W placówkach UdSC zamieszkiwało 11% ogółu podopiecznych (0,7 tys. osób). Liczba ta przez cały miesiąc utrzymywała się na względnie stałym poziomie.  
</t>
    </r>
    <r>
      <rPr>
        <b/>
        <sz val="10"/>
        <color theme="1"/>
        <rFont val="Roboto"/>
        <charset val="238"/>
      </rPr>
      <t>Nowo przyjęci</t>
    </r>
    <r>
      <rPr>
        <sz val="10"/>
        <color theme="1"/>
        <rFont val="Roboto"/>
        <charset val="238"/>
      </rPr>
      <t xml:space="preserve">: Do ośrodków trafiała regularna grupa migrantów. Łącznie w tym okresie przyjęto 0,3 tys. osób, co daje średnią na poziomie 67 osób na tydzień.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 xml:space="preserve">Opuścili ośrodki: </t>
    </r>
    <r>
      <rPr>
        <sz val="10"/>
        <color theme="1"/>
        <rFont val="Roboto"/>
        <charset val="238"/>
      </rPr>
      <t xml:space="preserve">W tym samym okresie placówki UdSC opuściło łącznie 0,3 tys. osób (średnio  82 osoby tygodniowo).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Roboto"/>
        <charset val="238"/>
      </rPr>
      <t>Zróżnicowanie narodowościowe:</t>
    </r>
    <r>
      <rPr>
        <sz val="10"/>
        <color theme="1"/>
        <rFont val="Roboto"/>
        <charset val="238"/>
      </rPr>
      <t xml:space="preserve">
Wybór formy pomocy jest ściśle skorelowany z krajem pochodzenia cudzoziemców:
Samodzielność (Ukraina i Białoruś): Obywatele tych państw stanowią główną grupę funkcjonującą poza ośrodkami i jednocześnie dwie najliczniejsze grupy objęte opieką UdSC.
Ukraina: Pod opieką znajduje się 2,1 osób (0,1 tys. w ośrodku oraz 2 tys. poza ośrodkiem). W strukturze świadczeń prywatnych (poza ośrodkiem) stanowią oni 35% wszystkich beneficjentów.
 Białoruś: Pod opieką znajduje się 1,9 tys. osób (30 w ośrodku oraz 1,9 tys. poza ośrodkiem). W strukturze świadczeń prywatnych stanowią oni 33% beneficjentów.
Łącznie obywatele Ukrainy i Białorusi generują aż 67% wszystkich świadczeń wypłacanych poza ośrodkami.
Zakwaterowanie zbiorowe (Rosja i Tadżykistan): Te grupy częściej korzystają z pełnego utrzymania  w placówkach Urzędu. 
Rosja: To zdecydowanie najliczniejsza grupa zamieszkująca ośrodki – 0,2 tys. osób (przy 0,6 tys. osób poza ośrodkiem, łączna suma: 0,8 tys.). Obywatele Rosji stanowią 30% wszystkich osób zakwaterowanych w placówkach UdSC.
Tadżykistan: Druga pod względem liczebności grupa w placówkach – 0,1 tys. osób (przy 0,2 tys. osobach poza ośrodkiem, łączna suma: 0,3 tys.). Stanowią oni 13% ogółu mieszkańców ośrodków.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</si>
</sst>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zł&quot;* #,##0_);_(&quot;zł&quot;* \(#,##0\);_(&quot;zł&quot;* &quot;-&quot;_);_(@_)"/>
    <numFmt numFmtId="165" formatCode="yyyy/mm/dd;@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Tahoma"/>
      <family val="2"/>
      <charset val="238"/>
    </font>
    <font>
      <sz val="11"/>
      <color theme="1"/>
      <name val="Roboto"/>
      <charset val="238"/>
    </font>
    <font>
      <b/>
      <sz val="11"/>
      <color theme="1"/>
      <name val="Roboto"/>
      <charset val="238"/>
    </font>
    <font>
      <b/>
      <sz val="18"/>
      <name val="Roboto"/>
      <charset val="238"/>
    </font>
    <font>
      <b/>
      <sz val="15"/>
      <name val="Roboto"/>
      <charset val="238"/>
    </font>
    <font>
      <b/>
      <i/>
      <sz val="14"/>
      <color theme="1"/>
      <name val="Roboto"/>
      <charset val="238"/>
    </font>
    <font>
      <sz val="11"/>
      <name val="Roboto"/>
      <charset val="238"/>
    </font>
    <font>
      <b/>
      <sz val="10"/>
      <color theme="1"/>
      <name val="Roboto"/>
      <charset val="238"/>
    </font>
    <font>
      <b/>
      <sz val="9"/>
      <name val="Roboto"/>
      <charset val="238"/>
    </font>
    <font>
      <sz val="9"/>
      <name val="Roboto"/>
      <charset val="238"/>
    </font>
    <font>
      <sz val="10"/>
      <name val="Roboto"/>
      <charset val="238"/>
    </font>
    <font>
      <sz val="6"/>
      <color theme="1"/>
      <name val="Roboto"/>
      <charset val="238"/>
    </font>
    <font>
      <i/>
      <sz val="6"/>
      <color theme="1"/>
      <name val="Roboto"/>
      <charset val="238"/>
    </font>
    <font>
      <i/>
      <sz val="9"/>
      <color theme="1"/>
      <name val="Roboto"/>
      <charset val="238"/>
    </font>
    <font>
      <b/>
      <sz val="8"/>
      <name val="Roboto"/>
      <charset val="238"/>
    </font>
    <font>
      <i/>
      <sz val="8"/>
      <color theme="1"/>
      <name val="Roboto"/>
      <charset val="238"/>
    </font>
    <font>
      <b/>
      <sz val="7"/>
      <name val="Roboto"/>
      <charset val="238"/>
    </font>
    <font>
      <sz val="10"/>
      <color theme="1"/>
      <name val="Roboto"/>
      <charset val="238"/>
    </font>
    <font>
      <sz val="9"/>
      <color theme="1"/>
      <name val="Roboto"/>
      <charset val="238"/>
    </font>
    <font>
      <sz val="8"/>
      <name val="Roboto"/>
      <charset val="238"/>
    </font>
    <font>
      <sz val="8"/>
      <color theme="1"/>
      <name val="Roboto"/>
      <charset val="238"/>
    </font>
    <font>
      <b/>
      <sz val="10"/>
      <name val="Roboto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8" fillId="0" borderId="0"/>
  </cellStyleXfs>
  <cellXfs count="312">
    <xf numFmtId="0" fontId="0" fillId="0" borderId="0" xfId="0"/>
    <xf numFmtId="0" fontId="0" fillId="0" borderId="0" xfId="0"/>
    <xf numFmtId="0" fontId="0" fillId="0" borderId="0" xfId="0"/>
    <xf numFmtId="0" fontId="21" fillId="0" borderId="0" xfId="0" applyFont="1" applyProtection="1">
      <protection locked="0"/>
    </xf>
    <xf numFmtId="0" fontId="21" fillId="0" borderId="0" xfId="0" applyFont="1" applyBorder="1" applyProtection="1">
      <protection locked="0"/>
    </xf>
    <xf numFmtId="14" fontId="21" fillId="0" borderId="0" xfId="0" applyNumberFormat="1" applyFont="1" applyProtection="1">
      <protection locked="0"/>
    </xf>
    <xf numFmtId="165" fontId="21" fillId="0" borderId="0" xfId="0" applyNumberFormat="1" applyFont="1" applyProtection="1">
      <protection locked="0"/>
    </xf>
    <xf numFmtId="0" fontId="21" fillId="0" borderId="0" xfId="0" applyFont="1" applyAlignment="1" applyProtection="1">
      <protection locked="0"/>
    </xf>
    <xf numFmtId="0" fontId="25" fillId="0" borderId="0" xfId="0" applyFont="1" applyAlignment="1" applyProtection="1">
      <alignment vertical="center"/>
      <protection locked="0"/>
    </xf>
    <xf numFmtId="0" fontId="26" fillId="0" borderId="0" xfId="0" applyFont="1" applyProtection="1"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30" fillId="0" borderId="0" xfId="43" applyFont="1" applyProtection="1">
      <protection locked="0"/>
    </xf>
    <xf numFmtId="0" fontId="21" fillId="0" borderId="0" xfId="0" applyFont="1" applyFill="1" applyBorder="1" applyProtection="1">
      <protection locked="0"/>
    </xf>
    <xf numFmtId="0" fontId="28" fillId="0" borderId="0" xfId="10" applyFont="1" applyFill="1" applyBorder="1" applyAlignment="1" applyProtection="1">
      <alignment horizontal="left" vertical="center"/>
      <protection locked="0"/>
    </xf>
    <xf numFmtId="0" fontId="28" fillId="0" borderId="0" xfId="10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 applyProtection="1">
      <alignment horizontal="center" vertical="center" wrapText="1"/>
      <protection locked="0"/>
    </xf>
    <xf numFmtId="165" fontId="31" fillId="0" borderId="0" xfId="0" applyNumberFormat="1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wrapText="1"/>
      <protection locked="0"/>
    </xf>
    <xf numFmtId="165" fontId="21" fillId="0" borderId="0" xfId="0" applyNumberFormat="1" applyFont="1" applyAlignment="1" applyProtection="1">
      <alignment wrapText="1"/>
      <protection locked="0"/>
    </xf>
    <xf numFmtId="0" fontId="33" fillId="0" borderId="0" xfId="0" applyFont="1" applyAlignment="1" applyProtection="1">
      <alignment vertical="top" wrapText="1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0" fontId="31" fillId="0" borderId="0" xfId="0" applyFont="1" applyAlignment="1" applyProtection="1">
      <alignment horizontal="left" vertical="center" wrapText="1"/>
      <protection locked="0"/>
    </xf>
    <xf numFmtId="0" fontId="28" fillId="0" borderId="0" xfId="24" applyFont="1" applyFill="1" applyBorder="1" applyAlignment="1" applyProtection="1">
      <alignment horizontal="center" vertical="center" wrapText="1"/>
      <protection locked="0"/>
    </xf>
    <xf numFmtId="3" fontId="28" fillId="0" borderId="0" xfId="0" applyNumberFormat="1" applyFont="1" applyFill="1" applyBorder="1" applyAlignment="1" applyProtection="1">
      <alignment horizontal="center" vertical="center"/>
    </xf>
    <xf numFmtId="0" fontId="35" fillId="0" borderId="0" xfId="0" applyFont="1" applyAlignment="1" applyProtection="1">
      <alignment vertical="top"/>
      <protection locked="0"/>
    </xf>
    <xf numFmtId="165" fontId="35" fillId="0" borderId="0" xfId="0" applyNumberFormat="1" applyFont="1" applyAlignment="1" applyProtection="1">
      <alignment vertical="top"/>
      <protection locked="0"/>
    </xf>
    <xf numFmtId="0" fontId="28" fillId="35" borderId="0" xfId="0" applyFont="1" applyFill="1" applyBorder="1" applyAlignment="1" applyProtection="1">
      <alignment horizontal="center" vertical="center"/>
      <protection locked="0"/>
    </xf>
    <xf numFmtId="3" fontId="28" fillId="35" borderId="0" xfId="0" applyNumberFormat="1" applyFont="1" applyFill="1" applyBorder="1" applyAlignment="1" applyProtection="1">
      <alignment horizontal="center" vertical="center"/>
      <protection locked="0"/>
    </xf>
    <xf numFmtId="3" fontId="28" fillId="35" borderId="0" xfId="24" applyNumberFormat="1" applyFont="1" applyFill="1" applyBorder="1" applyAlignment="1" applyProtection="1">
      <alignment horizontal="center" vertical="center" wrapText="1"/>
      <protection locked="0"/>
    </xf>
    <xf numFmtId="165" fontId="28" fillId="35" borderId="0" xfId="24" applyNumberFormat="1" applyFont="1" applyFill="1" applyBorder="1" applyAlignment="1" applyProtection="1">
      <alignment horizontal="center" vertical="center" wrapText="1"/>
      <protection locked="0"/>
    </xf>
    <xf numFmtId="0" fontId="28" fillId="36" borderId="21" xfId="0" applyFont="1" applyFill="1" applyBorder="1" applyAlignment="1" applyProtection="1">
      <alignment horizontal="center" vertical="center" textRotation="90" wrapText="1"/>
      <protection locked="0"/>
    </xf>
    <xf numFmtId="3" fontId="29" fillId="0" borderId="10" xfId="0" applyNumberFormat="1" applyFont="1" applyBorder="1" applyAlignment="1" applyProtection="1">
      <alignment horizontal="right" vertical="center"/>
    </xf>
    <xf numFmtId="3" fontId="28" fillId="35" borderId="45" xfId="10" applyNumberFormat="1" applyFont="1" applyFill="1" applyBorder="1" applyAlignment="1" applyProtection="1">
      <alignment horizontal="center" vertical="center"/>
    </xf>
    <xf numFmtId="0" fontId="36" fillId="35" borderId="0" xfId="10" applyFont="1" applyFill="1" applyBorder="1" applyAlignment="1" applyProtection="1">
      <alignment horizontal="center" vertical="center" wrapText="1"/>
      <protection locked="0"/>
    </xf>
    <xf numFmtId="0" fontId="36" fillId="35" borderId="0" xfId="10" applyFont="1" applyFill="1" applyBorder="1" applyAlignment="1" applyProtection="1">
      <alignment horizontal="center" vertical="center"/>
      <protection locked="0"/>
    </xf>
    <xf numFmtId="0" fontId="28" fillId="36" borderId="0" xfId="10" applyFont="1" applyFill="1" applyBorder="1" applyAlignment="1" applyProtection="1">
      <alignment horizontal="center" vertical="center"/>
      <protection locked="0"/>
    </xf>
    <xf numFmtId="3" fontId="28" fillId="36" borderId="0" xfId="10" applyNumberFormat="1" applyFont="1" applyFill="1" applyBorder="1" applyAlignment="1" applyProtection="1">
      <alignment horizontal="center" vertical="center"/>
    </xf>
    <xf numFmtId="0" fontId="28" fillId="35" borderId="0" xfId="10" applyFont="1" applyFill="1" applyBorder="1" applyAlignment="1" applyProtection="1">
      <alignment horizontal="center" vertical="center"/>
      <protection locked="0"/>
    </xf>
    <xf numFmtId="0" fontId="36" fillId="35" borderId="0" xfId="10" applyFont="1" applyFill="1" applyBorder="1" applyAlignment="1" applyProtection="1">
      <alignment horizontal="left" vertical="center" indent="1"/>
      <protection locked="0"/>
    </xf>
    <xf numFmtId="0" fontId="27" fillId="0" borderId="0" xfId="0" applyFont="1" applyAlignment="1" applyProtection="1">
      <alignment horizontal="left"/>
      <protection locked="0"/>
    </xf>
    <xf numFmtId="0" fontId="37" fillId="0" borderId="0" xfId="0" applyFont="1" applyAlignment="1" applyProtection="1">
      <alignment horizontal="left" vertical="top" wrapText="1"/>
      <protection locked="0"/>
    </xf>
    <xf numFmtId="0" fontId="38" fillId="0" borderId="0" xfId="0" applyFont="1" applyAlignment="1" applyProtection="1">
      <alignment horizontal="left" vertical="top" wrapText="1"/>
      <protection locked="0"/>
    </xf>
    <xf numFmtId="0" fontId="39" fillId="0" borderId="0" xfId="0" applyFont="1" applyAlignment="1" applyProtection="1">
      <alignment horizontal="left" vertical="top" wrapText="1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horizontal="left" vertical="center" indent="1"/>
      <protection locked="0"/>
    </xf>
    <xf numFmtId="0" fontId="40" fillId="0" borderId="0" xfId="0" applyFont="1" applyAlignment="1" applyProtection="1">
      <alignment horizontal="center"/>
      <protection locked="0"/>
    </xf>
    <xf numFmtId="0" fontId="40" fillId="0" borderId="0" xfId="0" applyFont="1" applyProtection="1">
      <protection locked="0"/>
    </xf>
    <xf numFmtId="0" fontId="40" fillId="0" borderId="0" xfId="0" applyFont="1" applyAlignment="1" applyProtection="1">
      <alignment horizontal="left" vertical="center"/>
      <protection locked="0"/>
    </xf>
    <xf numFmtId="0" fontId="40" fillId="0" borderId="0" xfId="0" applyFont="1" applyAlignment="1" applyProtection="1">
      <protection locked="0"/>
    </xf>
    <xf numFmtId="0" fontId="37" fillId="0" borderId="0" xfId="0" applyFont="1" applyProtection="1">
      <protection locked="0"/>
    </xf>
    <xf numFmtId="0" fontId="21" fillId="0" borderId="0" xfId="0" applyFont="1" applyBorder="1" applyAlignment="1" applyProtection="1">
      <protection locked="0"/>
    </xf>
    <xf numFmtId="0" fontId="0" fillId="0" borderId="0" xfId="0" applyBorder="1" applyAlignment="1"/>
    <xf numFmtId="3" fontId="2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1" fillId="0" borderId="0" xfId="0" applyFont="1" applyProtection="1">
      <protection locked="0"/>
    </xf>
    <xf numFmtId="0" fontId="37" fillId="33" borderId="0" xfId="0" applyFont="1" applyFill="1" applyAlignment="1" applyProtection="1">
      <alignment horizontal="left" vertical="top" wrapText="1"/>
      <protection locked="0"/>
    </xf>
    <xf numFmtId="0" fontId="37" fillId="33" borderId="0" xfId="0" applyFont="1" applyFill="1" applyAlignment="1" applyProtection="1">
      <alignment horizontal="left" vertical="top"/>
      <protection locked="0"/>
    </xf>
    <xf numFmtId="0" fontId="29" fillId="34" borderId="41" xfId="0" applyFont="1" applyFill="1" applyBorder="1" applyAlignment="1" applyProtection="1">
      <alignment horizontal="left" vertical="center" wrapText="1"/>
      <protection locked="0"/>
    </xf>
    <xf numFmtId="0" fontId="29" fillId="34" borderId="42" xfId="0" applyFont="1" applyFill="1" applyBorder="1" applyAlignment="1" applyProtection="1">
      <alignment horizontal="left" vertical="center" wrapText="1"/>
      <protection locked="0"/>
    </xf>
    <xf numFmtId="3" fontId="29" fillId="0" borderId="10" xfId="0" applyNumberFormat="1" applyFont="1" applyBorder="1" applyAlignment="1" applyProtection="1">
      <alignment horizontal="right" vertical="center" wrapText="1"/>
    </xf>
    <xf numFmtId="0" fontId="28" fillId="36" borderId="21" xfId="0" applyFont="1" applyFill="1" applyBorder="1" applyAlignment="1" applyProtection="1">
      <alignment horizontal="center" vertical="center" textRotation="90" wrapText="1"/>
      <protection locked="0"/>
    </xf>
    <xf numFmtId="0" fontId="28" fillId="36" borderId="31" xfId="0" applyFont="1" applyFill="1" applyBorder="1" applyAlignment="1" applyProtection="1">
      <alignment horizontal="center" vertical="center" textRotation="90" wrapText="1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3" fontId="29" fillId="0" borderId="10" xfId="0" applyNumberFormat="1" applyFont="1" applyBorder="1" applyAlignment="1" applyProtection="1">
      <alignment horizontal="right" vertical="center"/>
    </xf>
    <xf numFmtId="3" fontId="29" fillId="0" borderId="32" xfId="0" applyNumberFormat="1" applyFont="1" applyBorder="1" applyAlignment="1" applyProtection="1">
      <alignment horizontal="right" vertical="center"/>
    </xf>
    <xf numFmtId="0" fontId="29" fillId="0" borderId="25" xfId="0" applyFont="1" applyFill="1" applyBorder="1" applyAlignment="1" applyProtection="1">
      <alignment horizontal="left" vertical="center" wrapText="1"/>
      <protection locked="0"/>
    </xf>
    <xf numFmtId="0" fontId="29" fillId="0" borderId="10" xfId="0" applyFont="1" applyFill="1" applyBorder="1" applyAlignment="1" applyProtection="1">
      <alignment horizontal="left" vertical="center" wrapText="1"/>
      <protection locked="0"/>
    </xf>
    <xf numFmtId="0" fontId="28" fillId="35" borderId="22" xfId="0" applyFont="1" applyFill="1" applyBorder="1" applyAlignment="1" applyProtection="1">
      <alignment horizontal="center" vertical="center" wrapText="1"/>
      <protection locked="0"/>
    </xf>
    <xf numFmtId="0" fontId="28" fillId="35" borderId="23" xfId="0" applyFont="1" applyFill="1" applyBorder="1" applyAlignment="1" applyProtection="1">
      <alignment horizontal="center" vertical="center" wrapText="1"/>
      <protection locked="0"/>
    </xf>
    <xf numFmtId="0" fontId="28" fillId="35" borderId="24" xfId="0" applyFont="1" applyFill="1" applyBorder="1" applyAlignment="1" applyProtection="1">
      <alignment horizontal="center" vertical="center" wrapText="1"/>
      <protection locked="0"/>
    </xf>
    <xf numFmtId="0" fontId="29" fillId="34" borderId="25" xfId="0" applyFont="1" applyFill="1" applyBorder="1" applyAlignment="1" applyProtection="1">
      <alignment horizontal="left" vertical="center" wrapText="1"/>
      <protection locked="0"/>
    </xf>
    <xf numFmtId="0" fontId="29" fillId="34" borderId="10" xfId="0" applyFont="1" applyFill="1" applyBorder="1" applyAlignment="1" applyProtection="1">
      <alignment horizontal="left" vertical="center" wrapText="1"/>
      <protection locked="0"/>
    </xf>
    <xf numFmtId="3" fontId="28" fillId="35" borderId="45" xfId="10" applyNumberFormat="1" applyFont="1" applyFill="1" applyBorder="1" applyAlignment="1" applyProtection="1">
      <alignment horizontal="center" vertical="center"/>
    </xf>
    <xf numFmtId="3" fontId="28" fillId="35" borderId="46" xfId="10" applyNumberFormat="1" applyFont="1" applyFill="1" applyBorder="1" applyAlignment="1" applyProtection="1">
      <alignment horizontal="center" vertical="center"/>
    </xf>
    <xf numFmtId="0" fontId="28" fillId="36" borderId="44" xfId="10" applyFont="1" applyFill="1" applyBorder="1" applyAlignment="1" applyProtection="1">
      <alignment horizontal="left" vertical="center"/>
      <protection locked="0"/>
    </xf>
    <xf numFmtId="0" fontId="28" fillId="36" borderId="45" xfId="10" applyFont="1" applyFill="1" applyBorder="1" applyAlignment="1" applyProtection="1">
      <alignment horizontal="left" vertical="center"/>
      <protection locked="0"/>
    </xf>
    <xf numFmtId="3" fontId="29" fillId="0" borderId="32" xfId="0" applyNumberFormat="1" applyFont="1" applyBorder="1" applyAlignment="1" applyProtection="1">
      <alignment horizontal="right" vertical="center" wrapText="1"/>
    </xf>
    <xf numFmtId="3" fontId="29" fillId="36" borderId="10" xfId="24" applyNumberFormat="1" applyFont="1" applyFill="1" applyBorder="1" applyAlignment="1" applyProtection="1">
      <alignment horizontal="right" vertical="center" wrapText="1"/>
    </xf>
    <xf numFmtId="3" fontId="29" fillId="36" borderId="32" xfId="24" applyNumberFormat="1" applyFont="1" applyFill="1" applyBorder="1" applyAlignment="1" applyProtection="1">
      <alignment horizontal="right" vertical="center" wrapText="1"/>
    </xf>
    <xf numFmtId="0" fontId="23" fillId="35" borderId="0" xfId="1" applyFont="1" applyFill="1" applyBorder="1" applyAlignment="1" applyProtection="1">
      <alignment horizontal="center" vertical="center" wrapText="1"/>
      <protection locked="0"/>
    </xf>
    <xf numFmtId="164" fontId="24" fillId="0" borderId="0" xfId="2" applyNumberFormat="1" applyFont="1" applyBorder="1" applyAlignment="1" applyProtection="1">
      <alignment horizontal="center"/>
    </xf>
    <xf numFmtId="0" fontId="28" fillId="36" borderId="10" xfId="0" applyFont="1" applyFill="1" applyBorder="1" applyAlignment="1" applyProtection="1">
      <alignment horizontal="center" vertical="center" textRotation="90"/>
      <protection locked="0"/>
    </xf>
    <xf numFmtId="0" fontId="28" fillId="36" borderId="32" xfId="0" applyFont="1" applyFill="1" applyBorder="1" applyAlignment="1" applyProtection="1">
      <alignment horizontal="center" vertical="center" textRotation="90"/>
      <protection locked="0"/>
    </xf>
    <xf numFmtId="0" fontId="28" fillId="36" borderId="21" xfId="0" applyFont="1" applyFill="1" applyBorder="1" applyAlignment="1" applyProtection="1">
      <alignment horizontal="center" vertical="center"/>
      <protection locked="0"/>
    </xf>
    <xf numFmtId="0" fontId="28" fillId="36" borderId="10" xfId="0" applyFont="1" applyFill="1" applyBorder="1" applyAlignment="1" applyProtection="1">
      <alignment horizontal="center" vertical="center"/>
      <protection locked="0"/>
    </xf>
    <xf numFmtId="3" fontId="29" fillId="0" borderId="42" xfId="0" applyNumberFormat="1" applyFont="1" applyBorder="1" applyAlignment="1" applyProtection="1">
      <alignment horizontal="right" vertical="center" wrapText="1"/>
    </xf>
    <xf numFmtId="0" fontId="28" fillId="36" borderId="44" xfId="0" applyFont="1" applyFill="1" applyBorder="1" applyAlignment="1" applyProtection="1">
      <alignment horizontal="center" vertical="center"/>
    </xf>
    <xf numFmtId="0" fontId="28" fillId="36" borderId="45" xfId="0" applyFont="1" applyFill="1" applyBorder="1" applyAlignment="1" applyProtection="1">
      <alignment horizontal="center" vertical="center"/>
    </xf>
    <xf numFmtId="3" fontId="28" fillId="36" borderId="45" xfId="0" applyNumberFormat="1" applyFont="1" applyFill="1" applyBorder="1" applyAlignment="1" applyProtection="1">
      <alignment horizontal="center" vertical="center"/>
    </xf>
    <xf numFmtId="3" fontId="28" fillId="36" borderId="46" xfId="0" applyNumberFormat="1" applyFont="1" applyFill="1" applyBorder="1" applyAlignment="1" applyProtection="1">
      <alignment horizontal="center" vertical="center"/>
    </xf>
    <xf numFmtId="3" fontId="28" fillId="36" borderId="45" xfId="10" applyNumberFormat="1" applyFont="1" applyFill="1" applyBorder="1" applyAlignment="1" applyProtection="1">
      <alignment horizontal="center" vertical="center"/>
    </xf>
    <xf numFmtId="3" fontId="28" fillId="36" borderId="46" xfId="10" applyNumberFormat="1" applyFont="1" applyFill="1" applyBorder="1" applyAlignment="1" applyProtection="1">
      <alignment horizontal="center" vertical="center"/>
    </xf>
    <xf numFmtId="0" fontId="29" fillId="33" borderId="25" xfId="24" applyFont="1" applyFill="1" applyBorder="1" applyAlignment="1" applyProtection="1">
      <alignment vertical="center" wrapText="1"/>
      <protection locked="0"/>
    </xf>
    <xf numFmtId="0" fontId="29" fillId="33" borderId="10" xfId="24" applyFont="1" applyFill="1" applyBorder="1" applyAlignment="1" applyProtection="1">
      <alignment vertical="center" wrapText="1"/>
      <protection locked="0"/>
    </xf>
    <xf numFmtId="3" fontId="28" fillId="33" borderId="45" xfId="10" applyNumberFormat="1" applyFont="1" applyFill="1" applyBorder="1" applyAlignment="1" applyProtection="1">
      <alignment horizontal="center" vertical="center"/>
    </xf>
    <xf numFmtId="3" fontId="28" fillId="33" borderId="46" xfId="10" applyNumberFormat="1" applyFont="1" applyFill="1" applyBorder="1" applyAlignment="1" applyProtection="1">
      <alignment horizontal="center" vertical="center"/>
    </xf>
    <xf numFmtId="0" fontId="28" fillId="33" borderId="20" xfId="0" applyFont="1" applyFill="1" applyBorder="1" applyAlignment="1" applyProtection="1">
      <alignment horizontal="center" vertical="center"/>
      <protection locked="0"/>
    </xf>
    <xf numFmtId="0" fontId="28" fillId="33" borderId="21" xfId="0" applyFont="1" applyFill="1" applyBorder="1" applyAlignment="1" applyProtection="1">
      <alignment horizontal="center" vertical="center"/>
      <protection locked="0"/>
    </xf>
    <xf numFmtId="0" fontId="28" fillId="33" borderId="25" xfId="0" applyFont="1" applyFill="1" applyBorder="1" applyAlignment="1" applyProtection="1">
      <alignment horizontal="center" vertical="center"/>
      <protection locked="0"/>
    </xf>
    <xf numFmtId="0" fontId="28" fillId="33" borderId="10" xfId="0" applyFont="1" applyFill="1" applyBorder="1" applyAlignment="1" applyProtection="1">
      <alignment horizontal="center" vertical="center"/>
      <protection locked="0"/>
    </xf>
    <xf numFmtId="0" fontId="28" fillId="33" borderId="10" xfId="0" applyFont="1" applyFill="1" applyBorder="1" applyAlignment="1" applyProtection="1">
      <alignment horizontal="center" vertical="center" wrapText="1"/>
      <protection locked="0"/>
    </xf>
    <xf numFmtId="0" fontId="29" fillId="33" borderId="41" xfId="24" applyFont="1" applyFill="1" applyBorder="1" applyAlignment="1" applyProtection="1">
      <alignment vertical="center" wrapText="1"/>
      <protection locked="0"/>
    </xf>
    <xf numFmtId="0" fontId="29" fillId="33" borderId="42" xfId="24" applyFont="1" applyFill="1" applyBorder="1" applyAlignment="1" applyProtection="1">
      <alignment vertical="center" wrapText="1"/>
      <protection locked="0"/>
    </xf>
    <xf numFmtId="0" fontId="28" fillId="36" borderId="44" xfId="10" applyFont="1" applyFill="1" applyBorder="1" applyAlignment="1" applyProtection="1">
      <alignment horizontal="center" vertical="center"/>
      <protection locked="0"/>
    </xf>
    <xf numFmtId="0" fontId="28" fillId="36" borderId="45" xfId="10" applyFont="1" applyFill="1" applyBorder="1" applyAlignment="1" applyProtection="1">
      <alignment horizontal="center" vertical="center"/>
      <protection locked="0"/>
    </xf>
    <xf numFmtId="0" fontId="28" fillId="33" borderId="21" xfId="0" applyFont="1" applyFill="1" applyBorder="1" applyAlignment="1" applyProtection="1">
      <alignment horizontal="center" vertical="center"/>
    </xf>
    <xf numFmtId="0" fontId="28" fillId="33" borderId="31" xfId="0" applyFont="1" applyFill="1" applyBorder="1" applyAlignment="1" applyProtection="1">
      <alignment horizontal="center" vertical="center"/>
    </xf>
    <xf numFmtId="0" fontId="28" fillId="33" borderId="32" xfId="0" applyFont="1" applyFill="1" applyBorder="1" applyAlignment="1" applyProtection="1">
      <alignment horizontal="center" vertical="center" wrapText="1"/>
      <protection locked="0"/>
    </xf>
    <xf numFmtId="0" fontId="29" fillId="0" borderId="41" xfId="0" applyFont="1" applyFill="1" applyBorder="1" applyAlignment="1" applyProtection="1">
      <alignment horizontal="left" vertical="center" indent="1"/>
      <protection locked="0"/>
    </xf>
    <xf numFmtId="0" fontId="29" fillId="0" borderId="42" xfId="0" applyFont="1" applyFill="1" applyBorder="1" applyAlignment="1" applyProtection="1">
      <alignment horizontal="left" vertical="center" indent="1"/>
      <protection locked="0"/>
    </xf>
    <xf numFmtId="0" fontId="29" fillId="0" borderId="25" xfId="0" applyFont="1" applyFill="1" applyBorder="1" applyAlignment="1" applyProtection="1">
      <alignment vertical="center" wrapText="1"/>
      <protection locked="0"/>
    </xf>
    <xf numFmtId="0" fontId="29" fillId="0" borderId="10" xfId="0" applyFont="1" applyFill="1" applyBorder="1" applyAlignment="1" applyProtection="1">
      <alignment vertical="center" wrapText="1"/>
      <protection locked="0"/>
    </xf>
    <xf numFmtId="0" fontId="28" fillId="36" borderId="31" xfId="0" applyFont="1" applyFill="1" applyBorder="1" applyAlignment="1" applyProtection="1">
      <alignment horizontal="center" vertical="center"/>
      <protection locked="0"/>
    </xf>
    <xf numFmtId="0" fontId="28" fillId="35" borderId="44" xfId="10" applyFont="1" applyFill="1" applyBorder="1" applyAlignment="1" applyProtection="1">
      <alignment horizontal="center" vertical="center" wrapText="1"/>
      <protection locked="0"/>
    </xf>
    <xf numFmtId="0" fontId="28" fillId="35" borderId="45" xfId="10" applyFont="1" applyFill="1" applyBorder="1" applyAlignment="1" applyProtection="1">
      <alignment horizontal="center" vertical="center" wrapText="1"/>
      <protection locked="0"/>
    </xf>
    <xf numFmtId="0" fontId="28" fillId="35" borderId="21" xfId="0" applyFont="1" applyFill="1" applyBorder="1" applyAlignment="1" applyProtection="1">
      <alignment horizontal="center" vertical="center"/>
      <protection locked="0"/>
    </xf>
    <xf numFmtId="3" fontId="29" fillId="35" borderId="29" xfId="0" applyNumberFormat="1" applyFont="1" applyFill="1" applyBorder="1" applyAlignment="1" applyProtection="1">
      <alignment horizontal="right" vertical="center" wrapText="1"/>
    </xf>
    <xf numFmtId="3" fontId="29" fillId="35" borderId="37" xfId="0" applyNumberFormat="1" applyFont="1" applyFill="1" applyBorder="1" applyAlignment="1" applyProtection="1">
      <alignment horizontal="right" vertical="center" wrapText="1"/>
    </xf>
    <xf numFmtId="3" fontId="29" fillId="35" borderId="30" xfId="0" applyNumberFormat="1" applyFont="1" applyFill="1" applyBorder="1" applyAlignment="1" applyProtection="1">
      <alignment horizontal="right" vertical="center" wrapText="1"/>
    </xf>
    <xf numFmtId="0" fontId="29" fillId="36" borderId="25" xfId="0" applyFont="1" applyFill="1" applyBorder="1" applyAlignment="1" applyProtection="1">
      <alignment vertical="center" wrapText="1"/>
      <protection locked="0"/>
    </xf>
    <xf numFmtId="0" fontId="29" fillId="36" borderId="10" xfId="0" applyFont="1" applyFill="1" applyBorder="1" applyAlignment="1" applyProtection="1">
      <alignment vertical="center" wrapText="1"/>
      <protection locked="0"/>
    </xf>
    <xf numFmtId="0" fontId="29" fillId="36" borderId="25" xfId="24" applyFont="1" applyFill="1" applyBorder="1" applyAlignment="1" applyProtection="1">
      <alignment vertical="center" wrapText="1"/>
      <protection locked="0"/>
    </xf>
    <xf numFmtId="0" fontId="29" fillId="36" borderId="10" xfId="24" applyFont="1" applyFill="1" applyBorder="1" applyAlignment="1" applyProtection="1">
      <alignment vertical="center" wrapText="1"/>
      <protection locked="0"/>
    </xf>
    <xf numFmtId="0" fontId="40" fillId="0" borderId="0" xfId="0" applyFont="1" applyAlignment="1" applyProtection="1">
      <alignment horizontal="left" vertical="center"/>
      <protection locked="0"/>
    </xf>
    <xf numFmtId="0" fontId="29" fillId="0" borderId="41" xfId="24" applyFont="1" applyFill="1" applyBorder="1" applyAlignment="1" applyProtection="1">
      <alignment horizontal="left" vertical="center" indent="1"/>
      <protection locked="0"/>
    </xf>
    <xf numFmtId="0" fontId="29" fillId="0" borderId="42" xfId="24" applyFont="1" applyFill="1" applyBorder="1" applyAlignment="1" applyProtection="1">
      <alignment horizontal="left" vertical="center" indent="1"/>
      <protection locked="0"/>
    </xf>
    <xf numFmtId="3" fontId="29" fillId="0" borderId="42" xfId="24" applyNumberFormat="1" applyFont="1" applyFill="1" applyBorder="1" applyAlignment="1" applyProtection="1">
      <alignment horizontal="right" vertical="center"/>
    </xf>
    <xf numFmtId="3" fontId="28" fillId="34" borderId="45" xfId="0" applyNumberFormat="1" applyFont="1" applyFill="1" applyBorder="1" applyAlignment="1" applyProtection="1">
      <alignment horizontal="center" vertical="center"/>
    </xf>
    <xf numFmtId="3" fontId="28" fillId="34" borderId="46" xfId="0" applyNumberFormat="1" applyFont="1" applyFill="1" applyBorder="1" applyAlignment="1" applyProtection="1">
      <alignment horizontal="center" vertical="center"/>
    </xf>
    <xf numFmtId="3" fontId="29" fillId="34" borderId="10" xfId="0" applyNumberFormat="1" applyFont="1" applyFill="1" applyBorder="1" applyAlignment="1" applyProtection="1">
      <alignment horizontal="right" vertical="center"/>
    </xf>
    <xf numFmtId="3" fontId="29" fillId="35" borderId="42" xfId="0" applyNumberFormat="1" applyFont="1" applyFill="1" applyBorder="1" applyAlignment="1" applyProtection="1">
      <alignment horizontal="right" vertical="center"/>
    </xf>
    <xf numFmtId="0" fontId="29" fillId="35" borderId="41" xfId="0" applyFont="1" applyFill="1" applyBorder="1" applyAlignment="1" applyProtection="1">
      <alignment horizontal="left" vertical="center" wrapText="1"/>
    </xf>
    <xf numFmtId="0" fontId="29" fillId="35" borderId="42" xfId="0" applyFont="1" applyFill="1" applyBorder="1" applyAlignment="1" applyProtection="1">
      <alignment horizontal="left" vertical="center" wrapText="1"/>
    </xf>
    <xf numFmtId="0" fontId="28" fillId="36" borderId="44" xfId="10" applyFont="1" applyFill="1" applyBorder="1" applyAlignment="1" applyProtection="1">
      <alignment vertical="center" wrapText="1"/>
    </xf>
    <xf numFmtId="0" fontId="28" fillId="36" borderId="45" xfId="10" applyFont="1" applyFill="1" applyBorder="1" applyAlignment="1" applyProtection="1">
      <alignment vertical="center" wrapText="1"/>
    </xf>
    <xf numFmtId="0" fontId="28" fillId="35" borderId="20" xfId="0" applyFont="1" applyFill="1" applyBorder="1" applyAlignment="1" applyProtection="1">
      <alignment horizontal="center" vertical="center" wrapText="1"/>
      <protection locked="0"/>
    </xf>
    <xf numFmtId="0" fontId="28" fillId="35" borderId="21" xfId="0" applyFont="1" applyFill="1" applyBorder="1" applyAlignment="1" applyProtection="1">
      <alignment horizontal="center" vertical="center" wrapText="1"/>
      <protection locked="0"/>
    </xf>
    <xf numFmtId="0" fontId="28" fillId="35" borderId="25" xfId="0" applyFont="1" applyFill="1" applyBorder="1" applyAlignment="1" applyProtection="1">
      <alignment horizontal="center" vertical="center" wrapText="1"/>
      <protection locked="0"/>
    </xf>
    <xf numFmtId="0" fontId="28" fillId="35" borderId="10" xfId="0" applyFont="1" applyFill="1" applyBorder="1" applyAlignment="1" applyProtection="1">
      <alignment horizontal="center" vertical="center" wrapText="1"/>
      <protection locked="0"/>
    </xf>
    <xf numFmtId="0" fontId="34" fillId="35" borderId="21" xfId="0" applyFont="1" applyFill="1" applyBorder="1" applyAlignment="1" applyProtection="1">
      <alignment horizontal="center" vertical="center" wrapText="1"/>
    </xf>
    <xf numFmtId="0" fontId="29" fillId="0" borderId="41" xfId="0" applyFont="1" applyFill="1" applyBorder="1" applyAlignment="1" applyProtection="1">
      <alignment horizontal="left" vertical="center" wrapText="1"/>
      <protection locked="0"/>
    </xf>
    <xf numFmtId="0" fontId="29" fillId="0" borderId="42" xfId="0" applyFont="1" applyFill="1" applyBorder="1" applyAlignment="1" applyProtection="1">
      <alignment horizontal="left" vertical="center" wrapText="1"/>
      <protection locked="0"/>
    </xf>
    <xf numFmtId="0" fontId="29" fillId="34" borderId="10" xfId="43" applyFont="1" applyFill="1" applyBorder="1" applyAlignment="1" applyProtection="1">
      <alignment horizontal="right" vertical="center"/>
    </xf>
    <xf numFmtId="0" fontId="28" fillId="36" borderId="51" xfId="10" applyFont="1" applyFill="1" applyBorder="1" applyAlignment="1" applyProtection="1">
      <alignment horizontal="center" vertical="center"/>
    </xf>
    <xf numFmtId="0" fontId="29" fillId="35" borderId="10" xfId="43" applyFont="1" applyFill="1" applyBorder="1" applyAlignment="1" applyProtection="1">
      <alignment horizontal="right" vertical="center"/>
    </xf>
    <xf numFmtId="0" fontId="29" fillId="35" borderId="42" xfId="43" applyFont="1" applyFill="1" applyBorder="1" applyAlignment="1" applyProtection="1">
      <alignment horizontal="right" vertical="center"/>
    </xf>
    <xf numFmtId="0" fontId="28" fillId="36" borderId="47" xfId="10" applyFont="1" applyFill="1" applyBorder="1" applyAlignment="1" applyProtection="1">
      <alignment horizontal="center" vertical="center"/>
    </xf>
    <xf numFmtId="0" fontId="28" fillId="36" borderId="48" xfId="10" applyFont="1" applyFill="1" applyBorder="1" applyAlignment="1" applyProtection="1">
      <alignment horizontal="center" vertical="center"/>
    </xf>
    <xf numFmtId="0" fontId="29" fillId="35" borderId="11" xfId="43" applyFont="1" applyFill="1" applyBorder="1" applyAlignment="1" applyProtection="1">
      <alignment horizontal="right" vertical="center"/>
    </xf>
    <xf numFmtId="0" fontId="29" fillId="35" borderId="13" xfId="43" applyFont="1" applyFill="1" applyBorder="1" applyAlignment="1" applyProtection="1">
      <alignment horizontal="right" vertical="center"/>
    </xf>
    <xf numFmtId="0" fontId="28" fillId="35" borderId="20" xfId="0" applyFont="1" applyFill="1" applyBorder="1" applyAlignment="1" applyProtection="1">
      <alignment horizontal="center" vertical="center"/>
      <protection locked="0"/>
    </xf>
    <xf numFmtId="0" fontId="29" fillId="34" borderId="25" xfId="0" applyFont="1" applyFill="1" applyBorder="1" applyAlignment="1" applyProtection="1">
      <alignment horizontal="left" vertical="center"/>
    </xf>
    <xf numFmtId="0" fontId="29" fillId="34" borderId="10" xfId="0" applyFont="1" applyFill="1" applyBorder="1" applyAlignment="1" applyProtection="1">
      <alignment horizontal="left" vertical="center"/>
    </xf>
    <xf numFmtId="0" fontId="28" fillId="34" borderId="44" xfId="24" applyFont="1" applyFill="1" applyBorder="1" applyAlignment="1" applyProtection="1">
      <alignment horizontal="center" vertical="center" wrapText="1"/>
      <protection locked="0"/>
    </xf>
    <xf numFmtId="0" fontId="28" fillId="34" borderId="45" xfId="24" applyFont="1" applyFill="1" applyBorder="1" applyAlignment="1" applyProtection="1">
      <alignment horizontal="center" vertical="center" wrapText="1"/>
      <protection locked="0"/>
    </xf>
    <xf numFmtId="0" fontId="28" fillId="36" borderId="21" xfId="0" applyFont="1" applyFill="1" applyBorder="1" applyAlignment="1" applyProtection="1">
      <alignment horizontal="center" vertical="center" wrapText="1"/>
    </xf>
    <xf numFmtId="0" fontId="28" fillId="36" borderId="31" xfId="0" applyFont="1" applyFill="1" applyBorder="1" applyAlignment="1" applyProtection="1">
      <alignment horizontal="center" vertical="center" wrapText="1"/>
    </xf>
    <xf numFmtId="3" fontId="29" fillId="36" borderId="10" xfId="24" applyNumberFormat="1" applyFont="1" applyFill="1" applyBorder="1" applyAlignment="1" applyProtection="1">
      <alignment horizontal="right" vertical="center"/>
    </xf>
    <xf numFmtId="0" fontId="29" fillId="36" borderId="25" xfId="24" applyFont="1" applyFill="1" applyBorder="1" applyAlignment="1" applyProtection="1">
      <alignment horizontal="left" vertical="center" wrapText="1"/>
    </xf>
    <xf numFmtId="0" fontId="29" fillId="36" borderId="10" xfId="24" applyFont="1" applyFill="1" applyBorder="1" applyAlignment="1" applyProtection="1">
      <alignment horizontal="left" vertical="center" wrapText="1"/>
    </xf>
    <xf numFmtId="0" fontId="29" fillId="0" borderId="25" xfId="0" applyFont="1" applyFill="1" applyBorder="1" applyAlignment="1" applyProtection="1">
      <alignment horizontal="left" vertical="center" wrapText="1"/>
    </xf>
    <xf numFmtId="0" fontId="29" fillId="0" borderId="10" xfId="0" applyFont="1" applyFill="1" applyBorder="1" applyAlignment="1" applyProtection="1">
      <alignment horizontal="left" vertical="center" wrapText="1"/>
    </xf>
    <xf numFmtId="0" fontId="28" fillId="36" borderId="20" xfId="0" applyFont="1" applyFill="1" applyBorder="1" applyAlignment="1" applyProtection="1">
      <alignment horizontal="center" vertical="center"/>
      <protection locked="0"/>
    </xf>
    <xf numFmtId="0" fontId="28" fillId="36" borderId="25" xfId="0" applyFont="1" applyFill="1" applyBorder="1" applyAlignment="1" applyProtection="1">
      <alignment horizontal="center" vertical="center"/>
      <protection locked="0"/>
    </xf>
    <xf numFmtId="0" fontId="29" fillId="0" borderId="41" xfId="0" applyFont="1" applyFill="1" applyBorder="1" applyAlignment="1" applyProtection="1">
      <alignment horizontal="left" vertical="center" wrapText="1"/>
    </xf>
    <xf numFmtId="0" fontId="29" fillId="0" borderId="42" xfId="0" applyFont="1" applyFill="1" applyBorder="1" applyAlignment="1" applyProtection="1">
      <alignment horizontal="left" vertical="center" wrapText="1"/>
    </xf>
    <xf numFmtId="3" fontId="29" fillId="0" borderId="42" xfId="0" applyNumberFormat="1" applyFont="1" applyBorder="1" applyAlignment="1" applyProtection="1">
      <alignment horizontal="right" vertical="center"/>
    </xf>
    <xf numFmtId="3" fontId="29" fillId="0" borderId="43" xfId="0" applyNumberFormat="1" applyFont="1" applyBorder="1" applyAlignment="1" applyProtection="1">
      <alignment horizontal="right" vertical="center" wrapText="1"/>
    </xf>
    <xf numFmtId="3" fontId="29" fillId="0" borderId="42" xfId="0" applyNumberFormat="1" applyFont="1" applyFill="1" applyBorder="1" applyAlignment="1" applyProtection="1">
      <alignment horizontal="right" vertical="center"/>
    </xf>
    <xf numFmtId="3" fontId="29" fillId="0" borderId="10" xfId="0" applyNumberFormat="1" applyFont="1" applyFill="1" applyBorder="1" applyAlignment="1" applyProtection="1">
      <alignment horizontal="right" vertical="center"/>
    </xf>
    <xf numFmtId="0" fontId="34" fillId="35" borderId="31" xfId="0" applyFont="1" applyFill="1" applyBorder="1" applyAlignment="1" applyProtection="1">
      <alignment horizontal="center" vertical="center" wrapText="1"/>
    </xf>
    <xf numFmtId="0" fontId="29" fillId="35" borderId="32" xfId="43" applyFont="1" applyFill="1" applyBorder="1" applyAlignment="1" applyProtection="1">
      <alignment horizontal="right" vertical="center"/>
    </xf>
    <xf numFmtId="0" fontId="29" fillId="34" borderId="32" xfId="43" applyFont="1" applyFill="1" applyBorder="1" applyAlignment="1" applyProtection="1">
      <alignment horizontal="right" vertical="center"/>
    </xf>
    <xf numFmtId="0" fontId="29" fillId="34" borderId="25" xfId="24" applyFont="1" applyFill="1" applyBorder="1" applyAlignment="1" applyProtection="1">
      <alignment horizontal="left" vertical="center" wrapText="1"/>
      <protection locked="0"/>
    </xf>
    <xf numFmtId="0" fontId="29" fillId="34" borderId="10" xfId="24" applyFont="1" applyFill="1" applyBorder="1" applyAlignment="1" applyProtection="1">
      <alignment horizontal="left" vertical="center" wrapText="1"/>
      <protection locked="0"/>
    </xf>
    <xf numFmtId="0" fontId="29" fillId="35" borderId="43" xfId="43" applyFont="1" applyFill="1" applyBorder="1" applyAlignment="1" applyProtection="1">
      <alignment horizontal="right" vertical="center"/>
    </xf>
    <xf numFmtId="0" fontId="28" fillId="35" borderId="20" xfId="0" applyFont="1" applyFill="1" applyBorder="1" applyAlignment="1" applyProtection="1">
      <alignment horizontal="center"/>
    </xf>
    <xf numFmtId="0" fontId="28" fillId="35" borderId="21" xfId="0" applyFont="1" applyFill="1" applyBorder="1" applyAlignment="1" applyProtection="1">
      <alignment horizontal="center"/>
    </xf>
    <xf numFmtId="0" fontId="28" fillId="35" borderId="31" xfId="0" applyFont="1" applyFill="1" applyBorder="1" applyAlignment="1" applyProtection="1">
      <alignment horizontal="center"/>
    </xf>
    <xf numFmtId="0" fontId="28" fillId="35" borderId="11" xfId="44" applyFont="1" applyFill="1" applyBorder="1" applyAlignment="1" applyProtection="1">
      <alignment horizontal="center" vertical="center" textRotation="90" wrapText="1"/>
      <protection locked="0"/>
    </xf>
    <xf numFmtId="0" fontId="28" fillId="35" borderId="35" xfId="44" applyFont="1" applyFill="1" applyBorder="1" applyAlignment="1" applyProtection="1">
      <alignment horizontal="center" vertical="center" textRotation="90" wrapText="1"/>
      <protection locked="0"/>
    </xf>
    <xf numFmtId="0" fontId="28" fillId="35" borderId="14" xfId="44" applyFont="1" applyFill="1" applyBorder="1" applyAlignment="1" applyProtection="1">
      <alignment horizontal="center" vertical="center" textRotation="90" wrapText="1"/>
      <protection locked="0"/>
    </xf>
    <xf numFmtId="0" fontId="28" fillId="35" borderId="36" xfId="44" applyFont="1" applyFill="1" applyBorder="1" applyAlignment="1" applyProtection="1">
      <alignment horizontal="center" vertical="center" textRotation="90" wrapText="1"/>
      <protection locked="0"/>
    </xf>
    <xf numFmtId="0" fontId="28" fillId="35" borderId="13" xfId="44" applyFont="1" applyFill="1" applyBorder="1" applyAlignment="1" applyProtection="1">
      <alignment horizontal="center" vertical="center" textRotation="90" wrapText="1"/>
      <protection locked="0"/>
    </xf>
    <xf numFmtId="0" fontId="28" fillId="35" borderId="16" xfId="44" applyFont="1" applyFill="1" applyBorder="1" applyAlignment="1" applyProtection="1">
      <alignment horizontal="center" vertical="center" textRotation="90" wrapText="1"/>
      <protection locked="0"/>
    </xf>
    <xf numFmtId="0" fontId="29" fillId="34" borderId="10" xfId="0" applyFont="1" applyFill="1" applyBorder="1" applyAlignment="1" applyProtection="1">
      <alignment horizontal="right" vertical="center"/>
    </xf>
    <xf numFmtId="0" fontId="28" fillId="35" borderId="10" xfId="44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28" fillId="35" borderId="21" xfId="0" applyFont="1" applyFill="1" applyBorder="1" applyAlignment="1" applyProtection="1">
      <alignment horizontal="center" vertical="center"/>
    </xf>
    <xf numFmtId="0" fontId="28" fillId="35" borderId="31" xfId="0" applyFont="1" applyFill="1" applyBorder="1" applyAlignment="1" applyProtection="1">
      <alignment horizontal="center" vertical="center"/>
    </xf>
    <xf numFmtId="0" fontId="28" fillId="35" borderId="32" xfId="44" applyFont="1" applyFill="1" applyBorder="1" applyAlignment="1" applyProtection="1">
      <alignment horizontal="center" vertical="center"/>
      <protection locked="0"/>
    </xf>
    <xf numFmtId="0" fontId="28" fillId="35" borderId="10" xfId="44" applyFont="1" applyFill="1" applyBorder="1" applyAlignment="1" applyProtection="1">
      <alignment horizontal="center" vertical="center" wrapText="1"/>
      <protection locked="0"/>
    </xf>
    <xf numFmtId="0" fontId="28" fillId="35" borderId="17" xfId="44" applyFont="1" applyFill="1" applyBorder="1" applyAlignment="1" applyProtection="1">
      <alignment horizontal="center" vertical="center"/>
      <protection locked="0"/>
    </xf>
    <xf numFmtId="0" fontId="28" fillId="35" borderId="18" xfId="44" applyFont="1" applyFill="1" applyBorder="1" applyAlignment="1" applyProtection="1">
      <alignment horizontal="center" vertical="center"/>
      <protection locked="0"/>
    </xf>
    <xf numFmtId="0" fontId="28" fillId="35" borderId="19" xfId="44" applyFont="1" applyFill="1" applyBorder="1" applyAlignment="1" applyProtection="1">
      <alignment horizontal="center" vertical="center"/>
      <protection locked="0"/>
    </xf>
    <xf numFmtId="0" fontId="28" fillId="36" borderId="49" xfId="10" applyFont="1" applyFill="1" applyBorder="1" applyAlignment="1" applyProtection="1">
      <alignment horizontal="center" vertical="center"/>
    </xf>
    <xf numFmtId="0" fontId="21" fillId="0" borderId="0" xfId="0" applyFont="1" applyProtection="1">
      <protection locked="0"/>
    </xf>
    <xf numFmtId="0" fontId="29" fillId="35" borderId="35" xfId="43" applyFont="1" applyFill="1" applyBorder="1" applyAlignment="1" applyProtection="1">
      <alignment horizontal="right" vertical="center"/>
    </xf>
    <xf numFmtId="0" fontId="28" fillId="35" borderId="20" xfId="44" applyFont="1" applyFill="1" applyBorder="1" applyAlignment="1" applyProtection="1">
      <alignment horizontal="center" vertical="center"/>
      <protection locked="0"/>
    </xf>
    <xf numFmtId="0" fontId="28" fillId="35" borderId="21" xfId="44" applyFont="1" applyFill="1" applyBorder="1" applyAlignment="1" applyProtection="1">
      <alignment horizontal="center" vertical="center"/>
      <protection locked="0"/>
    </xf>
    <xf numFmtId="0" fontId="28" fillId="35" borderId="25" xfId="44" applyFont="1" applyFill="1" applyBorder="1" applyAlignment="1" applyProtection="1">
      <alignment horizontal="center" vertical="center"/>
      <protection locked="0"/>
    </xf>
    <xf numFmtId="0" fontId="29" fillId="34" borderId="17" xfId="43" applyFont="1" applyFill="1" applyBorder="1" applyAlignment="1" applyProtection="1">
      <alignment horizontal="right" vertical="center"/>
    </xf>
    <xf numFmtId="0" fontId="29" fillId="34" borderId="19" xfId="43" applyFont="1" applyFill="1" applyBorder="1" applyAlignment="1" applyProtection="1">
      <alignment horizontal="right" vertical="center"/>
    </xf>
    <xf numFmtId="0" fontId="29" fillId="35" borderId="17" xfId="43" applyFont="1" applyFill="1" applyBorder="1" applyAlignment="1" applyProtection="1">
      <alignment horizontal="right" vertical="center"/>
    </xf>
    <xf numFmtId="0" fontId="29" fillId="35" borderId="19" xfId="43" applyFont="1" applyFill="1" applyBorder="1" applyAlignment="1" applyProtection="1">
      <alignment horizontal="right" vertical="center"/>
    </xf>
    <xf numFmtId="0" fontId="28" fillId="35" borderId="33" xfId="44" applyFont="1" applyFill="1" applyBorder="1" applyAlignment="1" applyProtection="1">
      <alignment horizontal="center" vertical="center" textRotation="90"/>
      <protection locked="0"/>
    </xf>
    <xf numFmtId="0" fontId="28" fillId="35" borderId="12" xfId="44" applyFont="1" applyFill="1" applyBorder="1" applyAlignment="1" applyProtection="1">
      <alignment horizontal="center" vertical="center" textRotation="90"/>
      <protection locked="0"/>
    </xf>
    <xf numFmtId="0" fontId="28" fillId="35" borderId="13" xfId="44" applyFont="1" applyFill="1" applyBorder="1" applyAlignment="1" applyProtection="1">
      <alignment horizontal="center" vertical="center" textRotation="90"/>
      <protection locked="0"/>
    </xf>
    <xf numFmtId="0" fontId="28" fillId="35" borderId="34" xfId="44" applyFont="1" applyFill="1" applyBorder="1" applyAlignment="1" applyProtection="1">
      <alignment horizontal="center" vertical="center" textRotation="90"/>
      <protection locked="0"/>
    </xf>
    <xf numFmtId="0" fontId="28" fillId="35" borderId="15" xfId="44" applyFont="1" applyFill="1" applyBorder="1" applyAlignment="1" applyProtection="1">
      <alignment horizontal="center" vertical="center" textRotation="90"/>
      <protection locked="0"/>
    </xf>
    <xf numFmtId="0" fontId="28" fillId="35" borderId="16" xfId="44" applyFont="1" applyFill="1" applyBorder="1" applyAlignment="1" applyProtection="1">
      <alignment horizontal="center" vertical="center" textRotation="90"/>
      <protection locked="0"/>
    </xf>
    <xf numFmtId="0" fontId="28" fillId="36" borderId="45" xfId="10" applyFont="1" applyFill="1" applyBorder="1" applyAlignment="1" applyProtection="1">
      <alignment horizontal="center" vertical="center"/>
    </xf>
    <xf numFmtId="0" fontId="28" fillId="36" borderId="46" xfId="10" applyFont="1" applyFill="1" applyBorder="1" applyAlignment="1" applyProtection="1">
      <alignment horizontal="center" vertical="center"/>
    </xf>
    <xf numFmtId="0" fontId="28" fillId="36" borderId="44" xfId="10" applyFont="1" applyFill="1" applyBorder="1" applyAlignment="1" applyProtection="1">
      <alignment horizontal="left" vertical="center" indent="1"/>
    </xf>
    <xf numFmtId="0" fontId="28" fillId="36" borderId="45" xfId="10" applyFont="1" applyFill="1" applyBorder="1" applyAlignment="1" applyProtection="1">
      <alignment horizontal="left" vertical="center" indent="1"/>
    </xf>
    <xf numFmtId="0" fontId="29" fillId="35" borderId="10" xfId="0" applyFont="1" applyFill="1" applyBorder="1" applyAlignment="1" applyProtection="1">
      <alignment horizontal="right" vertical="center"/>
    </xf>
    <xf numFmtId="0" fontId="29" fillId="35" borderId="42" xfId="0" applyFont="1" applyFill="1" applyBorder="1" applyAlignment="1" applyProtection="1">
      <alignment horizontal="right" vertical="center"/>
    </xf>
    <xf numFmtId="0" fontId="28" fillId="36" borderId="20" xfId="0" applyFont="1" applyFill="1" applyBorder="1" applyAlignment="1" applyProtection="1">
      <alignment horizontal="center" vertical="center" wrapText="1"/>
      <protection locked="0"/>
    </xf>
    <xf numFmtId="0" fontId="28" fillId="36" borderId="21" xfId="0" applyFont="1" applyFill="1" applyBorder="1" applyAlignment="1" applyProtection="1">
      <alignment horizontal="center" vertical="center" wrapText="1"/>
      <protection locked="0"/>
    </xf>
    <xf numFmtId="0" fontId="28" fillId="35" borderId="44" xfId="0" applyFont="1" applyFill="1" applyBorder="1" applyAlignment="1" applyProtection="1">
      <alignment horizontal="center" vertical="center"/>
    </xf>
    <xf numFmtId="0" fontId="28" fillId="35" borderId="45" xfId="0" applyFont="1" applyFill="1" applyBorder="1" applyAlignment="1" applyProtection="1">
      <alignment horizontal="center" vertical="center"/>
    </xf>
    <xf numFmtId="0" fontId="29" fillId="36" borderId="41" xfId="0" applyFont="1" applyFill="1" applyBorder="1" applyAlignment="1" applyProtection="1">
      <alignment horizontal="left" vertical="center"/>
    </xf>
    <xf numFmtId="0" fontId="29" fillId="36" borderId="42" xfId="0" applyFont="1" applyFill="1" applyBorder="1" applyAlignment="1" applyProtection="1">
      <alignment horizontal="left" vertical="center"/>
    </xf>
    <xf numFmtId="3" fontId="29" fillId="36" borderId="42" xfId="24" applyNumberFormat="1" applyFont="1" applyFill="1" applyBorder="1" applyAlignment="1" applyProtection="1">
      <alignment horizontal="right" vertical="center" wrapText="1"/>
    </xf>
    <xf numFmtId="3" fontId="29" fillId="35" borderId="28" xfId="0" applyNumberFormat="1" applyFont="1" applyFill="1" applyBorder="1" applyAlignment="1" applyProtection="1">
      <alignment horizontal="right" vertical="center" wrapText="1"/>
    </xf>
    <xf numFmtId="0" fontId="29" fillId="35" borderId="27" xfId="0" applyFont="1" applyFill="1" applyBorder="1" applyAlignment="1" applyProtection="1">
      <alignment horizontal="center" vertical="center"/>
      <protection locked="0"/>
    </xf>
    <xf numFmtId="0" fontId="29" fillId="35" borderId="28" xfId="0" applyFont="1" applyFill="1" applyBorder="1" applyAlignment="1" applyProtection="1">
      <alignment horizontal="center" vertical="center"/>
      <protection locked="0"/>
    </xf>
    <xf numFmtId="0" fontId="29" fillId="35" borderId="25" xfId="0" applyFont="1" applyFill="1" applyBorder="1" applyAlignment="1" applyProtection="1">
      <alignment horizontal="left" vertical="center" wrapText="1"/>
    </xf>
    <xf numFmtId="0" fontId="29" fillId="35" borderId="10" xfId="0" applyFont="1" applyFill="1" applyBorder="1" applyAlignment="1" applyProtection="1">
      <alignment horizontal="left" vertical="center" wrapText="1"/>
    </xf>
    <xf numFmtId="0" fontId="29" fillId="34" borderId="25" xfId="0" applyFont="1" applyFill="1" applyBorder="1" applyAlignment="1" applyProtection="1">
      <alignment horizontal="left" vertical="center" wrapText="1" indent="1"/>
    </xf>
    <xf numFmtId="0" fontId="29" fillId="34" borderId="10" xfId="0" applyFont="1" applyFill="1" applyBorder="1" applyAlignment="1" applyProtection="1">
      <alignment horizontal="left" vertical="center" wrapText="1" indent="1"/>
    </xf>
    <xf numFmtId="0" fontId="29" fillId="35" borderId="25" xfId="0" applyFont="1" applyFill="1" applyBorder="1" applyAlignment="1" applyProtection="1">
      <alignment horizontal="left" vertical="center" wrapText="1" indent="1"/>
    </xf>
    <xf numFmtId="0" fontId="29" fillId="35" borderId="10" xfId="0" applyFont="1" applyFill="1" applyBorder="1" applyAlignment="1" applyProtection="1">
      <alignment horizontal="left" vertical="center" wrapText="1" indent="1"/>
    </xf>
    <xf numFmtId="0" fontId="29" fillId="35" borderId="41" xfId="0" applyFont="1" applyFill="1" applyBorder="1" applyAlignment="1" applyProtection="1">
      <alignment horizontal="left" vertical="center" wrapText="1" indent="1"/>
    </xf>
    <xf numFmtId="0" fontId="29" fillId="35" borderId="42" xfId="0" applyFont="1" applyFill="1" applyBorder="1" applyAlignment="1" applyProtection="1">
      <alignment horizontal="left" vertical="center" wrapText="1" indent="1"/>
    </xf>
    <xf numFmtId="3" fontId="29" fillId="35" borderId="10" xfId="0" applyNumberFormat="1" applyFont="1" applyFill="1" applyBorder="1" applyAlignment="1" applyProtection="1">
      <alignment horizontal="right" vertical="center"/>
    </xf>
    <xf numFmtId="0" fontId="29" fillId="34" borderId="25" xfId="0" applyFont="1" applyFill="1" applyBorder="1" applyAlignment="1" applyProtection="1">
      <alignment horizontal="left" vertical="center" wrapText="1"/>
    </xf>
    <xf numFmtId="0" fontId="29" fillId="34" borderId="10" xfId="0" applyFont="1" applyFill="1" applyBorder="1" applyAlignment="1" applyProtection="1">
      <alignment horizontal="left" vertical="center" wrapText="1"/>
    </xf>
    <xf numFmtId="0" fontId="28" fillId="35" borderId="17" xfId="0" applyFont="1" applyFill="1" applyBorder="1" applyAlignment="1" applyProtection="1">
      <alignment horizontal="center" vertical="center" textRotation="90" wrapText="1"/>
      <protection locked="0"/>
    </xf>
    <xf numFmtId="0" fontId="28" fillId="35" borderId="18" xfId="0" applyFont="1" applyFill="1" applyBorder="1" applyAlignment="1" applyProtection="1">
      <alignment horizontal="center" vertical="center" textRotation="90" wrapText="1"/>
      <protection locked="0"/>
    </xf>
    <xf numFmtId="0" fontId="28" fillId="35" borderId="19" xfId="0" applyFont="1" applyFill="1" applyBorder="1" applyAlignment="1" applyProtection="1">
      <alignment horizontal="center" vertical="center" textRotation="90" wrapText="1"/>
      <protection locked="0"/>
    </xf>
    <xf numFmtId="0" fontId="28" fillId="35" borderId="26" xfId="0" applyFont="1" applyFill="1" applyBorder="1" applyAlignment="1" applyProtection="1">
      <alignment horizontal="center" vertical="center" textRotation="90" wrapText="1"/>
      <protection locked="0"/>
    </xf>
    <xf numFmtId="0" fontId="29" fillId="35" borderId="32" xfId="0" applyFont="1" applyFill="1" applyBorder="1" applyAlignment="1" applyProtection="1">
      <alignment horizontal="right" vertical="center"/>
    </xf>
    <xf numFmtId="0" fontId="29" fillId="34" borderId="32" xfId="0" applyFont="1" applyFill="1" applyBorder="1" applyAlignment="1" applyProtection="1">
      <alignment horizontal="right" vertical="center"/>
    </xf>
    <xf numFmtId="0" fontId="29" fillId="35" borderId="25" xfId="0" applyFont="1" applyFill="1" applyBorder="1" applyAlignment="1" applyProtection="1">
      <alignment horizontal="left" vertical="center"/>
    </xf>
    <xf numFmtId="0" fontId="29" fillId="35" borderId="10" xfId="0" applyFont="1" applyFill="1" applyBorder="1" applyAlignment="1" applyProtection="1">
      <alignment horizontal="left" vertical="center"/>
    </xf>
    <xf numFmtId="0" fontId="29" fillId="35" borderId="41" xfId="0" applyFont="1" applyFill="1" applyBorder="1" applyAlignment="1" applyProtection="1">
      <alignment horizontal="left" vertical="center"/>
    </xf>
    <xf numFmtId="0" fontId="29" fillId="35" borderId="42" xfId="0" applyFont="1" applyFill="1" applyBorder="1" applyAlignment="1" applyProtection="1">
      <alignment horizontal="left" vertical="center"/>
    </xf>
    <xf numFmtId="0" fontId="28" fillId="36" borderId="50" xfId="10" applyFont="1" applyFill="1" applyBorder="1" applyAlignment="1" applyProtection="1">
      <alignment horizontal="left" vertical="center"/>
    </xf>
    <xf numFmtId="0" fontId="28" fillId="36" borderId="51" xfId="10" applyFont="1" applyFill="1" applyBorder="1" applyAlignment="1" applyProtection="1">
      <alignment horizontal="left" vertical="center"/>
    </xf>
    <xf numFmtId="0" fontId="31" fillId="0" borderId="0" xfId="0" applyFont="1" applyAlignment="1" applyProtection="1">
      <alignment horizontal="center" vertical="center" wrapText="1"/>
      <protection locked="0"/>
    </xf>
    <xf numFmtId="0" fontId="29" fillId="34" borderId="25" xfId="24" applyFont="1" applyFill="1" applyBorder="1" applyAlignment="1" applyProtection="1">
      <alignment horizontal="left" vertical="center"/>
      <protection locked="0"/>
    </xf>
    <xf numFmtId="0" fontId="29" fillId="34" borderId="10" xfId="24" applyFont="1" applyFill="1" applyBorder="1" applyAlignment="1" applyProtection="1">
      <alignment horizontal="left" vertical="center"/>
      <protection locked="0"/>
    </xf>
    <xf numFmtId="0" fontId="29" fillId="0" borderId="25" xfId="0" applyFont="1" applyFill="1" applyBorder="1" applyAlignment="1" applyProtection="1">
      <alignment horizontal="left" vertical="center"/>
      <protection locked="0"/>
    </xf>
    <xf numFmtId="0" fontId="29" fillId="0" borderId="10" xfId="0" applyFont="1" applyFill="1" applyBorder="1" applyAlignment="1" applyProtection="1">
      <alignment horizontal="left" vertical="center"/>
      <protection locked="0"/>
    </xf>
    <xf numFmtId="0" fontId="29" fillId="34" borderId="44" xfId="0" applyFont="1" applyFill="1" applyBorder="1" applyAlignment="1" applyProtection="1">
      <alignment horizontal="left" vertical="center"/>
    </xf>
    <xf numFmtId="0" fontId="29" fillId="34" borderId="45" xfId="0" applyFont="1" applyFill="1" applyBorder="1" applyAlignment="1" applyProtection="1">
      <alignment horizontal="left" vertical="center"/>
    </xf>
    <xf numFmtId="0" fontId="28" fillId="35" borderId="17" xfId="44" applyFont="1" applyFill="1" applyBorder="1" applyAlignment="1" applyProtection="1">
      <alignment horizontal="center" vertical="center" wrapText="1"/>
      <protection locked="0"/>
    </xf>
    <xf numFmtId="0" fontId="28" fillId="35" borderId="19" xfId="44" applyFont="1" applyFill="1" applyBorder="1" applyAlignment="1" applyProtection="1">
      <alignment horizontal="center" vertical="center" wrapText="1"/>
      <protection locked="0"/>
    </xf>
    <xf numFmtId="0" fontId="29" fillId="0" borderId="25" xfId="0" applyFont="1" applyFill="1" applyBorder="1" applyAlignment="1" applyProtection="1">
      <alignment horizontal="left" vertical="center" indent="1"/>
      <protection locked="0"/>
    </xf>
    <xf numFmtId="0" fontId="29" fillId="0" borderId="10" xfId="0" applyFont="1" applyFill="1" applyBorder="1" applyAlignment="1" applyProtection="1">
      <alignment horizontal="left" vertical="center" indent="1"/>
      <protection locked="0"/>
    </xf>
    <xf numFmtId="0" fontId="29" fillId="36" borderId="25" xfId="24" applyFont="1" applyFill="1" applyBorder="1" applyAlignment="1" applyProtection="1">
      <alignment horizontal="left" vertical="center" indent="1"/>
      <protection locked="0"/>
    </xf>
    <xf numFmtId="0" fontId="29" fillId="36" borderId="10" xfId="24" applyFont="1" applyFill="1" applyBorder="1" applyAlignment="1" applyProtection="1">
      <alignment horizontal="left" vertical="center" indent="1"/>
      <protection locked="0"/>
    </xf>
    <xf numFmtId="0" fontId="29" fillId="0" borderId="25" xfId="24" applyFont="1" applyFill="1" applyBorder="1" applyAlignment="1" applyProtection="1">
      <alignment horizontal="left" vertical="center" indent="1"/>
      <protection locked="0"/>
    </xf>
    <xf numFmtId="0" fontId="29" fillId="0" borderId="10" xfId="24" applyFont="1" applyFill="1" applyBorder="1" applyAlignment="1" applyProtection="1">
      <alignment horizontal="left" vertical="center" indent="1"/>
      <protection locked="0"/>
    </xf>
    <xf numFmtId="0" fontId="29" fillId="33" borderId="25" xfId="0" applyFont="1" applyFill="1" applyBorder="1" applyAlignment="1" applyProtection="1">
      <alignment horizontal="left" vertical="center" indent="1"/>
      <protection locked="0"/>
    </xf>
    <xf numFmtId="0" fontId="29" fillId="33" borderId="10" xfId="0" applyFont="1" applyFill="1" applyBorder="1" applyAlignment="1" applyProtection="1">
      <alignment horizontal="left" vertical="center" indent="1"/>
      <protection locked="0"/>
    </xf>
    <xf numFmtId="3" fontId="29" fillId="33" borderId="10" xfId="24" applyNumberFormat="1" applyFont="1" applyFill="1" applyBorder="1" applyAlignment="1" applyProtection="1">
      <alignment horizontal="right" vertical="center"/>
    </xf>
    <xf numFmtId="0" fontId="28" fillId="33" borderId="44" xfId="10" applyFont="1" applyFill="1" applyBorder="1" applyAlignment="1" applyProtection="1">
      <alignment horizontal="center" vertical="center"/>
      <protection locked="0"/>
    </xf>
    <xf numFmtId="0" fontId="28" fillId="33" borderId="45" xfId="10" applyFont="1" applyFill="1" applyBorder="1" applyAlignment="1" applyProtection="1">
      <alignment horizontal="center" vertical="center"/>
      <protection locked="0"/>
    </xf>
    <xf numFmtId="3" fontId="29" fillId="0" borderId="10" xfId="24" applyNumberFormat="1" applyFont="1" applyFill="1" applyBorder="1" applyAlignment="1" applyProtection="1">
      <alignment horizontal="right" vertical="center"/>
    </xf>
    <xf numFmtId="0" fontId="29" fillId="35" borderId="26" xfId="43" applyFont="1" applyFill="1" applyBorder="1" applyAlignment="1" applyProtection="1">
      <alignment horizontal="right" vertical="center"/>
    </xf>
    <xf numFmtId="0" fontId="29" fillId="34" borderId="26" xfId="43" applyFont="1" applyFill="1" applyBorder="1" applyAlignment="1" applyProtection="1">
      <alignment horizontal="right" vertical="center"/>
    </xf>
    <xf numFmtId="3" fontId="29" fillId="33" borderId="17" xfId="24" applyNumberFormat="1" applyFont="1" applyFill="1" applyBorder="1" applyAlignment="1" applyProtection="1">
      <alignment horizontal="right" vertical="center"/>
    </xf>
    <xf numFmtId="3" fontId="29" fillId="33" borderId="18" xfId="24" applyNumberFormat="1" applyFont="1" applyFill="1" applyBorder="1" applyAlignment="1" applyProtection="1">
      <alignment horizontal="right" vertical="center"/>
    </xf>
    <xf numFmtId="3" fontId="29" fillId="33" borderId="19" xfId="24" applyNumberFormat="1" applyFont="1" applyFill="1" applyBorder="1" applyAlignment="1" applyProtection="1">
      <alignment horizontal="right" vertical="center"/>
    </xf>
    <xf numFmtId="0" fontId="28" fillId="35" borderId="22" xfId="0" applyFont="1" applyFill="1" applyBorder="1" applyAlignment="1" applyProtection="1">
      <alignment horizontal="center" vertical="center"/>
    </xf>
    <xf numFmtId="0" fontId="28" fillId="35" borderId="23" xfId="0" applyFont="1" applyFill="1" applyBorder="1" applyAlignment="1" applyProtection="1">
      <alignment horizontal="center" vertical="center"/>
    </xf>
    <xf numFmtId="0" fontId="28" fillId="35" borderId="24" xfId="0" applyFont="1" applyFill="1" applyBorder="1" applyAlignment="1" applyProtection="1">
      <alignment horizontal="center" vertical="center"/>
    </xf>
    <xf numFmtId="0" fontId="28" fillId="36" borderId="52" xfId="10" applyFont="1" applyFill="1" applyBorder="1" applyAlignment="1" applyProtection="1">
      <alignment horizontal="center" vertical="center"/>
    </xf>
    <xf numFmtId="0" fontId="29" fillId="35" borderId="43" xfId="0" applyFont="1" applyFill="1" applyBorder="1" applyAlignment="1" applyProtection="1">
      <alignment horizontal="right" vertical="center"/>
    </xf>
    <xf numFmtId="0" fontId="28" fillId="35" borderId="26" xfId="44" applyFont="1" applyFill="1" applyBorder="1" applyAlignment="1" applyProtection="1">
      <alignment horizontal="center" vertical="center"/>
      <protection locked="0"/>
    </xf>
    <xf numFmtId="3" fontId="28" fillId="35" borderId="45" xfId="0" applyNumberFormat="1" applyFont="1" applyFill="1" applyBorder="1" applyAlignment="1" applyProtection="1">
      <alignment horizontal="center" vertical="center"/>
    </xf>
    <xf numFmtId="0" fontId="29" fillId="36" borderId="25" xfId="0" applyFont="1" applyFill="1" applyBorder="1" applyAlignment="1" applyProtection="1">
      <alignment horizontal="left" vertical="center"/>
    </xf>
    <xf numFmtId="0" fontId="29" fillId="36" borderId="10" xfId="0" applyFont="1" applyFill="1" applyBorder="1" applyAlignment="1" applyProtection="1">
      <alignment horizontal="left" vertical="center"/>
    </xf>
    <xf numFmtId="3" fontId="29" fillId="35" borderId="10" xfId="0" applyNumberFormat="1" applyFont="1" applyFill="1" applyBorder="1" applyAlignment="1" applyProtection="1">
      <alignment horizontal="right" vertical="center" wrapText="1"/>
    </xf>
    <xf numFmtId="3" fontId="29" fillId="36" borderId="10" xfId="0" applyNumberFormat="1" applyFont="1" applyFill="1" applyBorder="1" applyAlignment="1" applyProtection="1">
      <alignment horizontal="right" vertical="center" wrapText="1"/>
    </xf>
    <xf numFmtId="0" fontId="22" fillId="36" borderId="38" xfId="0" applyFont="1" applyFill="1" applyBorder="1" applyAlignment="1" applyProtection="1">
      <alignment horizontal="center" vertical="center" textRotation="90" wrapText="1"/>
      <protection locked="0"/>
    </xf>
    <xf numFmtId="0" fontId="22" fillId="36" borderId="39" xfId="0" applyFont="1" applyFill="1" applyBorder="1" applyAlignment="1" applyProtection="1">
      <alignment horizontal="center" vertical="center" textRotation="90" wrapText="1"/>
      <protection locked="0"/>
    </xf>
    <xf numFmtId="0" fontId="22" fillId="36" borderId="14" xfId="0" applyFont="1" applyFill="1" applyBorder="1" applyAlignment="1" applyProtection="1">
      <alignment horizontal="center" vertical="center" textRotation="90" wrapText="1"/>
      <protection locked="0"/>
    </xf>
    <xf numFmtId="0" fontId="22" fillId="36" borderId="36" xfId="0" applyFont="1" applyFill="1" applyBorder="1" applyAlignment="1" applyProtection="1">
      <alignment horizontal="center" vertical="center" textRotation="90" wrapText="1"/>
      <protection locked="0"/>
    </xf>
    <xf numFmtId="3" fontId="29" fillId="35" borderId="17" xfId="0" applyNumberFormat="1" applyFont="1" applyFill="1" applyBorder="1" applyAlignment="1" applyProtection="1">
      <alignment horizontal="right" vertical="center" wrapText="1"/>
    </xf>
    <xf numFmtId="3" fontId="29" fillId="35" borderId="26" xfId="0" applyNumberFormat="1" applyFont="1" applyFill="1" applyBorder="1" applyAlignment="1" applyProtection="1">
      <alignment horizontal="right" vertical="center" wrapText="1"/>
    </xf>
    <xf numFmtId="3" fontId="29" fillId="36" borderId="17" xfId="0" applyNumberFormat="1" applyFont="1" applyFill="1" applyBorder="1" applyAlignment="1" applyProtection="1">
      <alignment horizontal="right" vertical="center" wrapText="1"/>
    </xf>
    <xf numFmtId="3" fontId="29" fillId="36" borderId="26" xfId="0" applyNumberFormat="1" applyFont="1" applyFill="1" applyBorder="1" applyAlignment="1" applyProtection="1">
      <alignment horizontal="right" vertical="center" wrapText="1"/>
    </xf>
    <xf numFmtId="0" fontId="22" fillId="36" borderId="20" xfId="0" applyFont="1" applyFill="1" applyBorder="1" applyAlignment="1" applyProtection="1">
      <alignment horizontal="center" vertical="center"/>
      <protection locked="0"/>
    </xf>
    <xf numFmtId="0" fontId="22" fillId="36" borderId="21" xfId="0" applyFont="1" applyFill="1" applyBorder="1" applyAlignment="1" applyProtection="1">
      <alignment horizontal="center" vertical="center"/>
      <protection locked="0"/>
    </xf>
    <xf numFmtId="0" fontId="22" fillId="36" borderId="25" xfId="0" applyFont="1" applyFill="1" applyBorder="1" applyAlignment="1" applyProtection="1">
      <alignment horizontal="center" vertical="center"/>
      <protection locked="0"/>
    </xf>
    <xf numFmtId="0" fontId="22" fillId="36" borderId="10" xfId="0" applyFont="1" applyFill="1" applyBorder="1" applyAlignment="1" applyProtection="1">
      <alignment horizontal="center" vertical="center"/>
      <protection locked="0"/>
    </xf>
    <xf numFmtId="0" fontId="22" fillId="36" borderId="21" xfId="0" applyFont="1" applyFill="1" applyBorder="1" applyAlignment="1" applyProtection="1">
      <alignment horizontal="center" vertical="center" textRotation="90"/>
      <protection locked="0"/>
    </xf>
    <xf numFmtId="0" fontId="22" fillId="36" borderId="10" xfId="0" applyFont="1" applyFill="1" applyBorder="1" applyAlignment="1" applyProtection="1">
      <alignment horizontal="center" vertical="center" textRotation="90"/>
      <protection locked="0"/>
    </xf>
    <xf numFmtId="0" fontId="20" fillId="0" borderId="0" xfId="0" applyFont="1" applyAlignment="1" applyProtection="1">
      <alignment horizontal="left" vertical="top" wrapText="1"/>
      <protection locked="0"/>
    </xf>
    <xf numFmtId="3" fontId="29" fillId="36" borderId="11" xfId="0" applyNumberFormat="1" applyFont="1" applyFill="1" applyBorder="1" applyAlignment="1" applyProtection="1">
      <alignment horizontal="right" vertical="center" wrapText="1"/>
    </xf>
    <xf numFmtId="3" fontId="29" fillId="36" borderId="35" xfId="0" applyNumberFormat="1" applyFont="1" applyFill="1" applyBorder="1" applyAlignment="1" applyProtection="1">
      <alignment horizontal="right" vertical="center" wrapText="1"/>
    </xf>
    <xf numFmtId="3" fontId="28" fillId="35" borderId="47" xfId="24" applyNumberFormat="1" applyFont="1" applyFill="1" applyBorder="1" applyAlignment="1" applyProtection="1">
      <alignment horizontal="center" vertical="center" wrapText="1"/>
    </xf>
    <xf numFmtId="3" fontId="28" fillId="35" borderId="49" xfId="24" applyNumberFormat="1" applyFont="1" applyFill="1" applyBorder="1" applyAlignment="1" applyProtection="1">
      <alignment horizontal="center" vertical="center" wrapText="1"/>
    </xf>
    <xf numFmtId="3" fontId="28" fillId="35" borderId="46" xfId="0" applyNumberFormat="1" applyFont="1" applyFill="1" applyBorder="1" applyAlignment="1" applyProtection="1">
      <alignment horizontal="center" vertical="center"/>
    </xf>
    <xf numFmtId="0" fontId="27" fillId="0" borderId="40" xfId="0" applyFont="1" applyBorder="1" applyAlignment="1" applyProtection="1">
      <alignment horizontal="center" vertical="center" wrapText="1"/>
    </xf>
    <xf numFmtId="0" fontId="41" fillId="0" borderId="0" xfId="0" applyFont="1" applyAlignment="1" applyProtection="1">
      <alignment horizontal="left" vertical="center" wrapText="1"/>
      <protection locked="0"/>
    </xf>
    <xf numFmtId="3" fontId="38" fillId="0" borderId="0" xfId="0" applyNumberFormat="1" applyFont="1" applyProtection="1">
      <protection locked="0"/>
    </xf>
    <xf numFmtId="2" fontId="37" fillId="0" borderId="0" xfId="0" applyNumberFormat="1" applyFont="1" applyProtection="1">
      <protection locked="0"/>
    </xf>
    <xf numFmtId="2" fontId="38" fillId="0" borderId="0" xfId="0" applyNumberFormat="1" applyFont="1" applyProtection="1">
      <protection locked="0"/>
    </xf>
  </cellXfs>
  <cellStyles count="46">
    <cellStyle name="20% - akcent 1 2" xfId="35" xr:uid="{00000000-0005-0000-0000-000000000000}"/>
    <cellStyle name="20% - akcent 2 2" xfId="36" xr:uid="{00000000-0005-0000-0000-000001000000}"/>
    <cellStyle name="20% — akcent 3" xfId="24" builtinId="38"/>
    <cellStyle name="20% - akcent 3 2" xfId="37" xr:uid="{00000000-0005-0000-0000-000003000000}"/>
    <cellStyle name="20% - akcent 4 2" xfId="38" xr:uid="{00000000-0005-0000-0000-000004000000}"/>
    <cellStyle name="20% — akcent 5" xfId="28" builtinId="46" customBuiltin="1"/>
    <cellStyle name="20% — akcent 6" xfId="32" builtinId="50" customBuiltin="1"/>
    <cellStyle name="40% — akcent 1" xfId="18" builtinId="31" customBuiltin="1"/>
    <cellStyle name="40% — akcent 2" xfId="21" builtinId="35" customBuiltin="1"/>
    <cellStyle name="40% - akcent 3 2" xfId="39" xr:uid="{00000000-0005-0000-0000-000009000000}"/>
    <cellStyle name="40% — akcent 4" xfId="26" builtinId="43" customBuiltin="1"/>
    <cellStyle name="40% — akcent 5" xfId="29" builtinId="47" customBuiltin="1"/>
    <cellStyle name="40% — akcent 6" xfId="33" builtinId="51" customBuiltin="1"/>
    <cellStyle name="60% — akcent 1" xfId="19" builtinId="32" customBuiltin="1"/>
    <cellStyle name="60% — akcent 2" xfId="22" builtinId="36" customBuiltin="1"/>
    <cellStyle name="60% - akcent 3 2" xfId="40" xr:uid="{00000000-0005-0000-0000-00000F000000}"/>
    <cellStyle name="60% - akcent 4 2" xfId="41" xr:uid="{00000000-0005-0000-0000-000010000000}"/>
    <cellStyle name="60% — akcent 5" xfId="30" builtinId="48" customBuiltin="1"/>
    <cellStyle name="60% - akcent 6 2" xfId="42" xr:uid="{00000000-0005-0000-0000-000012000000}"/>
    <cellStyle name="Akcent 1" xfId="17" builtinId="29" customBuiltin="1"/>
    <cellStyle name="Akcent 2" xfId="20" builtinId="33" customBuiltin="1"/>
    <cellStyle name="Akcent 3" xfId="23" builtinId="37" customBuiltin="1"/>
    <cellStyle name="Akcent 4" xfId="25" builtinId="41" customBuiltin="1"/>
    <cellStyle name="Akcent 5" xfId="27" builtinId="45" customBuiltin="1"/>
    <cellStyle name="Akcent 6" xfId="31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4000000}"/>
    <cellStyle name="Normalny 3" xfId="34" xr:uid="{00000000-0005-0000-0000-000025000000}"/>
    <cellStyle name="Normalny 4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4" xr:uid="{00000000-0005-0000-0000-00002C000000}"/>
    <cellStyle name="Zły" xfId="7" builtinId="27" customBuiltin="1"/>
  </cellStyles>
  <dxfs count="1">
    <dxf>
      <font>
        <b val="0"/>
        <i val="0"/>
        <color theme="1" tint="0.34998626667073579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0"/>
    </tableStyle>
  </tableStyles>
  <colors>
    <mruColors>
      <color rgb="FFE8E8E8"/>
      <color rgb="FFF9F9F9"/>
      <color rgb="FFFDB714"/>
      <color rgb="FFE09B02"/>
      <color rgb="FFFDC039"/>
      <color rgb="FFF6B238"/>
      <color rgb="FFF8AC02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'Meldunek tygodniowy'!$C$314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170-4DA1-8795-59D7B71B90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tygodniowy'!$G$312:$J$313,'Meldunek tygodniowy'!$K$312:$N$313,'Meldunek tygodniowy'!$O$312:$R$313)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tygodniowy'!$G$314:$R$314</c:f>
              <c:numCache>
                <c:formatCode>General</c:formatCode>
                <c:ptCount val="12"/>
                <c:pt idx="0">
                  <c:v>1055</c:v>
                </c:pt>
                <c:pt idx="2">
                  <c:v>1268</c:v>
                </c:pt>
                <c:pt idx="4">
                  <c:v>110</c:v>
                </c:pt>
                <c:pt idx="6">
                  <c:v>168</c:v>
                </c:pt>
                <c:pt idx="8">
                  <c:v>33</c:v>
                </c:pt>
                <c:pt idx="10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70-4DA1-8795-59D7B71B9016}"/>
            </c:ext>
          </c:extLst>
        </c:ser>
        <c:ser>
          <c:idx val="1"/>
          <c:order val="1"/>
          <c:tx>
            <c:strRef>
              <c:f>'Meldunek tygodniowy'!$C$315</c:f>
              <c:strCache>
                <c:ptCount val="1"/>
                <c:pt idx="0">
                  <c:v>BIAŁORUŚ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170-4DA1-8795-59D7B71B901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tygodniowy'!$G$312:$J$313,'Meldunek tygodniowy'!$K$312:$N$313,'Meldunek tygodniowy'!$O$312:$R$313)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tygodniowy'!$G$315:$R$315</c:f>
              <c:numCache>
                <c:formatCode>General</c:formatCode>
                <c:ptCount val="12"/>
                <c:pt idx="0">
                  <c:v>898</c:v>
                </c:pt>
                <c:pt idx="2">
                  <c:v>1092</c:v>
                </c:pt>
                <c:pt idx="4">
                  <c:v>27</c:v>
                </c:pt>
                <c:pt idx="6">
                  <c:v>41</c:v>
                </c:pt>
                <c:pt idx="8">
                  <c:v>31</c:v>
                </c:pt>
                <c:pt idx="10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70-4DA1-8795-59D7B71B9016}"/>
            </c:ext>
          </c:extLst>
        </c:ser>
        <c:ser>
          <c:idx val="2"/>
          <c:order val="2"/>
          <c:tx>
            <c:strRef>
              <c:f>'Meldunek tygodniowy'!$C$316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170-4DA1-8795-59D7B71B901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tygodniowy'!$G$312:$J$313,'Meldunek tygodniowy'!$K$312:$N$313,'Meldunek tygodniowy'!$O$312:$R$313)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tygodniowy'!$G$316:$R$316</c:f>
              <c:numCache>
                <c:formatCode>General</c:formatCode>
                <c:ptCount val="12"/>
                <c:pt idx="0">
                  <c:v>104</c:v>
                </c:pt>
                <c:pt idx="2">
                  <c:v>122</c:v>
                </c:pt>
                <c:pt idx="4">
                  <c:v>117</c:v>
                </c:pt>
                <c:pt idx="6">
                  <c:v>211</c:v>
                </c:pt>
                <c:pt idx="8">
                  <c:v>14</c:v>
                </c:pt>
                <c:pt idx="10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170-4DA1-8795-59D7B71B9016}"/>
            </c:ext>
          </c:extLst>
        </c:ser>
        <c:ser>
          <c:idx val="3"/>
          <c:order val="3"/>
          <c:tx>
            <c:strRef>
              <c:f>'Meldunek tygodniowy'!$C$317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170-4DA1-8795-59D7B71B901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tygodniowy'!$G$312:$J$313,'Meldunek tygodniowy'!$K$312:$N$313,'Meldunek tygodniowy'!$O$312:$R$313)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tygodniowy'!$G$317:$R$317</c:f>
              <c:numCache>
                <c:formatCode>General</c:formatCode>
                <c:ptCount val="12"/>
                <c:pt idx="0">
                  <c:v>36</c:v>
                </c:pt>
                <c:pt idx="2">
                  <c:v>47</c:v>
                </c:pt>
                <c:pt idx="4">
                  <c:v>9</c:v>
                </c:pt>
                <c:pt idx="6">
                  <c:v>23</c:v>
                </c:pt>
                <c:pt idx="8">
                  <c:v>4</c:v>
                </c:pt>
                <c:pt idx="1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170-4DA1-8795-59D7B71B9016}"/>
            </c:ext>
          </c:extLst>
        </c:ser>
        <c:ser>
          <c:idx val="5"/>
          <c:order val="4"/>
          <c:tx>
            <c:strRef>
              <c:f>'Meldunek tygodniowy'!$C$318</c:f>
              <c:strCache>
                <c:ptCount val="1"/>
                <c:pt idx="0">
                  <c:v>AFGANISTAN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170-4DA1-8795-59D7B71B901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'Meldunek tygodniowy'!$G$318:$R$318</c:f>
              <c:numCache>
                <c:formatCode>General</c:formatCode>
                <c:ptCount val="12"/>
                <c:pt idx="0">
                  <c:v>36</c:v>
                </c:pt>
                <c:pt idx="2">
                  <c:v>40</c:v>
                </c:pt>
                <c:pt idx="4">
                  <c:v>4</c:v>
                </c:pt>
                <c:pt idx="6">
                  <c:v>6</c:v>
                </c:pt>
                <c:pt idx="8">
                  <c:v>3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170-4DA1-8795-59D7B71B9016}"/>
            </c:ext>
          </c:extLst>
        </c:ser>
        <c:ser>
          <c:idx val="4"/>
          <c:order val="5"/>
          <c:tx>
            <c:strRef>
              <c:f>'Meldunek tygodniowy'!$C$319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170-4DA1-8795-59D7B71B901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tygodniowy'!$G$312:$J$313,'Meldunek tygodniowy'!$K$312:$N$313,'Meldunek tygodniowy'!$O$312:$R$313)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tygodniowy'!$G$319:$R$319</c:f>
              <c:numCache>
                <c:formatCode>General</c:formatCode>
                <c:ptCount val="12"/>
                <c:pt idx="0">
                  <c:v>610</c:v>
                </c:pt>
                <c:pt idx="2">
                  <c:v>673</c:v>
                </c:pt>
                <c:pt idx="4">
                  <c:v>111</c:v>
                </c:pt>
                <c:pt idx="6">
                  <c:v>149</c:v>
                </c:pt>
                <c:pt idx="8">
                  <c:v>44</c:v>
                </c:pt>
                <c:pt idx="10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170-4DA1-8795-59D7B71B90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462636584"/>
        <c:axId val="462640504"/>
        <c:axId val="0"/>
      </c:bar3DChart>
      <c:catAx>
        <c:axId val="462636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 algn="ctr">
              <a:defRPr/>
            </a:pPr>
            <a:endParaRPr lang="en-US"/>
          </a:p>
        </c:txPr>
        <c:crossAx val="462640504"/>
        <c:crosses val="autoZero"/>
        <c:auto val="1"/>
        <c:lblAlgn val="ctr"/>
        <c:lblOffset val="100"/>
        <c:noMultiLvlLbl val="0"/>
      </c:catAx>
      <c:valAx>
        <c:axId val="46264050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4626365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'Meldunek tygodniowy'!$B$466</c:f>
              <c:strCache>
                <c:ptCount val="1"/>
                <c:pt idx="0">
                  <c:v>przebywający 
w ośrodku</c:v>
                </c:pt>
              </c:strCache>
            </c:strRef>
          </c:tx>
          <c:spPr>
            <a:solidFill>
              <a:srgbClr val="FF0000"/>
            </a:solidFill>
            <a:ln w="0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tygodniowy'!$J$465,'Meldunek tygodniowy'!$M$465,'Meldunek tygodniowy'!$P$465,'Meldunek tygodniowy'!$S$465,'Meldunek tygodniowy'!$V$465)</c:f>
              <c:strCache>
                <c:ptCount val="5"/>
                <c:pt idx="0">
                  <c:v>28.07.2026 - 03.08.2026</c:v>
                </c:pt>
                <c:pt idx="1">
                  <c:v>04.08.2026 - 10.08.2026</c:v>
                </c:pt>
                <c:pt idx="2">
                  <c:v>11.08.2026 - 17.08.2026</c:v>
                </c:pt>
                <c:pt idx="3">
                  <c:v>18.08.2026 - 24.08.2026</c:v>
                </c:pt>
                <c:pt idx="4">
                  <c:v>25.08.2026 - 31.08.2026</c:v>
                </c:pt>
              </c:strCache>
            </c:strRef>
          </c:cat>
          <c:val>
            <c:numRef>
              <c:f>('Meldunek tygodniowy'!$J$466,'Meldunek tygodniowy'!$M$466,'Meldunek tygodniowy'!$P$466,'Meldunek tygodniowy'!$S$466,'Meldunek tygodniowy'!$V$466)</c:f>
              <c:numCache>
                <c:formatCode>#,##0</c:formatCode>
                <c:ptCount val="5"/>
                <c:pt idx="0">
                  <c:v>737</c:v>
                </c:pt>
                <c:pt idx="1">
                  <c:v>736</c:v>
                </c:pt>
                <c:pt idx="2">
                  <c:v>730</c:v>
                </c:pt>
                <c:pt idx="3">
                  <c:v>715</c:v>
                </c:pt>
                <c:pt idx="4">
                  <c:v>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03-43C6-8BB2-637886CE4D78}"/>
            </c:ext>
          </c:extLst>
        </c:ser>
        <c:ser>
          <c:idx val="1"/>
          <c:order val="1"/>
          <c:tx>
            <c:strRef>
              <c:f>'Meldunek tygodniowy'!$B$467</c:f>
              <c:strCache>
                <c:ptCount val="1"/>
                <c:pt idx="0">
                  <c:v>świadczenia poza ośrodkiem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tygodniowy'!$J$465,'Meldunek tygodniowy'!$M$465,'Meldunek tygodniowy'!$P$465,'Meldunek tygodniowy'!$S$465,'Meldunek tygodniowy'!$V$465)</c:f>
              <c:strCache>
                <c:ptCount val="5"/>
                <c:pt idx="0">
                  <c:v>28.07.2026 - 03.08.2026</c:v>
                </c:pt>
                <c:pt idx="1">
                  <c:v>04.08.2026 - 10.08.2026</c:v>
                </c:pt>
                <c:pt idx="2">
                  <c:v>11.08.2026 - 17.08.2026</c:v>
                </c:pt>
                <c:pt idx="3">
                  <c:v>18.08.2026 - 24.08.2026</c:v>
                </c:pt>
                <c:pt idx="4">
                  <c:v>25.08.2026 - 31.08.2026</c:v>
                </c:pt>
              </c:strCache>
            </c:strRef>
          </c:cat>
          <c:val>
            <c:numRef>
              <c:f>('Meldunek tygodniowy'!$J$467,'Meldunek tygodniowy'!$M$467,'Meldunek tygodniowy'!$P$467,'Meldunek tygodniowy'!$S$467,'Meldunek tygodniowy'!$V$467)</c:f>
              <c:numCache>
                <c:formatCode>#,##0</c:formatCode>
                <c:ptCount val="5"/>
                <c:pt idx="0">
                  <c:v>5833</c:v>
                </c:pt>
                <c:pt idx="1">
                  <c:v>5849</c:v>
                </c:pt>
                <c:pt idx="2">
                  <c:v>5826</c:v>
                </c:pt>
                <c:pt idx="3">
                  <c:v>5811</c:v>
                </c:pt>
                <c:pt idx="4">
                  <c:v>5797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03-43C6-8BB2-637886CE4D78}"/>
            </c:ext>
          </c:extLst>
        </c:ser>
        <c:ser>
          <c:idx val="5"/>
          <c:order val="2"/>
          <c:tx>
            <c:strRef>
              <c:f>'Meldunek tygodniowy'!$B$470</c:f>
              <c:strCache>
                <c:ptCount val="1"/>
                <c:pt idx="0">
                  <c:v>małoletni bez opieki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tygodniowy'!$J$465,'Meldunek tygodniowy'!$M$465,'Meldunek tygodniowy'!$P$465,'Meldunek tygodniowy'!$S$465,'Meldunek tygodniowy'!$V$465)</c:f>
              <c:strCache>
                <c:ptCount val="5"/>
                <c:pt idx="0">
                  <c:v>28.07.2026 - 03.08.2026</c:v>
                </c:pt>
                <c:pt idx="1">
                  <c:v>04.08.2026 - 10.08.2026</c:v>
                </c:pt>
                <c:pt idx="2">
                  <c:v>11.08.2026 - 17.08.2026</c:v>
                </c:pt>
                <c:pt idx="3">
                  <c:v>18.08.2026 - 24.08.2026</c:v>
                </c:pt>
                <c:pt idx="4">
                  <c:v>25.08.2026 - 31.08.2026</c:v>
                </c:pt>
              </c:strCache>
            </c:strRef>
          </c:cat>
          <c:val>
            <c:numRef>
              <c:f>('Meldunek tygodniowy'!$J$470,'Meldunek tygodniowy'!$M$470,'Meldunek tygodniowy'!$P$470,'Meldunek tygodniowy'!$S$470,'Meldunek tygodniowy'!$V$470)</c:f>
              <c:numCache>
                <c:formatCode>#,##0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03-43C6-8BB2-637886CE4D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gapDepth val="195"/>
        <c:shape val="cylinder"/>
        <c:axId val="473882264"/>
        <c:axId val="473880696"/>
        <c:axId val="0"/>
      </c:bar3DChart>
      <c:catAx>
        <c:axId val="4738822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73880696"/>
        <c:crosses val="autoZero"/>
        <c:auto val="1"/>
        <c:lblAlgn val="ctr"/>
        <c:lblOffset val="100"/>
        <c:noMultiLvlLbl val="0"/>
      </c:catAx>
      <c:valAx>
        <c:axId val="473880696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en-US"/>
          </a:p>
        </c:txPr>
        <c:crossAx val="4738822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0041496877702183E-2"/>
          <c:y val="0.81125517608891773"/>
          <c:w val="0.96885940616939481"/>
          <c:h val="0.18101909107665692"/>
        </c:manualLayout>
      </c:layout>
      <c:overlay val="0"/>
      <c:spPr>
        <a:ln w="9525"/>
        <a:effectLst>
          <a:glow rad="304800">
            <a:schemeClr val="accent1">
              <a:alpha val="40000"/>
            </a:schemeClr>
          </a:glow>
        </a:effectLst>
      </c:spPr>
      <c:txPr>
        <a:bodyPr/>
        <a:lstStyle/>
        <a:p>
          <a:pPr>
            <a:defRPr lang="pl-PL"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8"/>
          <c:order val="0"/>
          <c:tx>
            <c:strRef>
              <c:f>'Meldunek tygodniowy'!$C$121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tygodniowy'!$L$121:$U$121</c:f>
              <c:numCache>
                <c:formatCode>#,##0</c:formatCode>
                <c:ptCount val="10"/>
                <c:pt idx="0">
                  <c:v>11088</c:v>
                </c:pt>
                <c:pt idx="2">
                  <c:v>2146</c:v>
                </c:pt>
                <c:pt idx="3">
                  <c:v>4650</c:v>
                </c:pt>
                <c:pt idx="4">
                  <c:v>3474</c:v>
                </c:pt>
                <c:pt idx="5">
                  <c:v>559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BB-4555-9CE7-158D4A9F15B3}"/>
            </c:ext>
          </c:extLst>
        </c:ser>
        <c:ser>
          <c:idx val="0"/>
          <c:order val="1"/>
          <c:tx>
            <c:strRef>
              <c:f>'Meldunek tygodniowy'!$C$122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tygodniowy'!$L$122:$U$122</c:f>
              <c:numCache>
                <c:formatCode>#,##0</c:formatCode>
                <c:ptCount val="10"/>
                <c:pt idx="0">
                  <c:v>921</c:v>
                </c:pt>
                <c:pt idx="2">
                  <c:v>486</c:v>
                </c:pt>
                <c:pt idx="3">
                  <c:v>138</c:v>
                </c:pt>
                <c:pt idx="4">
                  <c:v>109</c:v>
                </c:pt>
                <c:pt idx="5">
                  <c:v>10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BB-4555-9CE7-158D4A9F15B3}"/>
            </c:ext>
          </c:extLst>
        </c:ser>
        <c:ser>
          <c:idx val="1"/>
          <c:order val="2"/>
          <c:tx>
            <c:strRef>
              <c:f>'Meldunek tygodniowy'!$C$123</c:f>
              <c:strCache>
                <c:ptCount val="1"/>
                <c:pt idx="0">
                  <c:v>pobyt rezydenta długoterminowego UE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tygodniowy'!$L$123:$U$123</c:f>
              <c:numCache>
                <c:formatCode>#,##0</c:formatCode>
                <c:ptCount val="10"/>
                <c:pt idx="0">
                  <c:v>1073</c:v>
                </c:pt>
                <c:pt idx="2">
                  <c:v>543</c:v>
                </c:pt>
                <c:pt idx="3">
                  <c:v>161</c:v>
                </c:pt>
                <c:pt idx="4">
                  <c:v>163</c:v>
                </c:pt>
                <c:pt idx="5">
                  <c:v>27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BB-4555-9CE7-158D4A9F15B3}"/>
            </c:ext>
          </c:extLst>
        </c:ser>
        <c:ser>
          <c:idx val="2"/>
          <c:order val="3"/>
          <c:tx>
            <c:strRef>
              <c:f>'Meldunek tygodniowy'!$C$124</c:f>
              <c:strCache>
                <c:ptCount val="1"/>
                <c:pt idx="0">
                  <c:v>prawo pobytu ob.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tygodniowy'!$L$124:$U$124</c:f>
              <c:numCache>
                <c:formatCode>#,##0</c:formatCode>
                <c:ptCount val="10"/>
                <c:pt idx="0">
                  <c:v>25</c:v>
                </c:pt>
                <c:pt idx="2">
                  <c:v>18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BB-4555-9CE7-158D4A9F15B3}"/>
            </c:ext>
          </c:extLst>
        </c:ser>
        <c:ser>
          <c:idx val="3"/>
          <c:order val="4"/>
          <c:tx>
            <c:strRef>
              <c:f>'Meldunek tygodniowy'!$C$125</c:f>
              <c:strCache>
                <c:ptCount val="1"/>
                <c:pt idx="0">
                  <c:v>prawo stałego pobytu obywatela UE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tygodniowy'!$L$125:$U$125</c:f>
              <c:numCache>
                <c:formatCode>#,##0</c:formatCode>
                <c:ptCount val="10"/>
                <c:pt idx="0">
                  <c:v>4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BB-4555-9CE7-158D4A9F15B3}"/>
            </c:ext>
          </c:extLst>
        </c:ser>
        <c:ser>
          <c:idx val="4"/>
          <c:order val="5"/>
          <c:tx>
            <c:strRef>
              <c:f>'Meldunek tygodniowy'!$C$126</c:f>
              <c:strCache>
                <c:ptCount val="1"/>
                <c:pt idx="0">
                  <c:v>prawo pobytu członka rodziny ob. UE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tygodniowy'!$L$126:$U$126</c:f>
              <c:numCache>
                <c:formatCode>#,##0</c:formatCode>
                <c:ptCount val="10"/>
                <c:pt idx="0">
                  <c:v>7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BB-4555-9CE7-158D4A9F15B3}"/>
            </c:ext>
          </c:extLst>
        </c:ser>
        <c:ser>
          <c:idx val="5"/>
          <c:order val="6"/>
          <c:tx>
            <c:strRef>
              <c:f>'Meldunek tygodniowy'!$C$127</c:f>
              <c:strCache>
                <c:ptCount val="1"/>
                <c:pt idx="0">
                  <c:v>prawo stałego pobytu członka rodziny ob.. UE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tygodniowy'!$L$127:$U$127</c:f>
              <c:numCache>
                <c:formatCode>#,##0</c:formatCode>
                <c:ptCount val="10"/>
                <c:pt idx="0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6BB-4555-9CE7-158D4A9F15B3}"/>
            </c:ext>
          </c:extLst>
        </c:ser>
        <c:ser>
          <c:idx val="6"/>
          <c:order val="7"/>
          <c:tx>
            <c:strRef>
              <c:f>'Meldunek tygodniowy'!$C$128</c:f>
              <c:strCache>
                <c:ptCount val="1"/>
                <c:pt idx="0">
                  <c:v>pobyt tolerowany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tygodniowy'!$L$128:$U$128</c:f>
              <c:numCache>
                <c:formatCode>#,##0</c:formatCode>
                <c:ptCount val="10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6BB-4555-9CE7-158D4A9F15B3}"/>
            </c:ext>
          </c:extLst>
        </c:ser>
        <c:ser>
          <c:idx val="7"/>
          <c:order val="8"/>
          <c:tx>
            <c:strRef>
              <c:f>'Meldunek tygodniowy'!$C$129</c:f>
              <c:strCache>
                <c:ptCount val="1"/>
                <c:pt idx="0">
                  <c:v>pobyt humanitarny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tygodniowy'!$L$129:$U$129</c:f>
              <c:numCache>
                <c:formatCode>#,##0</c:formatCode>
                <c:ptCount val="10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6BB-4555-9CE7-158D4A9F15B3}"/>
            </c:ext>
          </c:extLst>
        </c:ser>
        <c:ser>
          <c:idx val="9"/>
          <c:order val="9"/>
          <c:tx>
            <c:strRef>
              <c:f>'Meldunek tygodniowy'!$C$130</c:f>
              <c:strCache>
                <c:ptCount val="1"/>
                <c:pt idx="0">
                  <c:v>wydalenie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tygodniowy'!$L$130:$U$130</c:f>
              <c:numCache>
                <c:formatCode>#,##0</c:formatCode>
                <c:ptCount val="10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6BB-4555-9CE7-158D4A9F15B3}"/>
            </c:ext>
          </c:extLst>
        </c:ser>
        <c:ser>
          <c:idx val="10"/>
          <c:order val="10"/>
          <c:tx>
            <c:strRef>
              <c:f>'Meldunek tygodniowy'!$C$131</c:f>
              <c:strCache>
                <c:ptCount val="1"/>
                <c:pt idx="0">
                  <c:v>zobowiązanie do powrotu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tygodniowy'!$L$131:$U$131</c:f>
              <c:numCache>
                <c:formatCode>#,##0</c:formatCode>
                <c:ptCount val="10"/>
                <c:pt idx="0">
                  <c:v>0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6BB-4555-9CE7-158D4A9F15B3}"/>
            </c:ext>
          </c:extLst>
        </c:ser>
        <c:ser>
          <c:idx val="11"/>
          <c:order val="11"/>
          <c:tx>
            <c:strRef>
              <c:f>'Meldunek tygodniowy'!$C$132</c:f>
              <c:strCache>
                <c:ptCount val="1"/>
                <c:pt idx="0">
                  <c:v>zaproszenie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tygodniowy'!$L$132:$U$132</c:f>
              <c:numCache>
                <c:formatCode>#,##0</c:formatCode>
                <c:ptCount val="10"/>
                <c:pt idx="0">
                  <c:v>29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  <c:pt idx="5">
                  <c:v>19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6BB-4555-9CE7-158D4A9F15B3}"/>
            </c:ext>
          </c:extLst>
        </c:ser>
        <c:ser>
          <c:idx val="12"/>
          <c:order val="12"/>
          <c:tx>
            <c:strRef>
              <c:f>'Meldunek tygodniowy'!$C$133</c:f>
              <c:strCache>
                <c:ptCount val="1"/>
                <c:pt idx="0">
                  <c:v>polski dokument podróży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tygodniowy'!$L$133:$U$133</c:f>
              <c:numCache>
                <c:formatCode>#,##0</c:formatCode>
                <c:ptCount val="10"/>
                <c:pt idx="0">
                  <c:v>104</c:v>
                </c:pt>
                <c:pt idx="2">
                  <c:v>79</c:v>
                </c:pt>
                <c:pt idx="3">
                  <c:v>8</c:v>
                </c:pt>
                <c:pt idx="4">
                  <c:v>9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6BB-4555-9CE7-158D4A9F15B3}"/>
            </c:ext>
          </c:extLst>
        </c:ser>
        <c:ser>
          <c:idx val="13"/>
          <c:order val="13"/>
          <c:tx>
            <c:strRef>
              <c:f>'Meldunek tygodniowy'!$C$134</c:f>
              <c:strCache>
                <c:ptCount val="1"/>
                <c:pt idx="0">
                  <c:v>polski dokument tożsamości cudzoziemca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tygodniowy'!$L$134:$U$134</c:f>
              <c:numCache>
                <c:formatCode>#,##0</c:formatCode>
                <c:ptCount val="10"/>
                <c:pt idx="0">
                  <c:v>4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6BB-4555-9CE7-158D4A9F15B3}"/>
            </c:ext>
          </c:extLst>
        </c:ser>
        <c:ser>
          <c:idx val="14"/>
          <c:order val="14"/>
          <c:tx>
            <c:strRef>
              <c:f>'Meldunek tygodniowy'!$C$135</c:f>
              <c:strCache>
                <c:ptCount val="1"/>
                <c:pt idx="0">
                  <c:v>wiza (nowa + Schengen)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</c:spPr>
          <c:invertIfNegative val="0"/>
          <c:cat>
            <c:strRef>
              <c:f>'Meldunek tygodniowy'!$L$120:$U$120</c:f>
              <c:strCache>
                <c:ptCount val="10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cofnięcie zakazu wjazdu</c:v>
                </c:pt>
                <c:pt idx="9">
                  <c:v>inne</c:v>
                </c:pt>
              </c:strCache>
            </c:strRef>
          </c:cat>
          <c:val>
            <c:numRef>
              <c:f>'Meldunek tygodniowy'!$L$135:$U$135</c:f>
              <c:numCache>
                <c:formatCode>#,##0</c:formatCode>
                <c:ptCount val="10"/>
                <c:pt idx="0">
                  <c:v>7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6BB-4555-9CE7-158D4A9F1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473881088"/>
        <c:axId val="473881872"/>
        <c:axId val="0"/>
      </c:bar3DChart>
      <c:catAx>
        <c:axId val="473881088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nextTo"/>
        <c:txPr>
          <a:bodyPr rot="-5400000" vert="horz" anchor="t" anchorCtr="0"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3881872"/>
        <c:crosses val="autoZero"/>
        <c:auto val="1"/>
        <c:lblAlgn val="ctr"/>
        <c:lblOffset val="100"/>
        <c:noMultiLvlLbl val="0"/>
      </c:catAx>
      <c:valAx>
        <c:axId val="47388187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  <a:effectLst/>
          </c:spPr>
        </c:majorGridlines>
        <c:numFmt formatCode="#,##0" sourceLinked="1"/>
        <c:majorTickMark val="none"/>
        <c:minorTickMark val="none"/>
        <c:tickLblPos val="nextTo"/>
        <c:txPr>
          <a:bodyPr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38810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251452155132784"/>
          <c:y val="2.7374354472252129E-3"/>
          <c:w val="0.33523866131118779"/>
          <c:h val="0.99570656071645613"/>
        </c:manualLayout>
      </c:layout>
      <c:overlay val="0"/>
      <c:spPr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3543307086614173" l="0.31496062992125984" r="0.51181102362204722" t="0.3543307086614173" header="0.11811023622047244" footer="0.11811023622047244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4.0654561851946242E-2"/>
          <c:y val="5.7529610829103212E-2"/>
          <c:w val="0.93469135107447721"/>
          <c:h val="0.7670024115005929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tygodniowy'!$C$282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tygodniowy'!$G$280:$J$281,'Meldunek tygodniowy'!$K$280:$N$281,'Meldunek tygodniowy'!$O$280:$R$281)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tygodniowy'!$G$282:$R$282</c:f>
              <c:numCache>
                <c:formatCode>General</c:formatCode>
                <c:ptCount val="12"/>
                <c:pt idx="0">
                  <c:v>103</c:v>
                </c:pt>
                <c:pt idx="2">
                  <c:v>119</c:v>
                </c:pt>
                <c:pt idx="4">
                  <c:v>20</c:v>
                </c:pt>
                <c:pt idx="6">
                  <c:v>26</c:v>
                </c:pt>
                <c:pt idx="8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9D-460E-BCE5-33D6A65FFD65}"/>
            </c:ext>
          </c:extLst>
        </c:ser>
        <c:ser>
          <c:idx val="1"/>
          <c:order val="1"/>
          <c:tx>
            <c:strRef>
              <c:f>'Meldunek tygodniowy'!$C$283</c:f>
              <c:strCache>
                <c:ptCount val="1"/>
                <c:pt idx="0">
                  <c:v>BIAŁORUŚ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tygodniowy'!$G$280:$J$281,'Meldunek tygodniowy'!$K$280:$N$281,'Meldunek tygodniowy'!$O$280:$R$281)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tygodniowy'!$G$283:$R$283</c:f>
              <c:numCache>
                <c:formatCode>General</c:formatCode>
                <c:ptCount val="12"/>
                <c:pt idx="0">
                  <c:v>70</c:v>
                </c:pt>
                <c:pt idx="2">
                  <c:v>79</c:v>
                </c:pt>
                <c:pt idx="4">
                  <c:v>6</c:v>
                </c:pt>
                <c:pt idx="6">
                  <c:v>7</c:v>
                </c:pt>
                <c:pt idx="8">
                  <c:v>3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9D-460E-BCE5-33D6A65FFD65}"/>
            </c:ext>
          </c:extLst>
        </c:ser>
        <c:ser>
          <c:idx val="2"/>
          <c:order val="2"/>
          <c:tx>
            <c:strRef>
              <c:f>'Meldunek tygodniowy'!$C$284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tygodniowy'!$G$280:$J$281,'Meldunek tygodniowy'!$K$280:$N$281,'Meldunek tygodniowy'!$O$280:$R$281)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tygodniowy'!$G$284:$R$284</c:f>
              <c:numCache>
                <c:formatCode>General</c:formatCode>
                <c:ptCount val="12"/>
                <c:pt idx="0">
                  <c:v>14</c:v>
                </c:pt>
                <c:pt idx="2">
                  <c:v>15</c:v>
                </c:pt>
                <c:pt idx="4">
                  <c:v>11</c:v>
                </c:pt>
                <c:pt idx="6">
                  <c:v>18</c:v>
                </c:pt>
                <c:pt idx="8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9D-460E-BCE5-33D6A65FFD65}"/>
            </c:ext>
          </c:extLst>
        </c:ser>
        <c:ser>
          <c:idx val="3"/>
          <c:order val="3"/>
          <c:tx>
            <c:strRef>
              <c:f>'Meldunek tygodniowy'!$C$285</c:f>
              <c:strCache>
                <c:ptCount val="1"/>
                <c:pt idx="0">
                  <c:v>NIGERIA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tygodniowy'!$G$280:$J$281,'Meldunek tygodniowy'!$K$280:$N$281,'Meldunek tygodniowy'!$O$280:$R$281)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tygodniowy'!$G$285:$R$285</c:f>
              <c:numCache>
                <c:formatCode>General</c:formatCode>
                <c:ptCount val="12"/>
                <c:pt idx="0">
                  <c:v>5</c:v>
                </c:pt>
                <c:pt idx="2">
                  <c:v>5</c:v>
                </c:pt>
                <c:pt idx="4">
                  <c:v>0</c:v>
                </c:pt>
                <c:pt idx="6">
                  <c:v>1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9D-460E-BCE5-33D6A65FFD65}"/>
            </c:ext>
          </c:extLst>
        </c:ser>
        <c:ser>
          <c:idx val="5"/>
          <c:order val="4"/>
          <c:tx>
            <c:strRef>
              <c:f>'Meldunek tygodniowy'!$C$286</c:f>
              <c:strCache>
                <c:ptCount val="1"/>
                <c:pt idx="0">
                  <c:v>KAMERUN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'Meldunek tygodniowy'!$G$286:$R$286</c:f>
              <c:numCache>
                <c:formatCode>General</c:formatCode>
                <c:ptCount val="12"/>
                <c:pt idx="0">
                  <c:v>6</c:v>
                </c:pt>
                <c:pt idx="2">
                  <c:v>6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9D-460E-BCE5-33D6A65FFD65}"/>
            </c:ext>
          </c:extLst>
        </c:ser>
        <c:ser>
          <c:idx val="4"/>
          <c:order val="5"/>
          <c:tx>
            <c:strRef>
              <c:f>'Meldunek tygodniowy'!$C$287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tygodniowy'!$G$280:$J$281,'Meldunek tygodniowy'!$K$280:$N$281,'Meldunek tygodniowy'!$O$280:$R$281)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tygodniowy'!$G$287:$R$287</c:f>
              <c:numCache>
                <c:formatCode>General</c:formatCode>
                <c:ptCount val="12"/>
                <c:pt idx="0">
                  <c:v>57</c:v>
                </c:pt>
                <c:pt idx="2">
                  <c:v>66</c:v>
                </c:pt>
                <c:pt idx="4">
                  <c:v>14</c:v>
                </c:pt>
                <c:pt idx="6">
                  <c:v>16</c:v>
                </c:pt>
                <c:pt idx="8">
                  <c:v>3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A9D-460E-BCE5-33D6A65FF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577438208"/>
        <c:axId val="577440168"/>
        <c:axId val="0"/>
      </c:bar3DChart>
      <c:catAx>
        <c:axId val="5774382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577440168"/>
        <c:crosses val="autoZero"/>
        <c:auto val="1"/>
        <c:lblAlgn val="ctr"/>
        <c:lblOffset val="100"/>
        <c:noMultiLvlLbl val="0"/>
      </c:catAx>
      <c:valAx>
        <c:axId val="577440168"/>
        <c:scaling>
          <c:orientation val="minMax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tx1"/>
              </a:outerShdw>
            </a:effectLst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5774382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tygodniowy'!$G$24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tygodniowy'!$K$22:$K$23,'Meldunek tygodniowy'!$M$22:$M$23,'Meldunek tygodniowy'!$O$22:$O$23,'Meldunek tygodniowy'!$Q$22:$Q$23)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01.08.2026 - 31.08.2026 r.</c:v>
                  </c:pt>
                </c:lvl>
              </c:multiLvlStrCache>
            </c:multiLvlStrRef>
          </c:cat>
          <c:val>
            <c:numRef>
              <c:f>('Meldunek tygodniowy'!$K$24,'Meldunek tygodniowy'!$M$24,'Meldunek tygodniowy'!$O$24,'Meldunek tygodniowy'!$Q$24)</c:f>
              <c:numCache>
                <c:formatCode>#,##0</c:formatCode>
                <c:ptCount val="4"/>
                <c:pt idx="0">
                  <c:v>31506</c:v>
                </c:pt>
                <c:pt idx="1">
                  <c:v>22478</c:v>
                </c:pt>
                <c:pt idx="2">
                  <c:v>1987</c:v>
                </c:pt>
                <c:pt idx="3">
                  <c:v>1067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A2-4EFD-94A5-8967E551BDD1}"/>
            </c:ext>
          </c:extLst>
        </c:ser>
        <c:ser>
          <c:idx val="2"/>
          <c:order val="1"/>
          <c:tx>
            <c:strRef>
              <c:f>'Meldunek tygodniowy'!$G$25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tygodniowy'!$K$22:$K$23,'Meldunek tygodniowy'!$M$22:$M$23,'Meldunek tygodniowy'!$O$22:$O$23,'Meldunek tygodniowy'!$Q$22:$Q$23)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01.08.2026 - 31.08.2026 r.</c:v>
                  </c:pt>
                </c:lvl>
              </c:multiLvlStrCache>
            </c:multiLvlStrRef>
          </c:cat>
          <c:val>
            <c:numRef>
              <c:f>('Meldunek tygodniowy'!$K$25,'Meldunek tygodniowy'!$M$25,'Meldunek tygodniowy'!$O$25,'Meldunek tygodniowy'!$Q$25)</c:f>
              <c:numCache>
                <c:formatCode>#,##0</c:formatCode>
                <c:ptCount val="4"/>
                <c:pt idx="0">
                  <c:v>631</c:v>
                </c:pt>
                <c:pt idx="1">
                  <c:v>947</c:v>
                </c:pt>
                <c:pt idx="2">
                  <c:v>252</c:v>
                </c:pt>
                <c:pt idx="3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A2-4EFD-94A5-8967E551BDD1}"/>
            </c:ext>
          </c:extLst>
        </c:ser>
        <c:ser>
          <c:idx val="4"/>
          <c:order val="2"/>
          <c:tx>
            <c:strRef>
              <c:f>'Meldunek tygodniowy'!$G$26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tygodniowy'!$K$22:$K$23,'Meldunek tygodniowy'!$M$22:$M$23,'Meldunek tygodniowy'!$O$22:$O$23,'Meldunek tygodniowy'!$Q$22:$Q$23)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01.08.2026 - 31.08.2026 r.</c:v>
                  </c:pt>
                </c:lvl>
              </c:multiLvlStrCache>
            </c:multiLvlStrRef>
          </c:cat>
          <c:val>
            <c:numRef>
              <c:f>('Meldunek tygodniowy'!$K$26,'Meldunek tygodniowy'!$M$26,'Meldunek tygodniowy'!$O$26,'Meldunek tygodniowy'!$Q$26)</c:f>
              <c:numCache>
                <c:formatCode>#,##0</c:formatCode>
                <c:ptCount val="4"/>
                <c:pt idx="0">
                  <c:v>1499</c:v>
                </c:pt>
                <c:pt idx="1">
                  <c:v>1291</c:v>
                </c:pt>
                <c:pt idx="2">
                  <c:v>238</c:v>
                </c:pt>
                <c:pt idx="3">
                  <c:v>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A2-4EFD-94A5-8967E551B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77435856"/>
        <c:axId val="577438992"/>
        <c:axId val="0"/>
      </c:bar3DChart>
      <c:catAx>
        <c:axId val="577435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77438992"/>
        <c:crosses val="autoZero"/>
        <c:auto val="1"/>
        <c:lblAlgn val="ctr"/>
        <c:lblOffset val="100"/>
        <c:noMultiLvlLbl val="0"/>
      </c:catAx>
      <c:valAx>
        <c:axId val="57743899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57743585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2"/>
          <c:order val="0"/>
          <c:tx>
            <c:strRef>
              <c:f>'Meldunek tygodniowy'!$D$201</c:f>
              <c:strCache>
                <c:ptCount val="1"/>
                <c:pt idx="0">
                  <c:v>inne państwo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'Meldunek tygodniowy'!$H$200:$K$200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tygodniowy'!$H$201:$K$201</c:f>
              <c:numCache>
                <c:formatCode>#,##0</c:formatCode>
                <c:ptCount val="4"/>
                <c:pt idx="0">
                  <c:v>69835</c:v>
                </c:pt>
                <c:pt idx="3">
                  <c:v>74903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B3-42F6-BF3B-D70A895923F0}"/>
            </c:ext>
          </c:extLst>
        </c:ser>
        <c:ser>
          <c:idx val="1"/>
          <c:order val="1"/>
          <c:tx>
            <c:strRef>
              <c:f>'Meldunek tygodniowy'!$D$202</c:f>
              <c:strCache>
                <c:ptCount val="1"/>
                <c:pt idx="0">
                  <c:v>obligatoryjne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'Meldunek tygodniowy'!$H$200:$K$200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tygodniowy'!$H$202:$K$202</c:f>
              <c:numCache>
                <c:formatCode>#,##0</c:formatCode>
                <c:ptCount val="4"/>
                <c:pt idx="0">
                  <c:v>5579</c:v>
                </c:pt>
                <c:pt idx="3">
                  <c:v>5637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B3-42F6-BF3B-D70A895923F0}"/>
            </c:ext>
          </c:extLst>
        </c:ser>
        <c:ser>
          <c:idx val="0"/>
          <c:order val="2"/>
          <c:tx>
            <c:strRef>
              <c:f>'Meldunek tygodniowy'!$D$203</c:f>
              <c:strCache>
                <c:ptCount val="1"/>
                <c:pt idx="0">
                  <c:v>fakultatywne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'Meldunek tygodniowy'!$H$200:$K$200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tygodniowy'!$H$203:$K$203</c:f>
              <c:numCache>
                <c:formatCode>#,##0</c:formatCode>
                <c:ptCount val="4"/>
                <c:pt idx="0">
                  <c:v>6761</c:v>
                </c:pt>
                <c:pt idx="3">
                  <c:v>6584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B3-42F6-BF3B-D70A89592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77434288"/>
        <c:axId val="577435072"/>
        <c:axId val="577409760"/>
      </c:bar3DChart>
      <c:catAx>
        <c:axId val="577434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7435072"/>
        <c:crosses val="autoZero"/>
        <c:auto val="1"/>
        <c:lblAlgn val="ctr"/>
        <c:lblOffset val="100"/>
        <c:noMultiLvlLbl val="0"/>
      </c:catAx>
      <c:valAx>
        <c:axId val="57743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7434288"/>
        <c:crosses val="autoZero"/>
        <c:crossBetween val="between"/>
      </c:valAx>
      <c:serAx>
        <c:axId val="5774097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7435072"/>
        <c:crosses val="autoZero"/>
      </c:ser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tygodniowy'!$G$58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tygodniowy'!$K$56:$K$57,'Meldunek tygodniowy'!$M$56:$M$57,'Meldunek tygodniowy'!$O$56:$O$57,'Meldunek tygodniowy'!$Q$56:$Q$57)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01.01.2026 - 31.08.2026 r.</c:v>
                  </c:pt>
                </c:lvl>
              </c:multiLvlStrCache>
            </c:multiLvlStrRef>
          </c:cat>
          <c:val>
            <c:numRef>
              <c:f>('Meldunek tygodniowy'!$K$58,'Meldunek tygodniowy'!$M$58,'Meldunek tygodniowy'!$O$58,'Meldunek tygodniowy'!$Q$58)</c:f>
              <c:numCache>
                <c:formatCode>#,##0</c:formatCode>
                <c:ptCount val="4"/>
                <c:pt idx="0">
                  <c:v>352584</c:v>
                </c:pt>
                <c:pt idx="1">
                  <c:v>181541</c:v>
                </c:pt>
                <c:pt idx="2">
                  <c:v>16590</c:v>
                </c:pt>
                <c:pt idx="3">
                  <c:v>11119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5C-4962-9164-A822863C021D}"/>
            </c:ext>
          </c:extLst>
        </c:ser>
        <c:ser>
          <c:idx val="2"/>
          <c:order val="1"/>
          <c:tx>
            <c:strRef>
              <c:f>'Meldunek tygodniowy'!$G$59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tygodniowy'!$K$56:$K$57,'Meldunek tygodniowy'!$M$56:$M$57,'Meldunek tygodniowy'!$O$56:$O$57,'Meldunek tygodniowy'!$Q$56:$Q$57)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01.01.2026 - 31.08.2026 r.</c:v>
                  </c:pt>
                </c:lvl>
              </c:multiLvlStrCache>
            </c:multiLvlStrRef>
          </c:cat>
          <c:val>
            <c:numRef>
              <c:f>('Meldunek tygodniowy'!$K$59,'Meldunek tygodniowy'!$M$59,'Meldunek tygodniowy'!$O$59,'Meldunek tygodniowy'!$Q$59)</c:f>
              <c:numCache>
                <c:formatCode>#,##0</c:formatCode>
                <c:ptCount val="4"/>
                <c:pt idx="0">
                  <c:v>12061</c:v>
                </c:pt>
                <c:pt idx="1">
                  <c:v>9526</c:v>
                </c:pt>
                <c:pt idx="2">
                  <c:v>1780</c:v>
                </c:pt>
                <c:pt idx="3">
                  <c:v>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5C-4962-9164-A822863C021D}"/>
            </c:ext>
          </c:extLst>
        </c:ser>
        <c:ser>
          <c:idx val="4"/>
          <c:order val="2"/>
          <c:tx>
            <c:strRef>
              <c:f>'Meldunek tygodniowy'!$G$60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tygodniowy'!$K$56:$K$57,'Meldunek tygodniowy'!$M$56:$M$57,'Meldunek tygodniowy'!$O$56:$O$57,'Meldunek tygodniowy'!$Q$56:$Q$57)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01.01.2026 - 31.08.2026 r.</c:v>
                  </c:pt>
                </c:lvl>
              </c:multiLvlStrCache>
            </c:multiLvlStrRef>
          </c:cat>
          <c:val>
            <c:numRef>
              <c:f>('Meldunek tygodniowy'!$K$60,'Meldunek tygodniowy'!$M$60,'Meldunek tygodniowy'!$O$60,'Meldunek tygodniowy'!$Q$60)</c:f>
              <c:numCache>
                <c:formatCode>#,##0</c:formatCode>
                <c:ptCount val="4"/>
                <c:pt idx="0">
                  <c:v>19556</c:v>
                </c:pt>
                <c:pt idx="1">
                  <c:v>13138</c:v>
                </c:pt>
                <c:pt idx="2">
                  <c:v>1879</c:v>
                </c:pt>
                <c:pt idx="3">
                  <c:v>1336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5C-4962-9164-A822863C02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77437032"/>
        <c:axId val="577437816"/>
        <c:axId val="0"/>
      </c:bar3DChart>
      <c:catAx>
        <c:axId val="577437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77437816"/>
        <c:crosses val="autoZero"/>
        <c:auto val="1"/>
        <c:lblAlgn val="ctr"/>
        <c:lblOffset val="100"/>
        <c:noMultiLvlLbl val="0"/>
      </c:catAx>
      <c:valAx>
        <c:axId val="57743781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5774370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323</xdr:row>
      <xdr:rowOff>52389</xdr:rowOff>
    </xdr:from>
    <xdr:to>
      <xdr:col>24</xdr:col>
      <xdr:colOff>19051</xdr:colOff>
      <xdr:row>344</xdr:row>
      <xdr:rowOff>133351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</xdr:colOff>
      <xdr:row>477</xdr:row>
      <xdr:rowOff>65086</xdr:rowOff>
    </xdr:from>
    <xdr:to>
      <xdr:col>23</xdr:col>
      <xdr:colOff>9525</xdr:colOff>
      <xdr:row>491</xdr:row>
      <xdr:rowOff>133350</xdr:rowOff>
    </xdr:to>
    <xdr:graphicFrame macro="">
      <xdr:nvGraphicFramePr>
        <xdr:cNvPr id="35" name="Wykres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</xdr:colOff>
      <xdr:row>137</xdr:row>
      <xdr:rowOff>69397</xdr:rowOff>
    </xdr:from>
    <xdr:to>
      <xdr:col>23</xdr:col>
      <xdr:colOff>1</xdr:colOff>
      <xdr:row>159</xdr:row>
      <xdr:rowOff>123825</xdr:rowOff>
    </xdr:to>
    <xdr:graphicFrame macro="">
      <xdr:nvGraphicFramePr>
        <xdr:cNvPr id="38" name="Wykres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27215</xdr:colOff>
      <xdr:row>288</xdr:row>
      <xdr:rowOff>142193</xdr:rowOff>
    </xdr:from>
    <xdr:to>
      <xdr:col>23</xdr:col>
      <xdr:colOff>238126</xdr:colOff>
      <xdr:row>307</xdr:row>
      <xdr:rowOff>161925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47626</xdr:colOff>
      <xdr:row>28</xdr:row>
      <xdr:rowOff>9526</xdr:rowOff>
    </xdr:from>
    <xdr:to>
      <xdr:col>23</xdr:col>
      <xdr:colOff>9525</xdr:colOff>
      <xdr:row>42</xdr:row>
      <xdr:rowOff>180976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257175</xdr:colOff>
      <xdr:row>205</xdr:row>
      <xdr:rowOff>1</xdr:rowOff>
    </xdr:from>
    <xdr:to>
      <xdr:col>21</xdr:col>
      <xdr:colOff>238125</xdr:colOff>
      <xdr:row>220</xdr:row>
      <xdr:rowOff>152401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34925</xdr:colOff>
      <xdr:row>399</xdr:row>
      <xdr:rowOff>0</xdr:rowOff>
    </xdr:from>
    <xdr:to>
      <xdr:col>20</xdr:col>
      <xdr:colOff>234084</xdr:colOff>
      <xdr:row>399</xdr:row>
      <xdr:rowOff>95250</xdr:rowOff>
    </xdr:to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4925" y="27500036"/>
          <a:ext cx="6186302" cy="612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800" i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.</a:t>
          </a:r>
        </a:p>
        <a:p>
          <a:endParaRPr lang="pl-PL" sz="1100"/>
        </a:p>
      </xdr:txBody>
    </xdr:sp>
    <xdr:clientData/>
  </xdr:twoCellAnchor>
  <xdr:oneCellAnchor>
    <xdr:from>
      <xdr:col>24</xdr:col>
      <xdr:colOff>0</xdr:colOff>
      <xdr:row>316</xdr:row>
      <xdr:rowOff>0</xdr:rowOff>
    </xdr:from>
    <xdr:ext cx="184731" cy="264560"/>
    <xdr:sp macro="" textlink="">
      <xdr:nvSpPr>
        <xdr:cNvPr id="18" name="pole tekstow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8181975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0</xdr:col>
      <xdr:colOff>0</xdr:colOff>
      <xdr:row>66</xdr:row>
      <xdr:rowOff>0</xdr:rowOff>
    </xdr:from>
    <xdr:to>
      <xdr:col>22</xdr:col>
      <xdr:colOff>266700</xdr:colOff>
      <xdr:row>79</xdr:row>
      <xdr:rowOff>9525</xdr:rowOff>
    </xdr:to>
    <xdr:graphicFrame macro="">
      <xdr:nvGraphicFramePr>
        <xdr:cNvPr id="34" name="Wykres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10583</xdr:colOff>
      <xdr:row>346</xdr:row>
      <xdr:rowOff>31751</xdr:rowOff>
    </xdr:from>
    <xdr:to>
      <xdr:col>24</xdr:col>
      <xdr:colOff>355600</xdr:colOff>
      <xdr:row>359</xdr:row>
      <xdr:rowOff>21167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0583" y="75996801"/>
          <a:ext cx="8739717" cy="238336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14300" prst="artDeco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378</xdr:row>
      <xdr:rowOff>0</xdr:rowOff>
    </xdr:from>
    <xdr:to>
      <xdr:col>24</xdr:col>
      <xdr:colOff>323850</xdr:colOff>
      <xdr:row>399</xdr:row>
      <xdr:rowOff>0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82359500"/>
          <a:ext cx="8718550" cy="386715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427</xdr:row>
      <xdr:rowOff>184149</xdr:rowOff>
    </xdr:from>
    <xdr:to>
      <xdr:col>24</xdr:col>
      <xdr:colOff>349250</xdr:colOff>
      <xdr:row>457</xdr:row>
      <xdr:rowOff>0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0" y="93071949"/>
          <a:ext cx="8743950" cy="5340351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495</xdr:row>
      <xdr:rowOff>0</xdr:rowOff>
    </xdr:from>
    <xdr:to>
      <xdr:col>24</xdr:col>
      <xdr:colOff>355600</xdr:colOff>
      <xdr:row>514</xdr:row>
      <xdr:rowOff>179916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0" y="105625900"/>
          <a:ext cx="8750300" cy="367876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90</xdr:row>
      <xdr:rowOff>3174</xdr:rowOff>
    </xdr:from>
    <xdr:to>
      <xdr:col>24</xdr:col>
      <xdr:colOff>342900</xdr:colOff>
      <xdr:row>112</xdr:row>
      <xdr:rowOff>10582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0" y="19586574"/>
          <a:ext cx="8737600" cy="6039908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</xdr:colOff>
      <xdr:row>164</xdr:row>
      <xdr:rowOff>0</xdr:rowOff>
    </xdr:from>
    <xdr:to>
      <xdr:col>24</xdr:col>
      <xdr:colOff>342900</xdr:colOff>
      <xdr:row>170</xdr:row>
      <xdr:rowOff>19050</xdr:rowOff>
    </xdr:to>
    <xdr:sp macro="" textlink="">
      <xdr:nvSpPr>
        <xdr:cNvPr id="26" name="Prostoką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" y="37915850"/>
          <a:ext cx="8737599" cy="50673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187</xdr:row>
      <xdr:rowOff>0</xdr:rowOff>
    </xdr:from>
    <xdr:to>
      <xdr:col>24</xdr:col>
      <xdr:colOff>355600</xdr:colOff>
      <xdr:row>195</xdr:row>
      <xdr:rowOff>0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0" y="46113700"/>
          <a:ext cx="8750300" cy="14732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222</xdr:row>
      <xdr:rowOff>0</xdr:rowOff>
    </xdr:from>
    <xdr:to>
      <xdr:col>24</xdr:col>
      <xdr:colOff>342900</xdr:colOff>
      <xdr:row>233</xdr:row>
      <xdr:rowOff>0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0" y="52578000"/>
          <a:ext cx="8737600" cy="202565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255</xdr:row>
      <xdr:rowOff>0</xdr:rowOff>
    </xdr:from>
    <xdr:to>
      <xdr:col>24</xdr:col>
      <xdr:colOff>304800</xdr:colOff>
      <xdr:row>271</xdr:row>
      <xdr:rowOff>10584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0" y="59131200"/>
          <a:ext cx="8699500" cy="2956984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519</xdr:row>
      <xdr:rowOff>184149</xdr:rowOff>
    </xdr:from>
    <xdr:to>
      <xdr:col>24</xdr:col>
      <xdr:colOff>361950</xdr:colOff>
      <xdr:row>552</xdr:row>
      <xdr:rowOff>21166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0" y="110229649"/>
          <a:ext cx="8756650" cy="5729817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0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95250</xdr:colOff>
      <xdr:row>3</xdr:row>
      <xdr:rowOff>20149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28875" cy="591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VII" connectionId="17" xr16:uid="{00000000-0016-0000-0100-000000000000}" autoFormatId="16" applyNumberFormats="0" applyBorderFormats="0" applyFontFormats="0" applyPatternFormats="0" applyAlignmentFormats="0" applyWidthHeightFormats="0">
  <queryTableRefresh nextId="4">
    <queryTableFields count="3">
      <queryTableField id="1" name="Lp" tableColumnId="1"/>
      <queryTableField id="2" name="Czynnosc" tableColumnId="2"/>
      <queryTableField id="3" name="Liczba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VIII" connectionId="18" xr16:uid="{00000000-0016-0000-0200-000001000000}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Wnioskujacy" tableColumnId="2"/>
      <queryTableField id="3" name="Wnioski" tableColumnId="3"/>
      <queryTableField id="4" name="Decyzje" tableColumnId="4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I_tab_1" connectionId="2" xr16:uid="{00000000-0016-0000-0300-000002000000}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I_tab_2" connectionId="3" xr16:uid="{00000000-0016-0000-0400-000003000000}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II_tab_1" connectionId="4" xr16:uid="{00000000-0016-0000-0500-000004000000}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IN" tableColumnId="3"/>
      <queryTableField id="4" name="Decyzje pozytywne" tableColumnId="4"/>
      <queryTableField id="5" name="Transfer" tableColumnId="5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II_tab_2" connectionId="5" xr16:uid="{00000000-0016-0000-0600-000005000000}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OUT" tableColumnId="3"/>
      <queryTableField id="4" name="Decyzje pozytywne" tableColumnId="4"/>
      <queryTableField id="5" name="Transfer" tableColumnId="5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parametry" connectionId="1" xr16:uid="{00000000-0016-0000-0700-000006000000}" autoFormatId="16" applyNumberFormats="0" applyBorderFormats="0" applyFontFormats="0" applyPatternFormats="0" applyAlignmentFormats="0" applyWidthHeightFormats="0">
  <queryTableRefresh nextId="4">
    <queryTableFields count="3">
      <queryTableField id="1" tableColumnId="1"/>
      <queryTableField id="2" tableColumnId="2"/>
      <queryTableField id="3" tableColumnId="3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IX_tab_1" connectionId="9" xr16:uid="{00000000-0016-0000-0800-000007000000}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IX_tab_2" connectionId="10" xr16:uid="{00000000-0016-0000-0900-000008000000}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III_tab_1" connectionId="6" xr16:uid="{00000000-0016-0000-0A00-000009000000}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III_tab_2" connectionId="7" xr16:uid="{00000000-0016-0000-0B00-00000A000000}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IV" connectionId="8" xr16:uid="{00000000-0016-0000-0C00-00000B000000}" autoFormatId="16" applyNumberFormats="0" applyBorderFormats="0" applyFontFormats="0" applyPatternFormats="0" applyAlignmentFormats="0" applyWidthHeightFormats="0">
  <queryTableRefresh nextId="4">
    <queryTableFields count="3">
      <queryTableField id="1" name="Ilosc" tableColumnId="1"/>
      <queryTableField id="2" name="Cudzoziemcy" tableColumnId="2"/>
      <queryTableField id="3" name="Tydzien" tableColumnId="3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V_tab_1" connectionId="11" xr16:uid="{00000000-0016-0000-0D00-00000C000000}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V_tab_2" connectionId="12" xr16:uid="{00000000-0016-0000-0E00-00000D000000}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V_tab_3" connectionId="13" xr16:uid="{00000000-0016-0000-0F00-00000E000000}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V_tab_4" connectionId="14" xr16:uid="{00000000-0016-0000-1000-00000F000000}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VI_tab_1" connectionId="15" xr16:uid="{00000000-0016-0000-1100-000010000000}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Sprawa" tableColumnId="2"/>
      <queryTableField id="3" name="Liczba" tableColumnId="3"/>
      <queryTableField id="4" name="Opis" tableColumnId="4"/>
      <queryTableField id="5" name="Lp_opis" tableColumnId="5"/>
    </queryTableFields>
  </queryTableRefresh>
</queryTable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HDPROD_SP_Meldunek_sekcja_VI_tab_2" connectionId="16" xr16:uid="{00000000-0016-0000-1200-000011000000}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Liczba" tableColumnId="2"/>
      <queryTableField id="3" name="Sprawa" tableColumnId="3"/>
      <queryTableField id="4" name="Opi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0000000}" name="Tabela_AHDPROD_SP_Meldunek_sekcja_VII" displayName="Tabela_AHDPROD_SP_Meldunek_sekcja_VII" ref="A1:C12" tableType="queryTable" totalsRowShown="0">
  <autoFilter ref="A1:C12" xr:uid="{00000000-0009-0000-0100-000012000000}"/>
  <tableColumns count="3">
    <tableColumn id="1" xr3:uid="{00000000-0010-0000-0000-000001000000}" uniqueName="1" name="Lp" queryTableFieldId="1"/>
    <tableColumn id="2" xr3:uid="{00000000-0010-0000-0000-000002000000}" uniqueName="2" name="Czynnosc" queryTableFieldId="2"/>
    <tableColumn id="3" xr3:uid="{00000000-0010-0000-0000-000003000000}" uniqueName="3" name="Liczba" queryTableField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1000000}" name="Tabela_AHDPROD_SP_Meldunek_sekcja_VIII" displayName="Tabela_AHDPROD_SP_Meldunek_sekcja_VIII" ref="A1:D4" tableType="queryTable" totalsRowShown="0">
  <autoFilter ref="A1:D4" xr:uid="{00000000-0009-0000-0100-000011000000}"/>
  <tableColumns count="4">
    <tableColumn id="1" xr3:uid="{00000000-0010-0000-0100-000001000000}" uniqueName="1" name="Lp" queryTableFieldId="1"/>
    <tableColumn id="2" xr3:uid="{00000000-0010-0000-0100-000002000000}" uniqueName="2" name="Wnioskujacy" queryTableFieldId="2"/>
    <tableColumn id="3" xr3:uid="{00000000-0010-0000-0100-000003000000}" uniqueName="3" name="Wnioski" queryTableFieldId="3"/>
    <tableColumn id="4" xr3:uid="{00000000-0010-0000-0100-000004000000}" uniqueName="4" name="Decyzje" queryTableField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a_AHDPROD_SP_Meldunek_sekcja_I_tab_1" displayName="Tabela_AHDPROD_SP_Meldunek_sekcja_I_tab_1" ref="A1:G37" tableType="queryTable" totalsRowShown="0">
  <autoFilter ref="A1:G37" xr:uid="{00000000-0009-0000-0100-000001000000}"/>
  <tableColumns count="7">
    <tableColumn id="1" xr3:uid="{00000000-0010-0000-0200-000001000000}" uniqueName="1" name="Lp" queryTableFieldId="1"/>
    <tableColumn id="2" xr3:uid="{00000000-0010-0000-0200-000002000000}" uniqueName="2" name="Obywatelstwo_pl" queryTableFieldId="2"/>
    <tableColumn id="3" xr3:uid="{00000000-0010-0000-0200-000003000000}" uniqueName="3" name="Grupa" queryTableFieldId="3"/>
    <tableColumn id="4" xr3:uid="{00000000-0010-0000-0200-000004000000}" uniqueName="4" name="Typ" queryTableFieldId="4"/>
    <tableColumn id="5" xr3:uid="{00000000-0010-0000-0200-000005000000}" uniqueName="5" name="Lp_typ" queryTableFieldId="5"/>
    <tableColumn id="6" xr3:uid="{00000000-0010-0000-0200-000006000000}" uniqueName="6" name="Liczba" queryTableFieldId="6"/>
    <tableColumn id="7" xr3:uid="{00000000-0010-0000-0200-000007000000}" uniqueName="7" name="Lp_grupa" queryTableField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_AHDPROD_SP_Meldunek_sekcja_I_tab_2" displayName="Tabela_AHDPROD_SP_Meldunek_sekcja_I_tab_2" ref="A1:G37" tableType="queryTable" totalsRowShown="0">
  <autoFilter ref="A1:G37" xr:uid="{00000000-0009-0000-0100-000002000000}"/>
  <tableColumns count="7">
    <tableColumn id="1" xr3:uid="{00000000-0010-0000-0300-000001000000}" uniqueName="1" name="Lp" queryTableFieldId="1"/>
    <tableColumn id="2" xr3:uid="{00000000-0010-0000-0300-000002000000}" uniqueName="2" name="Obywatelstwo_pl" queryTableFieldId="2"/>
    <tableColumn id="3" xr3:uid="{00000000-0010-0000-0300-000003000000}" uniqueName="3" name="Grupa" queryTableFieldId="3"/>
    <tableColumn id="4" xr3:uid="{00000000-0010-0000-0300-000004000000}" uniqueName="4" name="Typ" queryTableFieldId="4"/>
    <tableColumn id="5" xr3:uid="{00000000-0010-0000-0300-000005000000}" uniqueName="5" name="Lp_typ" queryTableFieldId="5"/>
    <tableColumn id="6" xr3:uid="{00000000-0010-0000-0300-000006000000}" uniqueName="6" name="Liczba" queryTableFieldId="6"/>
    <tableColumn id="7" xr3:uid="{00000000-0010-0000-0300-000007000000}" uniqueName="7" name="Lp_grupa" queryTableFieldId="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ela_AHDPROD_SP_Meldunek_sekcja_II_tab_1" displayName="Tabela_AHDPROD_SP_Meldunek_sekcja_II_tab_1" ref="A1:E7" tableType="queryTable" totalsRowShown="0">
  <autoFilter ref="A1:E7" xr:uid="{00000000-0009-0000-0100-000003000000}"/>
  <tableColumns count="5">
    <tableColumn id="1" xr3:uid="{00000000-0010-0000-0400-000001000000}" uniqueName="1" name="Lp" queryTableFieldId="1"/>
    <tableColumn id="2" xr3:uid="{00000000-0010-0000-0400-000002000000}" uniqueName="2" name="Obywatelstwo" queryTableFieldId="2"/>
    <tableColumn id="3" xr3:uid="{00000000-0010-0000-0400-000003000000}" uniqueName="3" name="Wniosek IN" queryTableFieldId="3"/>
    <tableColumn id="4" xr3:uid="{00000000-0010-0000-0400-000004000000}" uniqueName="4" name="Decyzje pozytywne" queryTableFieldId="4"/>
    <tableColumn id="5" xr3:uid="{00000000-0010-0000-0400-000005000000}" uniqueName="5" name="Transfer" queryTableFieldId="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ela_AHDPROD_SP_Meldunek_sekcja_II_tab_2" displayName="Tabela_AHDPROD_SP_Meldunek_sekcja_II_tab_2" ref="A1:E7" tableType="queryTable" totalsRowShown="0">
  <autoFilter ref="A1:E7" xr:uid="{00000000-0009-0000-0100-000004000000}"/>
  <tableColumns count="5">
    <tableColumn id="1" xr3:uid="{00000000-0010-0000-0500-000001000000}" uniqueName="1" name="Lp" queryTableFieldId="1"/>
    <tableColumn id="2" xr3:uid="{00000000-0010-0000-0500-000002000000}" uniqueName="2" name="Obywatelstwo" queryTableFieldId="2"/>
    <tableColumn id="3" xr3:uid="{00000000-0010-0000-0500-000003000000}" uniqueName="3" name="Wniosek OUT" queryTableFieldId="3"/>
    <tableColumn id="4" xr3:uid="{00000000-0010-0000-0500-000004000000}" uniqueName="4" name="Decyzje pozytywne" queryTableFieldId="4"/>
    <tableColumn id="5" xr3:uid="{00000000-0010-0000-0500-000005000000}" uniqueName="5" name="Transfer" queryTableFieldId="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6000000}" name="Tabela_AHDPROD_SP_Meldunek_parametry" displayName="Tabela_AHDPROD_SP_Meldunek_parametry" ref="A1:C2" tableType="queryTable" totalsRowShown="0">
  <autoFilter ref="A1:C2" xr:uid="{00000000-0009-0000-0100-000010000000}"/>
  <tableColumns count="3">
    <tableColumn id="1" xr3:uid="{00000000-0010-0000-0600-000001000000}" uniqueName="1" name="Kolumna1" queryTableFieldId="1"/>
    <tableColumn id="2" xr3:uid="{00000000-0010-0000-0600-000002000000}" uniqueName="2" name="Kolumna2" queryTableFieldId="2"/>
    <tableColumn id="3" xr3:uid="{00000000-0010-0000-0600-000003000000}" uniqueName="3" name="Kolumna3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_AHDPROD_SP_Meldunek_sekcja_IX_tab_1" displayName="Tabela_AHDPROD_SP_Meldunek_sekcja_IX_tab_1" ref="A1:D13" tableType="queryTable" totalsRowShown="0">
  <autoFilter ref="A1:D13" xr:uid="{00000000-0009-0000-0100-00000E000000}"/>
  <sortState ref="A2:D13">
    <sortCondition ref="B2:B13"/>
    <sortCondition ref="D2:D13"/>
    <sortCondition ref="C2:C13"/>
  </sortState>
  <tableColumns count="4">
    <tableColumn id="1" xr3:uid="{00000000-0010-0000-0700-000001000000}" uniqueName="1" name="Liczba" queryTableFieldId="1"/>
    <tableColumn id="2" xr3:uid="{00000000-0010-0000-0700-000002000000}" uniqueName="2" name="Placowka" queryTableFieldId="2"/>
    <tableColumn id="3" xr3:uid="{00000000-0010-0000-0700-000003000000}" uniqueName="3" name="Opis" queryTableFieldId="3"/>
    <tableColumn id="4" xr3:uid="{00000000-0010-0000-0700-000004000000}" uniqueName="4" name="Lp" queryTableFieldId="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8000000}" name="Tabela_AHDPROD_SP_Meldunek_sekcja_IX_tab_2" displayName="Tabela_AHDPROD_SP_Meldunek_sekcja_IX_tab_2" ref="A1:D13" tableType="queryTable" totalsRowShown="0">
  <autoFilter ref="A1:D13" xr:uid="{00000000-0009-0000-0100-00000F000000}"/>
  <tableColumns count="4">
    <tableColumn id="1" xr3:uid="{00000000-0010-0000-0800-000001000000}" uniqueName="1" name="Liczba" queryTableFieldId="1"/>
    <tableColumn id="2" xr3:uid="{00000000-0010-0000-0800-000002000000}" uniqueName="2" name="Placowka" queryTableFieldId="2"/>
    <tableColumn id="3" xr3:uid="{00000000-0010-0000-0800-000003000000}" uniqueName="3" name="Opis" queryTableFieldId="3"/>
    <tableColumn id="4" xr3:uid="{00000000-0010-0000-0800-000004000000}" uniqueName="4" name="Lp" queryTableFieldId="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9000000}" name="Tabela_AHDPROD_SP_Meldunek_sekcja_III_tab_1" displayName="Tabela_AHDPROD_SP_Meldunek_sekcja_III_tab_1" ref="A1:G7" tableType="queryTable" totalsRowShown="0">
  <autoFilter ref="A1:G7" xr:uid="{00000000-0009-0000-0100-000005000000}"/>
  <tableColumns count="7">
    <tableColumn id="1" xr3:uid="{00000000-0010-0000-0900-000001000000}" uniqueName="1" name="Lp" queryTableFieldId="1"/>
    <tableColumn id="2" xr3:uid="{00000000-0010-0000-0900-000002000000}" uniqueName="2" name="Nazwa_kraju" queryTableFieldId="2"/>
    <tableColumn id="3" xr3:uid="{00000000-0010-0000-0900-000003000000}" uniqueName="3" name="Status uchodźcy" queryTableFieldId="3"/>
    <tableColumn id="4" xr3:uid="{00000000-0010-0000-0900-000004000000}" uniqueName="4" name="Ochrona uzupełniająca" queryTableFieldId="4"/>
    <tableColumn id="5" xr3:uid="{00000000-0010-0000-0900-000005000000}" uniqueName="5" name="Pobyt tolerowany" queryTableFieldId="5"/>
    <tableColumn id="6" xr3:uid="{00000000-0010-0000-0900-000006000000}" uniqueName="6" name="Negatywna" queryTableFieldId="6"/>
    <tableColumn id="7" xr3:uid="{00000000-0010-0000-0900-000007000000}" uniqueName="7" name="Umorzenie" queryTableFieldId="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A000000}" name="Tabela_AHDPROD_SP_Meldunek_sekcja_III_tab_2" displayName="Tabela_AHDPROD_SP_Meldunek_sekcja_III_tab_2" ref="A1:G7" tableType="queryTable" totalsRowShown="0">
  <autoFilter ref="A1:G7" xr:uid="{00000000-0009-0000-0100-000006000000}"/>
  <tableColumns count="7">
    <tableColumn id="1" xr3:uid="{00000000-0010-0000-0A00-000001000000}" uniqueName="1" name="Lp" queryTableFieldId="1"/>
    <tableColumn id="2" xr3:uid="{00000000-0010-0000-0A00-000002000000}" uniqueName="2" name="Nazwa_kraju" queryTableFieldId="2"/>
    <tableColumn id="3" xr3:uid="{00000000-0010-0000-0A00-000003000000}" uniqueName="3" name="Status uchodźcy" queryTableFieldId="3"/>
    <tableColumn id="4" xr3:uid="{00000000-0010-0000-0A00-000004000000}" uniqueName="4" name="Ochrona uzupełniająca" queryTableFieldId="4"/>
    <tableColumn id="5" xr3:uid="{00000000-0010-0000-0A00-000005000000}" uniqueName="5" name="Pobyt tolerowany" queryTableFieldId="5"/>
    <tableColumn id="6" xr3:uid="{00000000-0010-0000-0A00-000006000000}" uniqueName="6" name="Negatywna" queryTableFieldId="6"/>
    <tableColumn id="7" xr3:uid="{00000000-0010-0000-0A00-000007000000}" uniqueName="7" name="Umorzenie" queryTableFieldId="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B000000}" name="Tabela_AHDPROD_SP_Meldunek_sekcja_IV" displayName="Tabela_AHDPROD_SP_Meldunek_sekcja_IV" ref="A1:C26" tableType="queryTable" totalsRowShown="0">
  <autoFilter ref="A1:C26" xr:uid="{00000000-0009-0000-0100-000007000000}"/>
  <tableColumns count="3">
    <tableColumn id="1" xr3:uid="{00000000-0010-0000-0B00-000001000000}" uniqueName="1" name="Ilosc" queryTableFieldId="1"/>
    <tableColumn id="2" xr3:uid="{00000000-0010-0000-0B00-000002000000}" uniqueName="2" name="Cudzoziemcy" queryTableFieldId="2"/>
    <tableColumn id="3" xr3:uid="{00000000-0010-0000-0B00-000003000000}" uniqueName="3" name="Tydzien" queryTableFieldId="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C000000}" name="Tabela_AHDPROD_SP_Meldunek_sekcja_V_tab_1" displayName="Tabela_AHDPROD_SP_Meldunek_sekcja_V_tab_1" ref="A1:C13" tableType="queryTable" totalsRowShown="0">
  <autoFilter ref="A1:C13" xr:uid="{00000000-0009-0000-0100-000008000000}"/>
  <tableColumns count="3">
    <tableColumn id="1" xr3:uid="{00000000-0010-0000-0C00-000001000000}" uniqueName="1" name="Opis_rozstrzygniecia" queryTableFieldId="1"/>
    <tableColumn id="2" xr3:uid="{00000000-0010-0000-0C00-000002000000}" uniqueName="2" name="Liczba" queryTableFieldId="2"/>
    <tableColumn id="3" xr3:uid="{00000000-0010-0000-0C00-000003000000}" uniqueName="3" name="Opis" queryTableFieldId="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D000000}" name="Tabela_AHDPROD_SP_Meldunek_sekcja_V_tab_2" displayName="Tabela_AHDPROD_SP_Meldunek_sekcja_V_tab_2" ref="A1:D9" tableType="queryTable" totalsRowShown="0">
  <autoFilter ref="A1:D9" xr:uid="{00000000-0009-0000-0100-000009000000}"/>
  <tableColumns count="4">
    <tableColumn id="1" xr3:uid="{00000000-0010-0000-0D00-000001000000}" uniqueName="1" name="Liczba" queryTableFieldId="1"/>
    <tableColumn id="2" xr3:uid="{00000000-0010-0000-0D00-000002000000}" uniqueName="2" name="Opis" queryTableFieldId="2"/>
    <tableColumn id="3" xr3:uid="{00000000-0010-0000-0D00-000003000000}" uniqueName="3" name="Typ" queryTableFieldId="3"/>
    <tableColumn id="4" xr3:uid="{00000000-0010-0000-0D00-000004000000}" uniqueName="4" name="Lp" queryTableFieldId="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E000000}" name="Tabela_AHDPROD_SP_Meldunek_sekcja_V_tab_3" displayName="Tabela_AHDPROD_SP_Meldunek_sekcja_V_tab_3" ref="A1:C13" tableType="queryTable" totalsRowShown="0">
  <autoFilter ref="A1:C13" xr:uid="{00000000-0009-0000-0100-00000A000000}"/>
  <tableColumns count="3">
    <tableColumn id="1" xr3:uid="{00000000-0010-0000-0E00-000001000000}" uniqueName="1" name="Opis_rozstrzygniecia" queryTableFieldId="1"/>
    <tableColumn id="2" xr3:uid="{00000000-0010-0000-0E00-000002000000}" uniqueName="2" name="Liczba" queryTableFieldId="2"/>
    <tableColumn id="3" xr3:uid="{00000000-0010-0000-0E00-000003000000}" uniqueName="3" name="Opis" queryTableFieldId="3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F000000}" name="Tabela_AHDPROD_SP_Meldunek_sekcja_V_tab_4" displayName="Tabela_AHDPROD_SP_Meldunek_sekcja_V_tab_4" ref="A1:D9" tableType="queryTable" totalsRowShown="0">
  <autoFilter ref="A1:D9" xr:uid="{00000000-0009-0000-0100-00000B000000}"/>
  <sortState ref="A2:D9">
    <sortCondition ref="D2:D9"/>
    <sortCondition ref="C2:C9"/>
  </sortState>
  <tableColumns count="4">
    <tableColumn id="1" xr3:uid="{00000000-0010-0000-0F00-000001000000}" uniqueName="1" name="Liczba" queryTableFieldId="1"/>
    <tableColumn id="2" xr3:uid="{00000000-0010-0000-0F00-000002000000}" uniqueName="2" name="Opis" queryTableFieldId="2"/>
    <tableColumn id="3" xr3:uid="{00000000-0010-0000-0F00-000003000000}" uniqueName="3" name="Typ" queryTableFieldId="3"/>
    <tableColumn id="4" xr3:uid="{00000000-0010-0000-0F00-000004000000}" uniqueName="4" name="Lp" queryTableFieldId="4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0000000}" name="Tabela_AHDPROD_SP_Meldunek_sekcja_VI_tab_1" displayName="Tabela_AHDPROD_SP_Meldunek_sekcja_VI_tab_1" ref="A1:E145" tableType="queryTable" totalsRowShown="0">
  <autoFilter ref="A1:E145" xr:uid="{00000000-0009-0000-0100-00000C000000}"/>
  <tableColumns count="5">
    <tableColumn id="1" xr3:uid="{00000000-0010-0000-1000-000001000000}" uniqueName="1" name="Lp" queryTableFieldId="1"/>
    <tableColumn id="2" xr3:uid="{00000000-0010-0000-1000-000002000000}" uniqueName="2" name="Sprawa" queryTableFieldId="2"/>
    <tableColumn id="3" xr3:uid="{00000000-0010-0000-1000-000003000000}" uniqueName="3" name="Liczba" queryTableFieldId="3"/>
    <tableColumn id="4" xr3:uid="{00000000-0010-0000-1000-000004000000}" uniqueName="4" name="Opis" queryTableFieldId="4"/>
    <tableColumn id="5" xr3:uid="{00000000-0010-0000-1000-000005000000}" uniqueName="5" name="Lp_opis" queryTableFieldId="5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1000000}" name="Tabela_AHDPROD_SP_Meldunek_sekcja_VI_tab_2" displayName="Tabela_AHDPROD_SP_Meldunek_sekcja_VI_tab_2" ref="A1:D4" tableType="queryTable" totalsRowShown="0">
  <autoFilter ref="A1:D4" xr:uid="{00000000-0009-0000-0100-00000D000000}"/>
  <tableColumns count="4">
    <tableColumn id="1" xr3:uid="{00000000-0010-0000-1100-000001000000}" uniqueName="1" name="Lp" queryTableFieldId="1"/>
    <tableColumn id="2" xr3:uid="{00000000-0010-0000-1100-000002000000}" uniqueName="2" name="Liczba" queryTableFieldId="2"/>
    <tableColumn id="3" xr3:uid="{00000000-0010-0000-1100-000003000000}" uniqueName="3" name="Sprawa" queryTableFieldId="3"/>
    <tableColumn id="4" xr3:uid="{00000000-0010-0000-1100-000004000000}" uniqueName="4" name="Opis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Y564"/>
  <sheetViews>
    <sheetView showGridLines="0" tabSelected="1" zoomScaleNormal="100" zoomScalePageLayoutView="70" workbookViewId="0">
      <selection activeCell="AG548" sqref="AG548"/>
    </sheetView>
  </sheetViews>
  <sheetFormatPr defaultColWidth="4.1796875" defaultRowHeight="14.5" x14ac:dyDescent="0.35"/>
  <cols>
    <col min="1" max="13" width="5" style="3" customWidth="1"/>
    <col min="14" max="16" width="5.453125" style="3" bestFit="1" customWidth="1"/>
    <col min="17" max="20" width="5" style="3" customWidth="1"/>
    <col min="21" max="21" width="5.453125" style="3" bestFit="1" customWidth="1"/>
    <col min="22" max="23" width="5" style="3" customWidth="1"/>
    <col min="24" max="24" width="3.36328125" style="3" customWidth="1"/>
    <col min="25" max="25" width="5.90625" style="6" customWidth="1"/>
    <col min="26" max="16384" width="4.1796875" style="3"/>
  </cols>
  <sheetData>
    <row r="1" spans="1:25" x14ac:dyDescent="0.35">
      <c r="T1" s="50"/>
      <c r="U1" s="51"/>
      <c r="V1" s="51"/>
      <c r="W1" s="51"/>
      <c r="X1" s="51"/>
      <c r="Y1" s="51"/>
    </row>
    <row r="2" spans="1:25" x14ac:dyDescent="0.35">
      <c r="Q2" s="5"/>
      <c r="T2" s="51"/>
      <c r="U2" s="51"/>
      <c r="V2" s="51"/>
      <c r="W2" s="51"/>
      <c r="X2" s="51"/>
      <c r="Y2" s="51"/>
    </row>
    <row r="3" spans="1:25" x14ac:dyDescent="0.35">
      <c r="T3" s="51"/>
      <c r="U3" s="51"/>
      <c r="V3" s="51"/>
      <c r="W3" s="51"/>
      <c r="X3" s="51"/>
      <c r="Y3" s="51"/>
    </row>
    <row r="4" spans="1:25" x14ac:dyDescent="0.35">
      <c r="T4" s="51"/>
      <c r="U4" s="51"/>
      <c r="V4" s="51"/>
      <c r="W4" s="51"/>
      <c r="X4" s="51"/>
      <c r="Y4" s="51"/>
    </row>
    <row r="5" spans="1:25" x14ac:dyDescent="0.35">
      <c r="E5" s="79" t="s">
        <v>66</v>
      </c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T5" s="51"/>
      <c r="U5" s="51"/>
      <c r="V5" s="51"/>
      <c r="W5" s="51"/>
      <c r="X5" s="51"/>
      <c r="Y5" s="51"/>
    </row>
    <row r="6" spans="1:25" x14ac:dyDescent="0.35"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T6" s="51"/>
      <c r="U6" s="51"/>
      <c r="V6" s="51"/>
      <c r="W6" s="51"/>
      <c r="X6" s="51"/>
      <c r="Y6" s="51"/>
    </row>
    <row r="7" spans="1:25" x14ac:dyDescent="0.35"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T7" s="51"/>
      <c r="U7" s="51"/>
      <c r="V7" s="51"/>
      <c r="W7" s="51"/>
      <c r="X7" s="51"/>
      <c r="Y7" s="51"/>
    </row>
    <row r="8" spans="1:25" x14ac:dyDescent="0.35"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T8" s="51"/>
      <c r="U8" s="51"/>
      <c r="V8" s="51"/>
      <c r="W8" s="51"/>
      <c r="X8" s="51"/>
      <c r="Y8" s="51"/>
    </row>
    <row r="9" spans="1:25" ht="19.5" x14ac:dyDescent="0.45">
      <c r="E9" s="80" t="str">
        <f>CONCATENATE("w okresie ",Arkusz18!A2," - ",Arkusz18!B2," r.")</f>
        <v>w okresie 01.08.2026 - 31.08.2026 r.</v>
      </c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T9" s="51"/>
      <c r="U9" s="51"/>
      <c r="V9" s="51"/>
      <c r="W9" s="51"/>
      <c r="X9" s="51"/>
      <c r="Y9" s="51"/>
    </row>
    <row r="10" spans="1:25" x14ac:dyDescent="0.35">
      <c r="T10" s="51"/>
      <c r="U10" s="51"/>
      <c r="V10" s="51"/>
      <c r="W10" s="51"/>
      <c r="X10" s="51"/>
      <c r="Y10" s="51"/>
    </row>
    <row r="11" spans="1:25" x14ac:dyDescent="0.35">
      <c r="T11" s="51"/>
      <c r="U11" s="51"/>
      <c r="V11" s="51"/>
      <c r="W11" s="51"/>
      <c r="X11" s="51"/>
      <c r="Y11" s="51"/>
    </row>
    <row r="12" spans="1:25" x14ac:dyDescent="0.35">
      <c r="T12" s="51"/>
      <c r="U12" s="51"/>
      <c r="V12" s="51"/>
      <c r="W12" s="51"/>
      <c r="X12" s="51"/>
      <c r="Y12" s="51"/>
    </row>
    <row r="13" spans="1:25" x14ac:dyDescent="0.35">
      <c r="T13" s="51"/>
      <c r="U13" s="51"/>
      <c r="V13" s="51"/>
      <c r="W13" s="51"/>
      <c r="X13" s="51"/>
      <c r="Y13" s="51"/>
    </row>
    <row r="14" spans="1:25" x14ac:dyDescent="0.35">
      <c r="T14" s="51"/>
      <c r="U14" s="51"/>
      <c r="V14" s="51"/>
      <c r="W14" s="51"/>
      <c r="X14" s="51"/>
      <c r="Y14" s="51"/>
    </row>
    <row r="15" spans="1:25" ht="18" x14ac:dyDescent="0.35">
      <c r="A15" s="8" t="s">
        <v>70</v>
      </c>
      <c r="T15" s="51"/>
      <c r="U15" s="51"/>
      <c r="V15" s="51"/>
      <c r="W15" s="51"/>
      <c r="X15" s="51"/>
      <c r="Y15" s="51"/>
    </row>
    <row r="16" spans="1:25" ht="18" x14ac:dyDescent="0.35">
      <c r="A16" s="8"/>
    </row>
    <row r="18" spans="1:23" x14ac:dyDescent="0.35">
      <c r="A18" s="62" t="s">
        <v>140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</row>
    <row r="19" spans="1:23" x14ac:dyDescent="0.35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</row>
    <row r="20" spans="1:23" x14ac:dyDescent="0.3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</row>
    <row r="21" spans="1:23" ht="15" thickBot="1" x14ac:dyDescent="0.4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</row>
    <row r="22" spans="1:23" ht="28.5" customHeight="1" x14ac:dyDescent="0.35">
      <c r="G22" s="162" t="s">
        <v>2</v>
      </c>
      <c r="H22" s="83"/>
      <c r="I22" s="83"/>
      <c r="J22" s="83"/>
      <c r="K22" s="83" t="s">
        <v>3</v>
      </c>
      <c r="L22" s="83"/>
      <c r="M22" s="155" t="str">
        <f>CONCATENATE("decyzje ",Arkusz18!A2," - ",Arkusz18!B2," r.")</f>
        <v>decyzje 01.08.2026 - 31.08.2026 r.</v>
      </c>
      <c r="N22" s="155"/>
      <c r="O22" s="155"/>
      <c r="P22" s="155"/>
      <c r="Q22" s="155"/>
      <c r="R22" s="156"/>
    </row>
    <row r="23" spans="1:23" ht="60" customHeight="1" x14ac:dyDescent="0.35">
      <c r="G23" s="163"/>
      <c r="H23" s="84"/>
      <c r="I23" s="84"/>
      <c r="J23" s="84"/>
      <c r="K23" s="84"/>
      <c r="L23" s="84"/>
      <c r="M23" s="81" t="s">
        <v>25</v>
      </c>
      <c r="N23" s="81"/>
      <c r="O23" s="81" t="s">
        <v>26</v>
      </c>
      <c r="P23" s="81"/>
      <c r="Q23" s="81" t="s">
        <v>27</v>
      </c>
      <c r="R23" s="82"/>
    </row>
    <row r="24" spans="1:23" x14ac:dyDescent="0.35">
      <c r="G24" s="160" t="s">
        <v>34</v>
      </c>
      <c r="H24" s="161"/>
      <c r="I24" s="161"/>
      <c r="J24" s="161"/>
      <c r="K24" s="63">
        <v>31506</v>
      </c>
      <c r="L24" s="63"/>
      <c r="M24" s="59">
        <v>22478</v>
      </c>
      <c r="N24" s="59"/>
      <c r="O24" s="59">
        <f>Arkusz9!B2</f>
        <v>1987</v>
      </c>
      <c r="P24" s="59"/>
      <c r="Q24" s="59">
        <f>Arkusz9!B4</f>
        <v>1067</v>
      </c>
      <c r="R24" s="76"/>
    </row>
    <row r="25" spans="1:23" x14ac:dyDescent="0.35">
      <c r="G25" s="158" t="s">
        <v>35</v>
      </c>
      <c r="H25" s="159"/>
      <c r="I25" s="159"/>
      <c r="J25" s="159"/>
      <c r="K25" s="157">
        <v>631</v>
      </c>
      <c r="L25" s="157"/>
      <c r="M25" s="77">
        <f>Arkusz9!B11</f>
        <v>947</v>
      </c>
      <c r="N25" s="77"/>
      <c r="O25" s="77">
        <f>Arkusz9!B10</f>
        <v>252</v>
      </c>
      <c r="P25" s="77"/>
      <c r="Q25" s="77">
        <f>Arkusz9!B12</f>
        <v>69</v>
      </c>
      <c r="R25" s="78"/>
    </row>
    <row r="26" spans="1:23" ht="15" thickBot="1" x14ac:dyDescent="0.4">
      <c r="G26" s="164" t="s">
        <v>24</v>
      </c>
      <c r="H26" s="165"/>
      <c r="I26" s="165"/>
      <c r="J26" s="165"/>
      <c r="K26" s="166">
        <v>1499</v>
      </c>
      <c r="L26" s="166"/>
      <c r="M26" s="85">
        <f>Arkusz9!B7</f>
        <v>1291</v>
      </c>
      <c r="N26" s="85"/>
      <c r="O26" s="85">
        <f>Arkusz9!B6</f>
        <v>238</v>
      </c>
      <c r="P26" s="85"/>
      <c r="Q26" s="85">
        <f>Arkusz9!B8</f>
        <v>109</v>
      </c>
      <c r="R26" s="167"/>
    </row>
    <row r="27" spans="1:23" ht="15" thickBot="1" x14ac:dyDescent="0.4">
      <c r="G27" s="86" t="s">
        <v>72</v>
      </c>
      <c r="H27" s="87"/>
      <c r="I27" s="87"/>
      <c r="J27" s="87"/>
      <c r="K27" s="88">
        <f>SUM(K24:K26)</f>
        <v>33636</v>
      </c>
      <c r="L27" s="88"/>
      <c r="M27" s="88">
        <f>SUM(M24:M26)</f>
        <v>24716</v>
      </c>
      <c r="N27" s="88"/>
      <c r="O27" s="88">
        <f>SUM(O24:O26)</f>
        <v>2477</v>
      </c>
      <c r="P27" s="88"/>
      <c r="Q27" s="88">
        <f>SUM(Q24:Q26)</f>
        <v>1245</v>
      </c>
      <c r="R27" s="89"/>
    </row>
    <row r="31" spans="1:23" x14ac:dyDescent="0.35">
      <c r="V31" s="11"/>
      <c r="W31" s="11"/>
    </row>
    <row r="37" spans="7:25" x14ac:dyDescent="0.35">
      <c r="V37" s="24"/>
      <c r="W37" s="24"/>
      <c r="X37" s="24"/>
      <c r="Y37" s="25"/>
    </row>
    <row r="38" spans="7:25" x14ac:dyDescent="0.35">
      <c r="V38" s="24"/>
      <c r="W38" s="24"/>
      <c r="X38" s="24"/>
      <c r="Y38" s="25"/>
    </row>
    <row r="39" spans="7:25" x14ac:dyDescent="0.35">
      <c r="V39" s="24"/>
      <c r="W39" s="24"/>
      <c r="X39" s="24"/>
      <c r="Y39" s="25"/>
    </row>
    <row r="40" spans="7:25" x14ac:dyDescent="0.35">
      <c r="V40" s="24"/>
      <c r="W40" s="24"/>
      <c r="X40" s="24"/>
      <c r="Y40" s="25"/>
    </row>
    <row r="41" spans="7:25" x14ac:dyDescent="0.35">
      <c r="V41" s="24"/>
      <c r="W41" s="24"/>
      <c r="X41" s="24"/>
      <c r="Y41" s="25"/>
    </row>
    <row r="42" spans="7:25" x14ac:dyDescent="0.35">
      <c r="V42" s="24"/>
      <c r="W42" s="24"/>
      <c r="X42" s="24"/>
      <c r="Y42" s="25"/>
    </row>
    <row r="43" spans="7:25" x14ac:dyDescent="0.35">
      <c r="V43" s="24"/>
      <c r="W43" s="24"/>
      <c r="X43" s="24"/>
      <c r="Y43" s="25"/>
    </row>
    <row r="44" spans="7:25" x14ac:dyDescent="0.35">
      <c r="V44" s="24"/>
      <c r="W44" s="24"/>
      <c r="X44" s="24"/>
      <c r="Y44" s="25"/>
    </row>
    <row r="45" spans="7:25" ht="15" thickBot="1" x14ac:dyDescent="0.4">
      <c r="V45" s="24"/>
      <c r="W45" s="24"/>
      <c r="X45" s="24"/>
      <c r="Y45" s="25"/>
    </row>
    <row r="46" spans="7:25" ht="63.75" customHeight="1" x14ac:dyDescent="0.35">
      <c r="G46" s="295" t="s">
        <v>2</v>
      </c>
      <c r="H46" s="296"/>
      <c r="I46" s="296"/>
      <c r="J46" s="296"/>
      <c r="K46" s="296"/>
      <c r="L46" s="296"/>
      <c r="M46" s="296"/>
      <c r="N46" s="296"/>
      <c r="O46" s="299" t="s">
        <v>3</v>
      </c>
      <c r="P46" s="299"/>
      <c r="Q46" s="287" t="s">
        <v>77</v>
      </c>
      <c r="R46" s="288"/>
      <c r="U46" s="24"/>
      <c r="V46" s="24"/>
      <c r="W46" s="24"/>
      <c r="X46" s="24"/>
      <c r="Y46" s="25"/>
    </row>
    <row r="47" spans="7:25" x14ac:dyDescent="0.35">
      <c r="G47" s="297"/>
      <c r="H47" s="298"/>
      <c r="I47" s="298"/>
      <c r="J47" s="298"/>
      <c r="K47" s="298"/>
      <c r="L47" s="298"/>
      <c r="M47" s="298"/>
      <c r="N47" s="298"/>
      <c r="O47" s="300"/>
      <c r="P47" s="300"/>
      <c r="Q47" s="289"/>
      <c r="R47" s="290"/>
      <c r="U47" s="24"/>
      <c r="V47" s="24"/>
      <c r="W47" s="24"/>
      <c r="X47" s="24"/>
      <c r="Y47" s="25"/>
    </row>
    <row r="48" spans="7:25" x14ac:dyDescent="0.35">
      <c r="G48" s="244" t="s">
        <v>73</v>
      </c>
      <c r="H48" s="245"/>
      <c r="I48" s="245"/>
      <c r="J48" s="245"/>
      <c r="K48" s="245"/>
      <c r="L48" s="245"/>
      <c r="M48" s="245"/>
      <c r="N48" s="245"/>
      <c r="O48" s="285">
        <f>Arkusz10!A2</f>
        <v>411</v>
      </c>
      <c r="P48" s="285"/>
      <c r="Q48" s="291">
        <f>Arkusz10!A3</f>
        <v>337</v>
      </c>
      <c r="R48" s="292"/>
      <c r="U48" s="24"/>
      <c r="V48" s="24"/>
      <c r="W48" s="24"/>
      <c r="X48" s="24"/>
      <c r="Y48" s="25"/>
    </row>
    <row r="49" spans="7:25" x14ac:dyDescent="0.35">
      <c r="G49" s="283" t="s">
        <v>74</v>
      </c>
      <c r="H49" s="284"/>
      <c r="I49" s="284"/>
      <c r="J49" s="284"/>
      <c r="K49" s="284"/>
      <c r="L49" s="284"/>
      <c r="M49" s="284"/>
      <c r="N49" s="284"/>
      <c r="O49" s="286">
        <f>Arkusz10!A4</f>
        <v>59</v>
      </c>
      <c r="P49" s="286"/>
      <c r="Q49" s="293">
        <f>Arkusz10!A5</f>
        <v>58</v>
      </c>
      <c r="R49" s="294"/>
      <c r="U49" s="24"/>
      <c r="V49" s="24"/>
      <c r="W49" s="24"/>
      <c r="X49" s="24"/>
      <c r="Y49" s="25"/>
    </row>
    <row r="50" spans="7:25" x14ac:dyDescent="0.35">
      <c r="G50" s="244" t="s">
        <v>75</v>
      </c>
      <c r="H50" s="245"/>
      <c r="I50" s="245"/>
      <c r="J50" s="245"/>
      <c r="K50" s="245"/>
      <c r="L50" s="245"/>
      <c r="M50" s="245"/>
      <c r="N50" s="245"/>
      <c r="O50" s="285">
        <f>Arkusz10!A6</f>
        <v>0</v>
      </c>
      <c r="P50" s="285"/>
      <c r="Q50" s="291">
        <f>Arkusz10!A7</f>
        <v>0</v>
      </c>
      <c r="R50" s="292"/>
      <c r="U50" s="24"/>
      <c r="V50" s="24"/>
      <c r="W50" s="24"/>
      <c r="X50" s="24"/>
      <c r="Y50" s="25"/>
    </row>
    <row r="51" spans="7:25" ht="15" thickBot="1" x14ac:dyDescent="0.4">
      <c r="G51" s="221" t="s">
        <v>76</v>
      </c>
      <c r="H51" s="222"/>
      <c r="I51" s="222"/>
      <c r="J51" s="222"/>
      <c r="K51" s="222"/>
      <c r="L51" s="222"/>
      <c r="M51" s="222"/>
      <c r="N51" s="222"/>
      <c r="O51" s="223">
        <f>Arkusz10!A8</f>
        <v>10</v>
      </c>
      <c r="P51" s="223"/>
      <c r="Q51" s="302">
        <f>Arkusz10!A9</f>
        <v>1</v>
      </c>
      <c r="R51" s="303"/>
      <c r="U51" s="24"/>
      <c r="V51" s="24"/>
      <c r="W51" s="24"/>
      <c r="X51" s="24"/>
      <c r="Y51" s="25"/>
    </row>
    <row r="52" spans="7:25" ht="15" thickBot="1" x14ac:dyDescent="0.4">
      <c r="G52" s="219" t="s">
        <v>72</v>
      </c>
      <c r="H52" s="220"/>
      <c r="I52" s="220"/>
      <c r="J52" s="220"/>
      <c r="K52" s="220"/>
      <c r="L52" s="220"/>
      <c r="M52" s="220"/>
      <c r="N52" s="220"/>
      <c r="O52" s="282">
        <f>SUM(O48:O51)</f>
        <v>480</v>
      </c>
      <c r="P52" s="282"/>
      <c r="Q52" s="304">
        <f>SUM(Q48:Q51)</f>
        <v>396</v>
      </c>
      <c r="R52" s="305"/>
      <c r="U52" s="24"/>
      <c r="V52" s="24"/>
      <c r="W52" s="24"/>
      <c r="X52" s="24"/>
      <c r="Y52" s="25"/>
    </row>
    <row r="53" spans="7:25" x14ac:dyDescent="0.35">
      <c r="V53" s="24"/>
      <c r="W53" s="24"/>
      <c r="X53" s="24"/>
      <c r="Y53" s="25"/>
    </row>
    <row r="54" spans="7:25" x14ac:dyDescent="0.35">
      <c r="V54" s="24"/>
      <c r="W54" s="24"/>
      <c r="X54" s="24"/>
      <c r="Y54" s="25"/>
    </row>
    <row r="55" spans="7:25" ht="15" thickBot="1" x14ac:dyDescent="0.4">
      <c r="V55" s="24"/>
      <c r="W55" s="24"/>
      <c r="X55" s="24"/>
      <c r="Y55" s="25"/>
    </row>
    <row r="56" spans="7:25" ht="33" customHeight="1" x14ac:dyDescent="0.35">
      <c r="G56" s="162" t="s">
        <v>2</v>
      </c>
      <c r="H56" s="83"/>
      <c r="I56" s="83"/>
      <c r="J56" s="83"/>
      <c r="K56" s="83" t="s">
        <v>3</v>
      </c>
      <c r="L56" s="83"/>
      <c r="M56" s="155" t="str">
        <f>CONCATENATE("decyzje ",Arkusz18!C2," - ",Arkusz18!B2," r.")</f>
        <v>decyzje 01.01.2026 - 31.08.2026 r.</v>
      </c>
      <c r="N56" s="155"/>
      <c r="O56" s="155"/>
      <c r="P56" s="155"/>
      <c r="Q56" s="155"/>
      <c r="R56" s="156"/>
      <c r="V56" s="24"/>
      <c r="W56" s="24"/>
      <c r="X56" s="24"/>
      <c r="Y56" s="25"/>
    </row>
    <row r="57" spans="7:25" ht="63.75" customHeight="1" x14ac:dyDescent="0.35">
      <c r="G57" s="163"/>
      <c r="H57" s="84"/>
      <c r="I57" s="84"/>
      <c r="J57" s="84"/>
      <c r="K57" s="84"/>
      <c r="L57" s="84"/>
      <c r="M57" s="81" t="s">
        <v>25</v>
      </c>
      <c r="N57" s="81"/>
      <c r="O57" s="81" t="s">
        <v>26</v>
      </c>
      <c r="P57" s="81"/>
      <c r="Q57" s="81" t="s">
        <v>27</v>
      </c>
      <c r="R57" s="82"/>
      <c r="V57" s="24"/>
      <c r="W57" s="24"/>
      <c r="X57" s="24"/>
      <c r="Y57" s="25"/>
    </row>
    <row r="58" spans="7:25" x14ac:dyDescent="0.35">
      <c r="G58" s="160" t="s">
        <v>34</v>
      </c>
      <c r="H58" s="161"/>
      <c r="I58" s="161"/>
      <c r="J58" s="161"/>
      <c r="K58" s="63">
        <v>352584</v>
      </c>
      <c r="L58" s="63"/>
      <c r="M58" s="59">
        <v>181541</v>
      </c>
      <c r="N58" s="59"/>
      <c r="O58" s="59">
        <f>Arkusz11!B2</f>
        <v>16590</v>
      </c>
      <c r="P58" s="59"/>
      <c r="Q58" s="59">
        <f>Arkusz11!B4</f>
        <v>11119</v>
      </c>
      <c r="R58" s="76"/>
      <c r="V58" s="24"/>
      <c r="W58" s="24"/>
      <c r="X58" s="24"/>
      <c r="Y58" s="25"/>
    </row>
    <row r="59" spans="7:25" x14ac:dyDescent="0.35">
      <c r="G59" s="158" t="s">
        <v>35</v>
      </c>
      <c r="H59" s="159"/>
      <c r="I59" s="159"/>
      <c r="J59" s="159"/>
      <c r="K59" s="157">
        <v>12061</v>
      </c>
      <c r="L59" s="157"/>
      <c r="M59" s="77">
        <f>Arkusz11!B11</f>
        <v>9526</v>
      </c>
      <c r="N59" s="77"/>
      <c r="O59" s="77">
        <f>Arkusz11!B10</f>
        <v>1780</v>
      </c>
      <c r="P59" s="77"/>
      <c r="Q59" s="77">
        <f>Arkusz11!B12</f>
        <v>984</v>
      </c>
      <c r="R59" s="78"/>
      <c r="V59" s="24"/>
      <c r="W59" s="24"/>
      <c r="X59" s="24"/>
      <c r="Y59" s="25"/>
    </row>
    <row r="60" spans="7:25" ht="15" thickBot="1" x14ac:dyDescent="0.4">
      <c r="G60" s="164" t="s">
        <v>24</v>
      </c>
      <c r="H60" s="165"/>
      <c r="I60" s="165"/>
      <c r="J60" s="165"/>
      <c r="K60" s="166">
        <v>19556</v>
      </c>
      <c r="L60" s="166"/>
      <c r="M60" s="85">
        <f>Arkusz11!B7</f>
        <v>13138</v>
      </c>
      <c r="N60" s="85"/>
      <c r="O60" s="85">
        <f>Arkusz11!B6</f>
        <v>1879</v>
      </c>
      <c r="P60" s="85"/>
      <c r="Q60" s="85">
        <f>Arkusz11!B8</f>
        <v>1336</v>
      </c>
      <c r="R60" s="167"/>
      <c r="V60" s="24"/>
      <c r="W60" s="24"/>
      <c r="X60" s="24"/>
      <c r="Y60" s="25"/>
    </row>
    <row r="61" spans="7:25" ht="15" thickBot="1" x14ac:dyDescent="0.4">
      <c r="G61" s="86" t="s">
        <v>72</v>
      </c>
      <c r="H61" s="87"/>
      <c r="I61" s="87"/>
      <c r="J61" s="87"/>
      <c r="K61" s="88">
        <f>SUM(K58:L60)</f>
        <v>384201</v>
      </c>
      <c r="L61" s="88"/>
      <c r="M61" s="88">
        <f t="shared" ref="M61" si="0">SUM(M58:N60)</f>
        <v>204205</v>
      </c>
      <c r="N61" s="88"/>
      <c r="O61" s="88">
        <f t="shared" ref="O61" si="1">SUM(O58:P60)</f>
        <v>20249</v>
      </c>
      <c r="P61" s="88"/>
      <c r="Q61" s="88">
        <f t="shared" ref="Q61" si="2">SUM(Q58:R60)</f>
        <v>13439</v>
      </c>
      <c r="R61" s="89"/>
      <c r="V61" s="24"/>
      <c r="W61" s="24"/>
      <c r="X61" s="24"/>
      <c r="Y61" s="25"/>
    </row>
    <row r="62" spans="7:25" x14ac:dyDescent="0.35">
      <c r="V62" s="24"/>
      <c r="W62" s="24"/>
      <c r="X62" s="24"/>
      <c r="Y62" s="25"/>
    </row>
    <row r="63" spans="7:25" x14ac:dyDescent="0.35">
      <c r="V63" s="24"/>
      <c r="W63" s="24"/>
      <c r="X63" s="24"/>
      <c r="Y63" s="25"/>
    </row>
    <row r="64" spans="7:25" x14ac:dyDescent="0.35">
      <c r="V64" s="24"/>
      <c r="W64" s="24"/>
      <c r="X64" s="24"/>
      <c r="Y64" s="25"/>
    </row>
    <row r="66" spans="14:25" x14ac:dyDescent="0.35">
      <c r="N66" s="26"/>
      <c r="O66" s="26"/>
      <c r="P66" s="26"/>
      <c r="Q66" s="26"/>
      <c r="R66" s="26"/>
      <c r="S66" s="26"/>
      <c r="T66" s="26"/>
      <c r="U66" s="26"/>
      <c r="V66" s="27"/>
      <c r="W66" s="26"/>
      <c r="X66" s="28"/>
      <c r="Y66" s="29"/>
    </row>
    <row r="81" spans="1:25" ht="15" thickBot="1" x14ac:dyDescent="0.4"/>
    <row r="82" spans="1:25" ht="57.75" customHeight="1" x14ac:dyDescent="0.35">
      <c r="G82" s="295" t="s">
        <v>2</v>
      </c>
      <c r="H82" s="296"/>
      <c r="I82" s="296"/>
      <c r="J82" s="296"/>
      <c r="K82" s="296"/>
      <c r="L82" s="296"/>
      <c r="M82" s="296"/>
      <c r="N82" s="296"/>
      <c r="O82" s="299" t="s">
        <v>3</v>
      </c>
      <c r="P82" s="299"/>
      <c r="Q82" s="287" t="s">
        <v>77</v>
      </c>
      <c r="R82" s="288"/>
    </row>
    <row r="83" spans="1:25" x14ac:dyDescent="0.35">
      <c r="G83" s="297"/>
      <c r="H83" s="298"/>
      <c r="I83" s="298"/>
      <c r="J83" s="298"/>
      <c r="K83" s="298"/>
      <c r="L83" s="298"/>
      <c r="M83" s="298"/>
      <c r="N83" s="298"/>
      <c r="O83" s="300"/>
      <c r="P83" s="300"/>
      <c r="Q83" s="289"/>
      <c r="R83" s="290"/>
    </row>
    <row r="84" spans="1:25" x14ac:dyDescent="0.35">
      <c r="G84" s="244" t="s">
        <v>73</v>
      </c>
      <c r="H84" s="245"/>
      <c r="I84" s="245"/>
      <c r="J84" s="245"/>
      <c r="K84" s="245"/>
      <c r="L84" s="245"/>
      <c r="M84" s="245"/>
      <c r="N84" s="245"/>
      <c r="O84" s="285">
        <f>Arkusz12!A2</f>
        <v>3612</v>
      </c>
      <c r="P84" s="285"/>
      <c r="Q84" s="291">
        <f>Arkusz12!A3</f>
        <v>3025</v>
      </c>
      <c r="R84" s="292"/>
    </row>
    <row r="85" spans="1:25" x14ac:dyDescent="0.35">
      <c r="G85" s="283" t="s">
        <v>74</v>
      </c>
      <c r="H85" s="284"/>
      <c r="I85" s="284"/>
      <c r="J85" s="284"/>
      <c r="K85" s="284"/>
      <c r="L85" s="284"/>
      <c r="M85" s="284"/>
      <c r="N85" s="284"/>
      <c r="O85" s="286">
        <f>Arkusz12!A4</f>
        <v>511</v>
      </c>
      <c r="P85" s="286"/>
      <c r="Q85" s="293">
        <f>Arkusz12!A5</f>
        <v>417</v>
      </c>
      <c r="R85" s="294"/>
    </row>
    <row r="86" spans="1:25" x14ac:dyDescent="0.35">
      <c r="G86" s="244" t="s">
        <v>75</v>
      </c>
      <c r="H86" s="245"/>
      <c r="I86" s="245"/>
      <c r="J86" s="245"/>
      <c r="K86" s="245"/>
      <c r="L86" s="245"/>
      <c r="M86" s="245"/>
      <c r="N86" s="245"/>
      <c r="O86" s="285">
        <f>Arkusz12!A6</f>
        <v>0</v>
      </c>
      <c r="P86" s="285"/>
      <c r="Q86" s="291">
        <f>Arkusz12!A7</f>
        <v>3</v>
      </c>
      <c r="R86" s="292"/>
    </row>
    <row r="87" spans="1:25" ht="15" thickBot="1" x14ac:dyDescent="0.4">
      <c r="G87" s="221" t="s">
        <v>76</v>
      </c>
      <c r="H87" s="222"/>
      <c r="I87" s="222"/>
      <c r="J87" s="222"/>
      <c r="K87" s="222"/>
      <c r="L87" s="222"/>
      <c r="M87" s="222"/>
      <c r="N87" s="222"/>
      <c r="O87" s="223">
        <f>Arkusz12!A8</f>
        <v>60</v>
      </c>
      <c r="P87" s="223"/>
      <c r="Q87" s="302">
        <f>Arkusz12!A9</f>
        <v>35</v>
      </c>
      <c r="R87" s="303"/>
    </row>
    <row r="88" spans="1:25" ht="15" thickBot="1" x14ac:dyDescent="0.4">
      <c r="G88" s="219" t="s">
        <v>72</v>
      </c>
      <c r="H88" s="220"/>
      <c r="I88" s="220"/>
      <c r="J88" s="220"/>
      <c r="K88" s="220"/>
      <c r="L88" s="220"/>
      <c r="M88" s="220"/>
      <c r="N88" s="220"/>
      <c r="O88" s="282">
        <f>SUM(O84:P87)</f>
        <v>4183</v>
      </c>
      <c r="P88" s="282"/>
      <c r="Q88" s="282">
        <f>SUM(Q84:R87)</f>
        <v>3480</v>
      </c>
      <c r="R88" s="306"/>
    </row>
    <row r="91" spans="1:25" ht="170.5" customHeight="1" x14ac:dyDescent="0.35">
      <c r="A91" s="55" t="s">
        <v>170</v>
      </c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</row>
    <row r="92" spans="1:25" x14ac:dyDescent="0.35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</row>
    <row r="93" spans="1:25" x14ac:dyDescent="0.35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</row>
    <row r="94" spans="1:25" x14ac:dyDescent="0.35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</row>
    <row r="95" spans="1:25" x14ac:dyDescent="0.35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</row>
    <row r="96" spans="1:25" x14ac:dyDescent="0.35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</row>
    <row r="97" spans="1:25" x14ac:dyDescent="0.35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</row>
    <row r="98" spans="1:25" x14ac:dyDescent="0.35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</row>
    <row r="99" spans="1:25" s="53" customFormat="1" x14ac:dyDescent="0.35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</row>
    <row r="100" spans="1:25" s="53" customFormat="1" x14ac:dyDescent="0.35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</row>
    <row r="101" spans="1:25" s="53" customFormat="1" x14ac:dyDescent="0.35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</row>
    <row r="102" spans="1:25" s="53" customFormat="1" x14ac:dyDescent="0.35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</row>
    <row r="103" spans="1:25" s="53" customFormat="1" x14ac:dyDescent="0.35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</row>
    <row r="104" spans="1:25" s="53" customFormat="1" x14ac:dyDescent="0.35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</row>
    <row r="105" spans="1:25" s="53" customFormat="1" x14ac:dyDescent="0.35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</row>
    <row r="106" spans="1:25" s="53" customFormat="1" x14ac:dyDescent="0.35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</row>
    <row r="107" spans="1:25" s="53" customFormat="1" x14ac:dyDescent="0.35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</row>
    <row r="108" spans="1:25" s="53" customFormat="1" x14ac:dyDescent="0.35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</row>
    <row r="109" spans="1:25" s="53" customFormat="1" x14ac:dyDescent="0.35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</row>
    <row r="110" spans="1:25" s="53" customFormat="1" x14ac:dyDescent="0.35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</row>
    <row r="111" spans="1:25" s="54" customFormat="1" x14ac:dyDescent="0.35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</row>
    <row r="112" spans="1:25" s="53" customFormat="1" x14ac:dyDescent="0.35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</row>
    <row r="117" spans="1:25" ht="36" customHeight="1" x14ac:dyDescent="0.35">
      <c r="A117" s="62" t="s">
        <v>141</v>
      </c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</row>
    <row r="118" spans="1:25" x14ac:dyDescent="0.35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</row>
    <row r="119" spans="1:25" ht="15" thickBot="1" x14ac:dyDescent="0.4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307" t="str">
        <f>CONCATENATE(Arkusz18!C2," - ",Arkusz18!B2," r.")</f>
        <v>01.01.2026 - 31.08.2026 r.</v>
      </c>
      <c r="M119" s="307"/>
      <c r="N119" s="307"/>
      <c r="O119" s="307"/>
      <c r="P119" s="307"/>
      <c r="Q119" s="307"/>
      <c r="R119" s="307"/>
      <c r="S119" s="307"/>
      <c r="T119" s="307"/>
      <c r="U119" s="307"/>
      <c r="V119" s="307"/>
    </row>
    <row r="120" spans="1:25" ht="188" x14ac:dyDescent="0.35">
      <c r="C120" s="217" t="s">
        <v>2</v>
      </c>
      <c r="D120" s="218"/>
      <c r="E120" s="218"/>
      <c r="F120" s="218"/>
      <c r="G120" s="218"/>
      <c r="H120" s="218"/>
      <c r="I120" s="218"/>
      <c r="J120" s="218"/>
      <c r="K120" s="218"/>
      <c r="L120" s="60" t="s">
        <v>79</v>
      </c>
      <c r="M120" s="60"/>
      <c r="N120" s="30" t="s">
        <v>12</v>
      </c>
      <c r="O120" s="30" t="s">
        <v>94</v>
      </c>
      <c r="P120" s="30" t="s">
        <v>84</v>
      </c>
      <c r="Q120" s="30" t="s">
        <v>53</v>
      </c>
      <c r="R120" s="30" t="s">
        <v>39</v>
      </c>
      <c r="S120" s="30" t="s">
        <v>4</v>
      </c>
      <c r="T120" s="30" t="s">
        <v>42</v>
      </c>
      <c r="U120" s="30" t="s">
        <v>83</v>
      </c>
      <c r="V120" s="60" t="s">
        <v>78</v>
      </c>
      <c r="W120" s="61"/>
      <c r="Y120" s="3"/>
    </row>
    <row r="121" spans="1:25" x14ac:dyDescent="0.35">
      <c r="C121" s="65" t="s">
        <v>34</v>
      </c>
      <c r="D121" s="66"/>
      <c r="E121" s="66"/>
      <c r="F121" s="66"/>
      <c r="G121" s="66"/>
      <c r="H121" s="66"/>
      <c r="I121" s="66"/>
      <c r="J121" s="66"/>
      <c r="K121" s="66"/>
      <c r="L121" s="59">
        <f>Arkusz13!C2</f>
        <v>11088</v>
      </c>
      <c r="M121" s="59"/>
      <c r="N121" s="31">
        <v>2146</v>
      </c>
      <c r="O121" s="31">
        <v>4650</v>
      </c>
      <c r="P121" s="31">
        <v>3474</v>
      </c>
      <c r="Q121" s="31">
        <v>559</v>
      </c>
      <c r="R121" s="31">
        <f>Arkusz13!C82</f>
        <v>0</v>
      </c>
      <c r="S121" s="31">
        <f>Arkusz13!C98</f>
        <v>0</v>
      </c>
      <c r="T121" s="31">
        <f>Arkusz13!C114</f>
        <v>0</v>
      </c>
      <c r="U121" s="31">
        <v>622</v>
      </c>
      <c r="V121" s="63">
        <v>11451</v>
      </c>
      <c r="W121" s="64"/>
      <c r="Y121" s="52"/>
    </row>
    <row r="122" spans="1:25" x14ac:dyDescent="0.35">
      <c r="C122" s="70" t="s">
        <v>35</v>
      </c>
      <c r="D122" s="71"/>
      <c r="E122" s="71"/>
      <c r="F122" s="71"/>
      <c r="G122" s="71"/>
      <c r="H122" s="71"/>
      <c r="I122" s="71"/>
      <c r="J122" s="71"/>
      <c r="K122" s="71"/>
      <c r="L122" s="59">
        <f>Arkusz13!C3</f>
        <v>921</v>
      </c>
      <c r="M122" s="59"/>
      <c r="N122" s="31">
        <f>Arkusz13!C19</f>
        <v>486</v>
      </c>
      <c r="O122" s="31">
        <f>Arkusz13!C35</f>
        <v>138</v>
      </c>
      <c r="P122" s="31">
        <f>Arkusz13!C51</f>
        <v>109</v>
      </c>
      <c r="Q122" s="31">
        <f>Arkusz13!C67</f>
        <v>10</v>
      </c>
      <c r="R122" s="31">
        <f>Arkusz13!C83</f>
        <v>0</v>
      </c>
      <c r="S122" s="31">
        <f>Arkusz13!C99</f>
        <v>0</v>
      </c>
      <c r="T122" s="31">
        <f>Arkusz13!C115</f>
        <v>0</v>
      </c>
      <c r="U122" s="31">
        <f>Arkusz13!C131-SUM(N122:T122)</f>
        <v>97</v>
      </c>
      <c r="V122" s="63">
        <f t="shared" ref="V122:V135" si="3">SUM(N122:U122)</f>
        <v>840</v>
      </c>
      <c r="W122" s="64"/>
      <c r="Y122" s="3"/>
    </row>
    <row r="123" spans="1:25" x14ac:dyDescent="0.35">
      <c r="C123" s="65" t="s">
        <v>36</v>
      </c>
      <c r="D123" s="66"/>
      <c r="E123" s="66"/>
      <c r="F123" s="66"/>
      <c r="G123" s="66"/>
      <c r="H123" s="66"/>
      <c r="I123" s="66"/>
      <c r="J123" s="66"/>
      <c r="K123" s="66"/>
      <c r="L123" s="59">
        <f>Arkusz13!C4</f>
        <v>1073</v>
      </c>
      <c r="M123" s="59"/>
      <c r="N123" s="31">
        <f>Arkusz13!C20</f>
        <v>543</v>
      </c>
      <c r="O123" s="31">
        <f>Arkusz13!C36</f>
        <v>161</v>
      </c>
      <c r="P123" s="31">
        <f>Arkusz13!C52</f>
        <v>163</v>
      </c>
      <c r="Q123" s="31">
        <f>Arkusz13!C68</f>
        <v>27</v>
      </c>
      <c r="R123" s="31">
        <f>Arkusz13!C84</f>
        <v>0</v>
      </c>
      <c r="S123" s="31">
        <f>Arkusz13!C100</f>
        <v>0</v>
      </c>
      <c r="T123" s="31">
        <f>Arkusz13!C116</f>
        <v>0</v>
      </c>
      <c r="U123" s="31">
        <f>Arkusz13!C132-SUM(N123:T123)</f>
        <v>132</v>
      </c>
      <c r="V123" s="63">
        <f t="shared" si="3"/>
        <v>1026</v>
      </c>
      <c r="W123" s="64"/>
      <c r="Y123" s="3"/>
    </row>
    <row r="124" spans="1:25" x14ac:dyDescent="0.35">
      <c r="C124" s="70" t="s">
        <v>37</v>
      </c>
      <c r="D124" s="71"/>
      <c r="E124" s="71"/>
      <c r="F124" s="71"/>
      <c r="G124" s="71"/>
      <c r="H124" s="71"/>
      <c r="I124" s="71"/>
      <c r="J124" s="71"/>
      <c r="K124" s="71"/>
      <c r="L124" s="59">
        <f>Arkusz13!C5</f>
        <v>25</v>
      </c>
      <c r="M124" s="59"/>
      <c r="N124" s="31">
        <f>Arkusz13!C21</f>
        <v>18</v>
      </c>
      <c r="O124" s="31">
        <f>Arkusz13!C37</f>
        <v>0</v>
      </c>
      <c r="P124" s="31">
        <f>Arkusz13!C53</f>
        <v>1</v>
      </c>
      <c r="Q124" s="31">
        <f>Arkusz13!C69</f>
        <v>0</v>
      </c>
      <c r="R124" s="31">
        <f>Arkusz13!C85</f>
        <v>0</v>
      </c>
      <c r="S124" s="31">
        <f>Arkusz13!C101</f>
        <v>0</v>
      </c>
      <c r="T124" s="31">
        <f>Arkusz13!C117</f>
        <v>0</v>
      </c>
      <c r="U124" s="31">
        <f>Arkusz13!C133-SUM(N124:T124)</f>
        <v>8</v>
      </c>
      <c r="V124" s="63">
        <f t="shared" si="3"/>
        <v>27</v>
      </c>
      <c r="W124" s="64"/>
      <c r="Y124" s="3"/>
    </row>
    <row r="125" spans="1:25" x14ac:dyDescent="0.35">
      <c r="C125" s="65" t="s">
        <v>38</v>
      </c>
      <c r="D125" s="66"/>
      <c r="E125" s="66"/>
      <c r="F125" s="66"/>
      <c r="G125" s="66"/>
      <c r="H125" s="66"/>
      <c r="I125" s="66"/>
      <c r="J125" s="66"/>
      <c r="K125" s="66"/>
      <c r="L125" s="59">
        <f>Arkusz13!C6</f>
        <v>4</v>
      </c>
      <c r="M125" s="59"/>
      <c r="N125" s="31">
        <f>Arkusz13!C22</f>
        <v>2</v>
      </c>
      <c r="O125" s="31">
        <f>Arkusz13!C38</f>
        <v>1</v>
      </c>
      <c r="P125" s="31">
        <f>Arkusz13!C54</f>
        <v>3</v>
      </c>
      <c r="Q125" s="31">
        <f>Arkusz13!C70</f>
        <v>0</v>
      </c>
      <c r="R125" s="31">
        <f>Arkusz13!C86</f>
        <v>0</v>
      </c>
      <c r="S125" s="31">
        <f>Arkusz13!C102</f>
        <v>0</v>
      </c>
      <c r="T125" s="31">
        <f>Arkusz13!C118</f>
        <v>0</v>
      </c>
      <c r="U125" s="31">
        <f>Arkusz13!C134-SUM(N125:T125)</f>
        <v>2</v>
      </c>
      <c r="V125" s="63">
        <f t="shared" si="3"/>
        <v>8</v>
      </c>
      <c r="W125" s="64"/>
      <c r="Y125" s="3"/>
    </row>
    <row r="126" spans="1:25" x14ac:dyDescent="0.35">
      <c r="C126" s="70" t="s">
        <v>46</v>
      </c>
      <c r="D126" s="71"/>
      <c r="E126" s="71"/>
      <c r="F126" s="71"/>
      <c r="G126" s="71"/>
      <c r="H126" s="71"/>
      <c r="I126" s="71"/>
      <c r="J126" s="71"/>
      <c r="K126" s="71"/>
      <c r="L126" s="59">
        <f>Arkusz13!C7</f>
        <v>7</v>
      </c>
      <c r="M126" s="59"/>
      <c r="N126" s="31">
        <f>Arkusz13!C23</f>
        <v>3</v>
      </c>
      <c r="O126" s="31">
        <f>Arkusz13!C39</f>
        <v>2</v>
      </c>
      <c r="P126" s="31">
        <f>Arkusz13!C55</f>
        <v>2</v>
      </c>
      <c r="Q126" s="31">
        <f>Arkusz13!C71</f>
        <v>1</v>
      </c>
      <c r="R126" s="31">
        <f>Arkusz13!C87</f>
        <v>0</v>
      </c>
      <c r="S126" s="31">
        <f>Arkusz13!C103</f>
        <v>0</v>
      </c>
      <c r="T126" s="31">
        <f>Arkusz13!C119</f>
        <v>0</v>
      </c>
      <c r="U126" s="31">
        <f>Arkusz13!C135-SUM(N126:T126)</f>
        <v>2</v>
      </c>
      <c r="V126" s="63">
        <f t="shared" si="3"/>
        <v>10</v>
      </c>
      <c r="W126" s="64"/>
      <c r="Y126" s="3"/>
    </row>
    <row r="127" spans="1:25" x14ac:dyDescent="0.35">
      <c r="C127" s="65" t="s">
        <v>47</v>
      </c>
      <c r="D127" s="66"/>
      <c r="E127" s="66"/>
      <c r="F127" s="66"/>
      <c r="G127" s="66"/>
      <c r="H127" s="66"/>
      <c r="I127" s="66"/>
      <c r="J127" s="66"/>
      <c r="K127" s="66"/>
      <c r="L127" s="59">
        <f>Arkusz13!C8</f>
        <v>3</v>
      </c>
      <c r="M127" s="59"/>
      <c r="N127" s="31">
        <f>Arkusz13!C24</f>
        <v>0</v>
      </c>
      <c r="O127" s="31">
        <f>Arkusz13!C40</f>
        <v>0</v>
      </c>
      <c r="P127" s="31">
        <f>Arkusz13!C56</f>
        <v>2</v>
      </c>
      <c r="Q127" s="31">
        <f>Arkusz13!C72</f>
        <v>0</v>
      </c>
      <c r="R127" s="31">
        <f>Arkusz13!C88</f>
        <v>0</v>
      </c>
      <c r="S127" s="31">
        <f>Arkusz13!C104</f>
        <v>0</v>
      </c>
      <c r="T127" s="31">
        <f>Arkusz13!C120</f>
        <v>0</v>
      </c>
      <c r="U127" s="31">
        <f>Arkusz13!C136-SUM(N127:T127)</f>
        <v>1</v>
      </c>
      <c r="V127" s="63">
        <f t="shared" si="3"/>
        <v>3</v>
      </c>
      <c r="W127" s="64"/>
      <c r="Y127" s="3"/>
    </row>
    <row r="128" spans="1:25" x14ac:dyDescent="0.35">
      <c r="C128" s="70" t="s">
        <v>4</v>
      </c>
      <c r="D128" s="71"/>
      <c r="E128" s="71"/>
      <c r="F128" s="71"/>
      <c r="G128" s="71"/>
      <c r="H128" s="71"/>
      <c r="I128" s="71"/>
      <c r="J128" s="71"/>
      <c r="K128" s="71"/>
      <c r="L128" s="59">
        <v>0</v>
      </c>
      <c r="M128" s="59"/>
      <c r="N128" s="31">
        <f>Arkusz13!C25</f>
        <v>0</v>
      </c>
      <c r="O128" s="31">
        <f>Arkusz13!C41</f>
        <v>0</v>
      </c>
      <c r="P128" s="31">
        <f>Arkusz13!C57</f>
        <v>0</v>
      </c>
      <c r="Q128" s="31">
        <f>Arkusz13!C73</f>
        <v>0</v>
      </c>
      <c r="R128" s="31">
        <f>Arkusz13!C89</f>
        <v>0</v>
      </c>
      <c r="S128" s="31">
        <f>Arkusz13!C105</f>
        <v>0</v>
      </c>
      <c r="T128" s="31">
        <f>Arkusz13!C121</f>
        <v>0</v>
      </c>
      <c r="U128" s="31">
        <f>Arkusz13!C137-SUM(N128:T128)</f>
        <v>0</v>
      </c>
      <c r="V128" s="63">
        <f t="shared" si="3"/>
        <v>0</v>
      </c>
      <c r="W128" s="64"/>
      <c r="Y128" s="3"/>
    </row>
    <row r="129" spans="1:25" x14ac:dyDescent="0.35">
      <c r="C129" s="65" t="s">
        <v>39</v>
      </c>
      <c r="D129" s="66"/>
      <c r="E129" s="66"/>
      <c r="F129" s="66"/>
      <c r="G129" s="66"/>
      <c r="H129" s="66"/>
      <c r="I129" s="66"/>
      <c r="J129" s="66"/>
      <c r="K129" s="66"/>
      <c r="L129" s="59">
        <v>0</v>
      </c>
      <c r="M129" s="59"/>
      <c r="N129" s="31">
        <f>Arkusz13!C26</f>
        <v>0</v>
      </c>
      <c r="O129" s="31">
        <f>Arkusz13!C42</f>
        <v>0</v>
      </c>
      <c r="P129" s="31">
        <f>Arkusz13!C58</f>
        <v>0</v>
      </c>
      <c r="Q129" s="31">
        <f>Arkusz13!C74</f>
        <v>0</v>
      </c>
      <c r="R129" s="31">
        <f>Arkusz13!C90</f>
        <v>0</v>
      </c>
      <c r="S129" s="31">
        <f>Arkusz13!C106</f>
        <v>0</v>
      </c>
      <c r="T129" s="31">
        <f>Arkusz13!C122</f>
        <v>0</v>
      </c>
      <c r="U129" s="31">
        <f>Arkusz13!C138-SUM(N129:T129)</f>
        <v>1</v>
      </c>
      <c r="V129" s="63">
        <f t="shared" si="3"/>
        <v>1</v>
      </c>
      <c r="W129" s="64"/>
      <c r="Y129" s="3"/>
    </row>
    <row r="130" spans="1:25" x14ac:dyDescent="0.35">
      <c r="C130" s="70" t="s">
        <v>40</v>
      </c>
      <c r="D130" s="71"/>
      <c r="E130" s="71"/>
      <c r="F130" s="71"/>
      <c r="G130" s="71"/>
      <c r="H130" s="71"/>
      <c r="I130" s="71"/>
      <c r="J130" s="71"/>
      <c r="K130" s="71"/>
      <c r="L130" s="59">
        <v>0</v>
      </c>
      <c r="M130" s="59"/>
      <c r="N130" s="31">
        <f>Arkusz13!C27</f>
        <v>0</v>
      </c>
      <c r="O130" s="31">
        <f>Arkusz13!C43</f>
        <v>0</v>
      </c>
      <c r="P130" s="31">
        <f>Arkusz13!C59</f>
        <v>0</v>
      </c>
      <c r="Q130" s="31">
        <f>Arkusz13!C75</f>
        <v>0</v>
      </c>
      <c r="R130" s="31">
        <f>Arkusz13!C91</f>
        <v>0</v>
      </c>
      <c r="S130" s="31">
        <f>Arkusz13!C107</f>
        <v>0</v>
      </c>
      <c r="T130" s="31">
        <f>Arkusz13!C123</f>
        <v>0</v>
      </c>
      <c r="U130" s="31">
        <f>Arkusz13!C139-SUM(N130:T130)</f>
        <v>0</v>
      </c>
      <c r="V130" s="63">
        <f t="shared" si="3"/>
        <v>0</v>
      </c>
      <c r="W130" s="64"/>
      <c r="Y130" s="3"/>
    </row>
    <row r="131" spans="1:25" x14ac:dyDescent="0.35">
      <c r="C131" s="65" t="s">
        <v>41</v>
      </c>
      <c r="D131" s="66"/>
      <c r="E131" s="66"/>
      <c r="F131" s="66"/>
      <c r="G131" s="66"/>
      <c r="H131" s="66"/>
      <c r="I131" s="66"/>
      <c r="J131" s="66"/>
      <c r="K131" s="66"/>
      <c r="L131" s="59">
        <v>0</v>
      </c>
      <c r="M131" s="59"/>
      <c r="N131" s="31">
        <f>Arkusz13!C28</f>
        <v>5</v>
      </c>
      <c r="O131" s="31">
        <f>Arkusz13!C44</f>
        <v>0</v>
      </c>
      <c r="P131" s="31">
        <f>Arkusz13!C60</f>
        <v>0</v>
      </c>
      <c r="Q131" s="31">
        <f>Arkusz13!C76</f>
        <v>5</v>
      </c>
      <c r="R131" s="31">
        <f>Arkusz13!C92</f>
        <v>2</v>
      </c>
      <c r="S131" s="31">
        <f>Arkusz13!C108</f>
        <v>0</v>
      </c>
      <c r="T131" s="31">
        <f>Arkusz13!C124</f>
        <v>2</v>
      </c>
      <c r="U131" s="31">
        <f>Arkusz13!C140-SUM(N131:T131)</f>
        <v>7</v>
      </c>
      <c r="V131" s="63">
        <f t="shared" si="3"/>
        <v>21</v>
      </c>
      <c r="W131" s="64"/>
      <c r="Y131" s="3"/>
    </row>
    <row r="132" spans="1:25" x14ac:dyDescent="0.35">
      <c r="C132" s="65" t="s">
        <v>11</v>
      </c>
      <c r="D132" s="66"/>
      <c r="E132" s="66"/>
      <c r="F132" s="66"/>
      <c r="G132" s="66"/>
      <c r="H132" s="66"/>
      <c r="I132" s="66"/>
      <c r="J132" s="66"/>
      <c r="K132" s="66"/>
      <c r="L132" s="59">
        <f>Arkusz13!C14</f>
        <v>29</v>
      </c>
      <c r="M132" s="59"/>
      <c r="N132" s="31">
        <f>Arkusz13!C30</f>
        <v>8</v>
      </c>
      <c r="O132" s="31">
        <f>Arkusz13!C46</f>
        <v>0</v>
      </c>
      <c r="P132" s="31">
        <f>Arkusz13!C62</f>
        <v>0</v>
      </c>
      <c r="Q132" s="31">
        <f>Arkusz13!C78</f>
        <v>19</v>
      </c>
      <c r="R132" s="31">
        <f>Arkusz13!C94</f>
        <v>0</v>
      </c>
      <c r="S132" s="31">
        <f>Arkusz13!C110</f>
        <v>0</v>
      </c>
      <c r="T132" s="31">
        <f>Arkusz13!C126</f>
        <v>0</v>
      </c>
      <c r="U132" s="31">
        <f>Arkusz13!C142-SUM(N132:T132)</f>
        <v>21</v>
      </c>
      <c r="V132" s="63">
        <f t="shared" si="3"/>
        <v>48</v>
      </c>
      <c r="W132" s="64"/>
      <c r="Y132" s="3"/>
    </row>
    <row r="133" spans="1:25" x14ac:dyDescent="0.35">
      <c r="C133" s="70" t="s">
        <v>43</v>
      </c>
      <c r="D133" s="71"/>
      <c r="E133" s="71"/>
      <c r="F133" s="71"/>
      <c r="G133" s="71"/>
      <c r="H133" s="71"/>
      <c r="I133" s="71"/>
      <c r="J133" s="71"/>
      <c r="K133" s="71"/>
      <c r="L133" s="59">
        <f>Arkusz13!C15</f>
        <v>104</v>
      </c>
      <c r="M133" s="59"/>
      <c r="N133" s="31">
        <f>Arkusz13!C31</f>
        <v>79</v>
      </c>
      <c r="O133" s="31">
        <f>Arkusz13!C47</f>
        <v>8</v>
      </c>
      <c r="P133" s="31">
        <f>Arkusz13!C63</f>
        <v>9</v>
      </c>
      <c r="Q133" s="31">
        <f>Arkusz13!C79</f>
        <v>4</v>
      </c>
      <c r="R133" s="31">
        <f>Arkusz13!C95</f>
        <v>0</v>
      </c>
      <c r="S133" s="31">
        <f>Arkusz13!C111</f>
        <v>0</v>
      </c>
      <c r="T133" s="31">
        <f>Arkusz13!C127</f>
        <v>0</v>
      </c>
      <c r="U133" s="31">
        <f>Arkusz13!C143-SUM(N133:T133)</f>
        <v>30</v>
      </c>
      <c r="V133" s="63">
        <f t="shared" si="3"/>
        <v>130</v>
      </c>
      <c r="W133" s="64"/>
      <c r="Y133" s="3"/>
    </row>
    <row r="134" spans="1:25" x14ac:dyDescent="0.35">
      <c r="C134" s="65" t="s">
        <v>44</v>
      </c>
      <c r="D134" s="66"/>
      <c r="E134" s="66"/>
      <c r="F134" s="66"/>
      <c r="G134" s="66"/>
      <c r="H134" s="66"/>
      <c r="I134" s="66"/>
      <c r="J134" s="66"/>
      <c r="K134" s="66"/>
      <c r="L134" s="59">
        <f>Arkusz13!C16</f>
        <v>4</v>
      </c>
      <c r="M134" s="59"/>
      <c r="N134" s="31">
        <f>Arkusz13!C32</f>
        <v>1</v>
      </c>
      <c r="O134" s="31">
        <f>Arkusz13!C48</f>
        <v>1</v>
      </c>
      <c r="P134" s="31">
        <f>Arkusz13!C64</f>
        <v>0</v>
      </c>
      <c r="Q134" s="31">
        <f>Arkusz13!C80</f>
        <v>0</v>
      </c>
      <c r="R134" s="31">
        <f>Arkusz13!C96</f>
        <v>0</v>
      </c>
      <c r="S134" s="31">
        <f>Arkusz13!C112</f>
        <v>0</v>
      </c>
      <c r="T134" s="31">
        <f>Arkusz13!C128</f>
        <v>0</v>
      </c>
      <c r="U134" s="31">
        <f>Arkusz13!C144-SUM(N134:T134)</f>
        <v>2</v>
      </c>
      <c r="V134" s="63">
        <f t="shared" si="3"/>
        <v>4</v>
      </c>
      <c r="W134" s="64"/>
      <c r="Y134" s="3"/>
    </row>
    <row r="135" spans="1:25" ht="15" thickBot="1" x14ac:dyDescent="0.4">
      <c r="C135" s="57" t="s">
        <v>45</v>
      </c>
      <c r="D135" s="58"/>
      <c r="E135" s="58"/>
      <c r="F135" s="58"/>
      <c r="G135" s="58"/>
      <c r="H135" s="58"/>
      <c r="I135" s="58"/>
      <c r="J135" s="58"/>
      <c r="K135" s="58"/>
      <c r="L135" s="59">
        <f>Arkusz13!C17</f>
        <v>7</v>
      </c>
      <c r="M135" s="59"/>
      <c r="N135" s="31">
        <f>Arkusz13!C33</f>
        <v>3</v>
      </c>
      <c r="O135" s="31">
        <f>Arkusz13!C49</f>
        <v>0</v>
      </c>
      <c r="P135" s="31">
        <f>Arkusz13!C65</f>
        <v>0</v>
      </c>
      <c r="Q135" s="31">
        <f>Arkusz13!C81</f>
        <v>4</v>
      </c>
      <c r="R135" s="31">
        <f>Arkusz13!C97</f>
        <v>0</v>
      </c>
      <c r="S135" s="31">
        <f>Arkusz13!C113</f>
        <v>0</v>
      </c>
      <c r="T135" s="31">
        <f>Arkusz13!C129</f>
        <v>0</v>
      </c>
      <c r="U135" s="31">
        <f>Arkusz13!C145-SUM(N135:T135)</f>
        <v>2</v>
      </c>
      <c r="V135" s="63">
        <f t="shared" si="3"/>
        <v>9</v>
      </c>
      <c r="W135" s="64"/>
      <c r="Y135" s="3"/>
    </row>
    <row r="136" spans="1:25" ht="15" thickBot="1" x14ac:dyDescent="0.4">
      <c r="C136" s="113" t="s">
        <v>1</v>
      </c>
      <c r="D136" s="114"/>
      <c r="E136" s="114"/>
      <c r="F136" s="114"/>
      <c r="G136" s="114"/>
      <c r="H136" s="114"/>
      <c r="I136" s="114"/>
      <c r="J136" s="114"/>
      <c r="K136" s="114"/>
      <c r="L136" s="72">
        <f>SUM(L121:L135)</f>
        <v>13265</v>
      </c>
      <c r="M136" s="72"/>
      <c r="N136" s="32">
        <f t="shared" ref="N136:V136" si="4">SUM(N121:N135)</f>
        <v>3294</v>
      </c>
      <c r="O136" s="32">
        <f t="shared" si="4"/>
        <v>4961</v>
      </c>
      <c r="P136" s="32">
        <f t="shared" si="4"/>
        <v>3763</v>
      </c>
      <c r="Q136" s="32">
        <f t="shared" si="4"/>
        <v>629</v>
      </c>
      <c r="R136" s="32">
        <f t="shared" si="4"/>
        <v>2</v>
      </c>
      <c r="S136" s="32">
        <f t="shared" si="4"/>
        <v>0</v>
      </c>
      <c r="T136" s="32">
        <f t="shared" si="4"/>
        <v>2</v>
      </c>
      <c r="U136" s="32">
        <f t="shared" si="4"/>
        <v>927</v>
      </c>
      <c r="V136" s="72">
        <f t="shared" si="4"/>
        <v>13578</v>
      </c>
      <c r="W136" s="73"/>
      <c r="Y136" s="3"/>
    </row>
    <row r="137" spans="1:25" x14ac:dyDescent="0.35">
      <c r="A137" s="33"/>
      <c r="B137" s="33"/>
      <c r="C137" s="33"/>
      <c r="D137" s="33"/>
      <c r="E137" s="33"/>
      <c r="F137" s="33"/>
      <c r="G137" s="33"/>
      <c r="H137" s="33"/>
      <c r="I137" s="33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</row>
    <row r="161" spans="1:25" ht="15" thickBot="1" x14ac:dyDescent="0.4"/>
    <row r="162" spans="1:25" ht="31.5" customHeight="1" x14ac:dyDescent="0.35">
      <c r="D162" s="150" t="s">
        <v>2</v>
      </c>
      <c r="E162" s="115"/>
      <c r="F162" s="115"/>
      <c r="G162" s="115"/>
      <c r="H162" s="115"/>
      <c r="I162" s="115"/>
      <c r="J162" s="115"/>
      <c r="K162" s="115"/>
      <c r="L162" s="115" t="s">
        <v>3</v>
      </c>
      <c r="M162" s="115"/>
      <c r="N162" s="136" t="s">
        <v>86</v>
      </c>
      <c r="O162" s="136"/>
      <c r="P162" s="136"/>
      <c r="Q162" s="67" t="s">
        <v>87</v>
      </c>
      <c r="R162" s="68"/>
      <c r="S162" s="69"/>
    </row>
    <row r="163" spans="1:25" ht="15" thickBot="1" x14ac:dyDescent="0.4">
      <c r="D163" s="225" t="s">
        <v>85</v>
      </c>
      <c r="E163" s="226"/>
      <c r="F163" s="226"/>
      <c r="G163" s="226"/>
      <c r="H163" s="226"/>
      <c r="I163" s="226"/>
      <c r="J163" s="226"/>
      <c r="K163" s="226"/>
      <c r="L163" s="224">
        <f>Arkusz14!B2</f>
        <v>13</v>
      </c>
      <c r="M163" s="224"/>
      <c r="N163" s="224">
        <f>Arkusz14!B3</f>
        <v>9</v>
      </c>
      <c r="O163" s="224"/>
      <c r="P163" s="224"/>
      <c r="Q163" s="116">
        <f>Arkusz14!B4</f>
        <v>1</v>
      </c>
      <c r="R163" s="117"/>
      <c r="S163" s="118"/>
    </row>
    <row r="164" spans="1:25" x14ac:dyDescent="0.3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</row>
    <row r="165" spans="1:25" x14ac:dyDescent="0.35">
      <c r="A165" s="55" t="s">
        <v>171</v>
      </c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</row>
    <row r="166" spans="1:25" x14ac:dyDescent="0.35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</row>
    <row r="167" spans="1:25" x14ac:dyDescent="0.35">
      <c r="A167" s="56"/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</row>
    <row r="168" spans="1:25" x14ac:dyDescent="0.35">
      <c r="A168" s="56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</row>
    <row r="169" spans="1:25" x14ac:dyDescent="0.35">
      <c r="A169" s="56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</row>
    <row r="170" spans="1:25" ht="325" customHeight="1" x14ac:dyDescent="0.35">
      <c r="A170" s="56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</row>
    <row r="172" spans="1:25" x14ac:dyDescent="0.35">
      <c r="A172" s="62" t="s">
        <v>142</v>
      </c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</row>
    <row r="173" spans="1:25" ht="15" thickBot="1" x14ac:dyDescent="0.4"/>
    <row r="174" spans="1:25" x14ac:dyDescent="0.35">
      <c r="G174" s="217" t="s">
        <v>23</v>
      </c>
      <c r="H174" s="218"/>
      <c r="I174" s="218"/>
      <c r="J174" s="218"/>
      <c r="K174" s="83" t="s">
        <v>8</v>
      </c>
      <c r="L174" s="112"/>
    </row>
    <row r="175" spans="1:25" x14ac:dyDescent="0.35">
      <c r="G175" s="110" t="s">
        <v>13</v>
      </c>
      <c r="H175" s="111"/>
      <c r="I175" s="111"/>
      <c r="J175" s="111"/>
      <c r="K175" s="63">
        <v>495</v>
      </c>
      <c r="L175" s="64"/>
    </row>
    <row r="176" spans="1:25" x14ac:dyDescent="0.35">
      <c r="G176" s="121" t="s">
        <v>14</v>
      </c>
      <c r="H176" s="122"/>
      <c r="I176" s="122"/>
      <c r="J176" s="122"/>
      <c r="K176" s="63">
        <v>1721</v>
      </c>
      <c r="L176" s="64"/>
    </row>
    <row r="177" spans="1:25" x14ac:dyDescent="0.35">
      <c r="G177" s="110" t="s">
        <v>15</v>
      </c>
      <c r="H177" s="111"/>
      <c r="I177" s="111"/>
      <c r="J177" s="111"/>
      <c r="K177" s="63">
        <v>81</v>
      </c>
      <c r="L177" s="64"/>
    </row>
    <row r="178" spans="1:25" x14ac:dyDescent="0.35">
      <c r="G178" s="121" t="s">
        <v>80</v>
      </c>
      <c r="H178" s="122"/>
      <c r="I178" s="122"/>
      <c r="J178" s="122"/>
      <c r="K178" s="63">
        <v>326</v>
      </c>
      <c r="L178" s="64"/>
    </row>
    <row r="179" spans="1:25" x14ac:dyDescent="0.35">
      <c r="G179" s="110" t="s">
        <v>81</v>
      </c>
      <c r="H179" s="111"/>
      <c r="I179" s="111"/>
      <c r="J179" s="111"/>
      <c r="K179" s="63">
        <v>0</v>
      </c>
      <c r="L179" s="64"/>
    </row>
    <row r="180" spans="1:25" x14ac:dyDescent="0.35">
      <c r="G180" s="119" t="s">
        <v>91</v>
      </c>
      <c r="H180" s="120"/>
      <c r="I180" s="120"/>
      <c r="J180" s="120"/>
      <c r="K180" s="63">
        <v>49</v>
      </c>
      <c r="L180" s="64"/>
    </row>
    <row r="181" spans="1:25" x14ac:dyDescent="0.35">
      <c r="G181" s="92" t="s">
        <v>16</v>
      </c>
      <c r="H181" s="93"/>
      <c r="I181" s="93"/>
      <c r="J181" s="93"/>
      <c r="K181" s="63">
        <v>46</v>
      </c>
      <c r="L181" s="64"/>
    </row>
    <row r="182" spans="1:25" x14ac:dyDescent="0.35">
      <c r="G182" s="119" t="s">
        <v>17</v>
      </c>
      <c r="H182" s="120"/>
      <c r="I182" s="120"/>
      <c r="J182" s="120"/>
      <c r="K182" s="63">
        <v>187</v>
      </c>
      <c r="L182" s="64"/>
    </row>
    <row r="183" spans="1:25" x14ac:dyDescent="0.35">
      <c r="G183" s="92" t="s">
        <v>18</v>
      </c>
      <c r="H183" s="93"/>
      <c r="I183" s="93"/>
      <c r="J183" s="93"/>
      <c r="K183" s="63">
        <v>79</v>
      </c>
      <c r="L183" s="64"/>
    </row>
    <row r="184" spans="1:25" x14ac:dyDescent="0.35">
      <c r="G184" s="119" t="s">
        <v>19</v>
      </c>
      <c r="H184" s="120"/>
      <c r="I184" s="120"/>
      <c r="J184" s="120"/>
      <c r="K184" s="63">
        <v>44</v>
      </c>
      <c r="L184" s="64"/>
    </row>
    <row r="185" spans="1:25" ht="15" thickBot="1" x14ac:dyDescent="0.4">
      <c r="G185" s="101" t="s">
        <v>82</v>
      </c>
      <c r="H185" s="102"/>
      <c r="I185" s="102"/>
      <c r="J185" s="102"/>
      <c r="K185" s="63">
        <v>919</v>
      </c>
      <c r="L185" s="64"/>
    </row>
    <row r="186" spans="1:25" ht="15" thickBot="1" x14ac:dyDescent="0.4">
      <c r="G186" s="74" t="s">
        <v>1</v>
      </c>
      <c r="H186" s="75"/>
      <c r="I186" s="75"/>
      <c r="J186" s="75"/>
      <c r="K186" s="90">
        <v>3947</v>
      </c>
      <c r="L186" s="91"/>
    </row>
    <row r="188" spans="1:25" x14ac:dyDescent="0.35">
      <c r="A188" s="55" t="s">
        <v>172</v>
      </c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</row>
    <row r="189" spans="1:25" x14ac:dyDescent="0.35">
      <c r="A189" s="56"/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</row>
    <row r="190" spans="1:25" x14ac:dyDescent="0.35">
      <c r="A190" s="56"/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</row>
    <row r="191" spans="1:25" x14ac:dyDescent="0.35">
      <c r="A191" s="56"/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</row>
    <row r="192" spans="1:25" x14ac:dyDescent="0.35">
      <c r="A192" s="56"/>
      <c r="B192" s="56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</row>
    <row r="193" spans="1:25" x14ac:dyDescent="0.35">
      <c r="A193" s="56"/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</row>
    <row r="194" spans="1:25" x14ac:dyDescent="0.35">
      <c r="A194" s="56"/>
      <c r="B194" s="56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</row>
    <row r="195" spans="1:25" x14ac:dyDescent="0.35">
      <c r="A195" s="56"/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</row>
    <row r="198" spans="1:25" x14ac:dyDescent="0.35">
      <c r="A198" s="10" t="s">
        <v>143</v>
      </c>
      <c r="B198" s="10"/>
      <c r="C198" s="10"/>
      <c r="D198" s="10"/>
      <c r="E198" s="10"/>
      <c r="F198" s="10"/>
    </row>
    <row r="199" spans="1:25" ht="15" thickBot="1" x14ac:dyDescent="0.4"/>
    <row r="200" spans="1:25" x14ac:dyDescent="0.35">
      <c r="D200" s="162" t="s">
        <v>28</v>
      </c>
      <c r="E200" s="83"/>
      <c r="F200" s="83"/>
      <c r="G200" s="83"/>
      <c r="H200" s="83" t="s">
        <v>3</v>
      </c>
      <c r="I200" s="83"/>
      <c r="J200" s="83"/>
      <c r="K200" s="83" t="s">
        <v>22</v>
      </c>
      <c r="L200" s="83"/>
      <c r="M200" s="112"/>
    </row>
    <row r="201" spans="1:25" x14ac:dyDescent="0.35">
      <c r="D201" s="259" t="s">
        <v>20</v>
      </c>
      <c r="E201" s="260"/>
      <c r="F201" s="260"/>
      <c r="G201" s="260"/>
      <c r="H201" s="63">
        <v>69835</v>
      </c>
      <c r="I201" s="63"/>
      <c r="J201" s="63"/>
      <c r="K201" s="63">
        <v>74903</v>
      </c>
      <c r="L201" s="63"/>
      <c r="M201" s="64"/>
    </row>
    <row r="202" spans="1:25" x14ac:dyDescent="0.35">
      <c r="D202" s="261" t="s">
        <v>139</v>
      </c>
      <c r="E202" s="262"/>
      <c r="F202" s="262"/>
      <c r="G202" s="262"/>
      <c r="H202" s="63">
        <v>5579</v>
      </c>
      <c r="I202" s="63"/>
      <c r="J202" s="63"/>
      <c r="K202" s="63">
        <v>5637</v>
      </c>
      <c r="L202" s="63"/>
      <c r="M202" s="64"/>
    </row>
    <row r="203" spans="1:25" ht="15" thickBot="1" x14ac:dyDescent="0.4">
      <c r="D203" s="108" t="s">
        <v>21</v>
      </c>
      <c r="E203" s="109"/>
      <c r="F203" s="109"/>
      <c r="G203" s="109"/>
      <c r="H203" s="63">
        <v>6761</v>
      </c>
      <c r="I203" s="63"/>
      <c r="J203" s="63"/>
      <c r="K203" s="63">
        <v>6584</v>
      </c>
      <c r="L203" s="63"/>
      <c r="M203" s="64"/>
    </row>
    <row r="204" spans="1:25" ht="15" thickBot="1" x14ac:dyDescent="0.4">
      <c r="D204" s="103" t="s">
        <v>1</v>
      </c>
      <c r="E204" s="104"/>
      <c r="F204" s="104"/>
      <c r="G204" s="104"/>
      <c r="H204" s="90">
        <v>82175</v>
      </c>
      <c r="I204" s="90"/>
      <c r="J204" s="90"/>
      <c r="K204" s="90">
        <v>87124</v>
      </c>
      <c r="L204" s="90"/>
      <c r="M204" s="91"/>
    </row>
    <row r="205" spans="1:25" x14ac:dyDescent="0.35">
      <c r="D205" s="35"/>
      <c r="E205" s="35"/>
      <c r="F205" s="35"/>
      <c r="G205" s="35"/>
      <c r="H205" s="36"/>
      <c r="I205" s="36"/>
      <c r="J205" s="36"/>
      <c r="K205" s="36"/>
      <c r="L205" s="36"/>
      <c r="M205" s="36"/>
    </row>
    <row r="206" spans="1:25" x14ac:dyDescent="0.35">
      <c r="D206" s="35"/>
      <c r="E206" s="35"/>
      <c r="F206" s="35"/>
      <c r="G206" s="35"/>
      <c r="H206" s="36"/>
      <c r="I206" s="36"/>
      <c r="J206" s="36"/>
      <c r="K206" s="36"/>
      <c r="L206" s="36"/>
      <c r="M206" s="36"/>
    </row>
    <row r="207" spans="1:25" x14ac:dyDescent="0.35">
      <c r="D207" s="35"/>
      <c r="E207" s="35"/>
      <c r="F207" s="35"/>
      <c r="G207" s="35"/>
      <c r="H207" s="36"/>
      <c r="I207" s="36"/>
      <c r="J207" s="36"/>
      <c r="K207" s="36"/>
      <c r="L207" s="36"/>
      <c r="M207" s="36"/>
    </row>
    <row r="208" spans="1:25" x14ac:dyDescent="0.35">
      <c r="D208" s="37"/>
      <c r="E208" s="37"/>
      <c r="F208" s="37"/>
      <c r="G208" s="37"/>
      <c r="H208" s="37"/>
      <c r="I208" s="37"/>
      <c r="J208" s="37"/>
      <c r="K208" s="37"/>
      <c r="L208" s="37"/>
      <c r="M208" s="37"/>
    </row>
    <row r="209" spans="1:25" x14ac:dyDescent="0.35"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1:25" x14ac:dyDescent="0.35">
      <c r="D210" s="37"/>
      <c r="E210" s="37"/>
      <c r="F210" s="37"/>
      <c r="G210" s="37"/>
      <c r="H210" s="37"/>
      <c r="I210" s="37"/>
      <c r="J210" s="37"/>
      <c r="K210" s="37"/>
      <c r="L210" s="37"/>
      <c r="M210" s="37"/>
    </row>
    <row r="211" spans="1:25" x14ac:dyDescent="0.35">
      <c r="D211" s="37"/>
      <c r="E211" s="37"/>
      <c r="F211" s="37"/>
      <c r="G211" s="37"/>
      <c r="H211" s="37"/>
      <c r="I211" s="37"/>
      <c r="J211" s="37"/>
      <c r="K211" s="37"/>
      <c r="L211" s="37"/>
      <c r="M211" s="37"/>
    </row>
    <row r="212" spans="1:25" x14ac:dyDescent="0.35">
      <c r="D212" s="37"/>
      <c r="E212" s="37"/>
      <c r="F212" s="37"/>
      <c r="G212" s="37"/>
      <c r="H212" s="37"/>
      <c r="I212" s="37"/>
      <c r="J212" s="37"/>
      <c r="K212" s="37"/>
      <c r="L212" s="37"/>
      <c r="M212" s="37"/>
    </row>
    <row r="213" spans="1:25" x14ac:dyDescent="0.35">
      <c r="D213" s="37"/>
      <c r="E213" s="37"/>
      <c r="F213" s="37"/>
      <c r="G213" s="37"/>
      <c r="H213" s="37"/>
      <c r="I213" s="37"/>
      <c r="J213" s="37"/>
      <c r="K213" s="37"/>
      <c r="L213" s="37"/>
      <c r="M213" s="37"/>
    </row>
    <row r="214" spans="1:25" x14ac:dyDescent="0.35"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1:25" x14ac:dyDescent="0.35">
      <c r="D215" s="37"/>
      <c r="E215" s="37"/>
      <c r="F215" s="37"/>
      <c r="G215" s="37"/>
      <c r="H215" s="37"/>
      <c r="I215" s="37"/>
      <c r="J215" s="37"/>
      <c r="K215" s="37"/>
      <c r="L215" s="37"/>
      <c r="M215" s="37"/>
    </row>
    <row r="216" spans="1:25" x14ac:dyDescent="0.35">
      <c r="D216" s="37"/>
      <c r="E216" s="37"/>
      <c r="F216" s="37"/>
      <c r="G216" s="37"/>
      <c r="H216" s="37"/>
      <c r="I216" s="37"/>
      <c r="J216" s="37"/>
      <c r="K216" s="37"/>
      <c r="L216" s="37"/>
      <c r="M216" s="37"/>
    </row>
    <row r="217" spans="1:25" x14ac:dyDescent="0.35">
      <c r="D217" s="37"/>
      <c r="E217" s="37"/>
      <c r="F217" s="37"/>
      <c r="G217" s="37"/>
      <c r="H217" s="37"/>
      <c r="I217" s="37"/>
      <c r="J217" s="37"/>
      <c r="K217" s="37"/>
      <c r="L217" s="37"/>
      <c r="M217" s="37"/>
    </row>
    <row r="218" spans="1:25" x14ac:dyDescent="0.35">
      <c r="D218" s="37"/>
      <c r="E218" s="37"/>
      <c r="F218" s="37"/>
      <c r="G218" s="37"/>
      <c r="H218" s="37"/>
      <c r="I218" s="37"/>
      <c r="J218" s="37"/>
      <c r="K218" s="37"/>
      <c r="L218" s="37"/>
      <c r="M218" s="37"/>
    </row>
    <row r="219" spans="1:25" x14ac:dyDescent="0.35"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1:25" x14ac:dyDescent="0.35">
      <c r="D220" s="37"/>
      <c r="E220" s="37"/>
      <c r="F220" s="37"/>
      <c r="G220" s="37"/>
      <c r="H220" s="37"/>
      <c r="I220" s="37"/>
      <c r="J220" s="37"/>
      <c r="K220" s="37"/>
      <c r="L220" s="37"/>
      <c r="M220" s="37"/>
    </row>
    <row r="223" spans="1:25" x14ac:dyDescent="0.35">
      <c r="A223" s="55" t="s">
        <v>173</v>
      </c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</row>
    <row r="224" spans="1:25" x14ac:dyDescent="0.35">
      <c r="A224" s="56"/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</row>
    <row r="225" spans="1:25" x14ac:dyDescent="0.35">
      <c r="A225" s="56"/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</row>
    <row r="226" spans="1:25" x14ac:dyDescent="0.35">
      <c r="A226" s="56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</row>
    <row r="227" spans="1:25" x14ac:dyDescent="0.35">
      <c r="A227" s="56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</row>
    <row r="228" spans="1:25" x14ac:dyDescent="0.35">
      <c r="A228" s="56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</row>
    <row r="229" spans="1:25" x14ac:dyDescent="0.35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</row>
    <row r="230" spans="1:25" s="53" customFormat="1" x14ac:dyDescent="0.35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</row>
    <row r="231" spans="1:25" s="53" customFormat="1" x14ac:dyDescent="0.35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</row>
    <row r="232" spans="1:25" s="53" customFormat="1" x14ac:dyDescent="0.35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</row>
    <row r="233" spans="1:25" x14ac:dyDescent="0.35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</row>
    <row r="236" spans="1:25" x14ac:dyDescent="0.35">
      <c r="A236" s="10" t="s">
        <v>144</v>
      </c>
      <c r="B236" s="10"/>
      <c r="C236" s="10"/>
      <c r="D236" s="10"/>
      <c r="E236" s="10"/>
      <c r="F236" s="10"/>
      <c r="G236" s="10"/>
      <c r="H236" s="10"/>
      <c r="I236" s="10"/>
      <c r="J236" s="10"/>
    </row>
    <row r="237" spans="1:25" x14ac:dyDescent="0.35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  <row r="238" spans="1:25" ht="15" thickBot="1" x14ac:dyDescent="0.4">
      <c r="A238" s="10"/>
      <c r="B238" s="10"/>
      <c r="C238" s="10"/>
      <c r="D238" s="10"/>
      <c r="E238" s="10"/>
      <c r="F238" s="10"/>
      <c r="G238" s="10"/>
      <c r="H238" s="10"/>
      <c r="I238" s="10"/>
      <c r="J238" s="10"/>
    </row>
    <row r="239" spans="1:25" x14ac:dyDescent="0.35">
      <c r="D239" s="96" t="s">
        <v>49</v>
      </c>
      <c r="E239" s="97"/>
      <c r="F239" s="97"/>
      <c r="G239" s="105" t="str">
        <f>CONCATENATE(Arkusz18!A2," - ",Arkusz18!B2," r.")</f>
        <v>01.08.2026 - 31.08.2026 r.</v>
      </c>
      <c r="H239" s="105"/>
      <c r="I239" s="105"/>
      <c r="J239" s="105"/>
      <c r="K239" s="105"/>
      <c r="L239" s="105"/>
      <c r="M239" s="105"/>
      <c r="N239" s="105"/>
      <c r="O239" s="105"/>
      <c r="P239" s="105"/>
      <c r="Q239" s="105"/>
      <c r="R239" s="106"/>
    </row>
    <row r="240" spans="1:25" ht="31.5" customHeight="1" x14ac:dyDescent="0.35">
      <c r="D240" s="98"/>
      <c r="E240" s="99"/>
      <c r="F240" s="99"/>
      <c r="G240" s="100" t="s">
        <v>65</v>
      </c>
      <c r="H240" s="100"/>
      <c r="I240" s="100"/>
      <c r="J240" s="100" t="s">
        <v>90</v>
      </c>
      <c r="K240" s="100"/>
      <c r="L240" s="100"/>
      <c r="M240" s="100" t="s">
        <v>64</v>
      </c>
      <c r="N240" s="100"/>
      <c r="O240" s="100"/>
      <c r="P240" s="100" t="s">
        <v>89</v>
      </c>
      <c r="Q240" s="100"/>
      <c r="R240" s="107"/>
    </row>
    <row r="241" spans="1:25" x14ac:dyDescent="0.35">
      <c r="D241" s="263" t="s">
        <v>88</v>
      </c>
      <c r="E241" s="264"/>
      <c r="F241" s="264"/>
      <c r="G241" s="270">
        <f>Arkusz16!A2</f>
        <v>0</v>
      </c>
      <c r="H241" s="270"/>
      <c r="I241" s="270"/>
      <c r="J241" s="270">
        <f>Arkusz16!A3</f>
        <v>0</v>
      </c>
      <c r="K241" s="270"/>
      <c r="L241" s="270"/>
      <c r="M241" s="270">
        <f>Arkusz16!A4</f>
        <v>0</v>
      </c>
      <c r="N241" s="270"/>
      <c r="O241" s="270"/>
      <c r="P241" s="270">
        <f>Arkusz16!A5</f>
        <v>0</v>
      </c>
      <c r="Q241" s="270"/>
      <c r="R241" s="270"/>
    </row>
    <row r="242" spans="1:25" x14ac:dyDescent="0.35">
      <c r="D242" s="265" t="s">
        <v>51</v>
      </c>
      <c r="E242" s="266"/>
      <c r="F242" s="266"/>
      <c r="G242" s="267">
        <f>Arkusz16!A6</f>
        <v>110</v>
      </c>
      <c r="H242" s="267"/>
      <c r="I242" s="267"/>
      <c r="J242" s="273">
        <f>Arkusz16!A7</f>
        <v>0</v>
      </c>
      <c r="K242" s="274"/>
      <c r="L242" s="275"/>
      <c r="M242" s="273">
        <f>Arkusz16!A8</f>
        <v>0</v>
      </c>
      <c r="N242" s="274"/>
      <c r="O242" s="275"/>
      <c r="P242" s="273">
        <f>Arkusz16!A9</f>
        <v>0</v>
      </c>
      <c r="Q242" s="274"/>
      <c r="R242" s="275"/>
    </row>
    <row r="243" spans="1:25" ht="15" thickBot="1" x14ac:dyDescent="0.4">
      <c r="D243" s="124" t="s">
        <v>52</v>
      </c>
      <c r="E243" s="125"/>
      <c r="F243" s="125"/>
      <c r="G243" s="126">
        <f>Arkusz16!A10</f>
        <v>31</v>
      </c>
      <c r="H243" s="126"/>
      <c r="I243" s="126"/>
      <c r="J243" s="126">
        <f>Arkusz16!A11</f>
        <v>0</v>
      </c>
      <c r="K243" s="126"/>
      <c r="L243" s="126"/>
      <c r="M243" s="126">
        <f>Arkusz16!A12</f>
        <v>0</v>
      </c>
      <c r="N243" s="126"/>
      <c r="O243" s="126"/>
      <c r="P243" s="126">
        <f>Arkusz16!A13</f>
        <v>0</v>
      </c>
      <c r="Q243" s="126"/>
      <c r="R243" s="126"/>
    </row>
    <row r="244" spans="1:25" ht="15" thickBot="1" x14ac:dyDescent="0.4">
      <c r="D244" s="268" t="s">
        <v>50</v>
      </c>
      <c r="E244" s="269"/>
      <c r="F244" s="269"/>
      <c r="G244" s="94">
        <f>SUM(G241:I243)</f>
        <v>141</v>
      </c>
      <c r="H244" s="94"/>
      <c r="I244" s="94"/>
      <c r="J244" s="94">
        <f t="shared" ref="J244" si="5">SUM(J241:L243)</f>
        <v>0</v>
      </c>
      <c r="K244" s="94"/>
      <c r="L244" s="94"/>
      <c r="M244" s="94">
        <f t="shared" ref="M244" si="6">SUM(M241:O243)</f>
        <v>0</v>
      </c>
      <c r="N244" s="94"/>
      <c r="O244" s="94"/>
      <c r="P244" s="94">
        <f t="shared" ref="P244" si="7">SUM(P241:R243)</f>
        <v>0</v>
      </c>
      <c r="Q244" s="94"/>
      <c r="R244" s="95"/>
    </row>
    <row r="245" spans="1:25" x14ac:dyDescent="0.35">
      <c r="A245" s="38"/>
      <c r="B245" s="38"/>
      <c r="C245" s="38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</row>
    <row r="247" spans="1:25" ht="15" thickBot="1" x14ac:dyDescent="0.4"/>
    <row r="248" spans="1:25" x14ac:dyDescent="0.35">
      <c r="D248" s="96" t="s">
        <v>49</v>
      </c>
      <c r="E248" s="97"/>
      <c r="F248" s="97"/>
      <c r="G248" s="105" t="str">
        <f>CONCATENATE(Arkusz18!C2," - ",Arkusz18!B2," r.")</f>
        <v>01.01.2026 - 31.08.2026 r.</v>
      </c>
      <c r="H248" s="105"/>
      <c r="I248" s="105"/>
      <c r="J248" s="105"/>
      <c r="K248" s="105"/>
      <c r="L248" s="105"/>
      <c r="M248" s="105"/>
      <c r="N248" s="105"/>
      <c r="O248" s="105"/>
      <c r="P248" s="105"/>
      <c r="Q248" s="105"/>
      <c r="R248" s="106"/>
    </row>
    <row r="249" spans="1:25" ht="32.25" customHeight="1" x14ac:dyDescent="0.35">
      <c r="D249" s="98"/>
      <c r="E249" s="99"/>
      <c r="F249" s="99"/>
      <c r="G249" s="100" t="s">
        <v>65</v>
      </c>
      <c r="H249" s="100"/>
      <c r="I249" s="100"/>
      <c r="J249" s="100" t="s">
        <v>90</v>
      </c>
      <c r="K249" s="100"/>
      <c r="L249" s="100"/>
      <c r="M249" s="100" t="s">
        <v>64</v>
      </c>
      <c r="N249" s="100"/>
      <c r="O249" s="100"/>
      <c r="P249" s="100" t="s">
        <v>89</v>
      </c>
      <c r="Q249" s="100"/>
      <c r="R249" s="107"/>
    </row>
    <row r="250" spans="1:25" x14ac:dyDescent="0.35">
      <c r="D250" s="263" t="s">
        <v>88</v>
      </c>
      <c r="E250" s="264"/>
      <c r="F250" s="264"/>
      <c r="G250" s="270">
        <f>Arkusz17!A2</f>
        <v>0</v>
      </c>
      <c r="H250" s="270"/>
      <c r="I250" s="270"/>
      <c r="J250" s="270">
        <f>Arkusz17!A3</f>
        <v>0</v>
      </c>
      <c r="K250" s="270"/>
      <c r="L250" s="270"/>
      <c r="M250" s="270">
        <f>Arkusz17!A4</f>
        <v>0</v>
      </c>
      <c r="N250" s="270"/>
      <c r="O250" s="270"/>
      <c r="P250" s="270">
        <f>Arkusz17!A5</f>
        <v>0</v>
      </c>
      <c r="Q250" s="270"/>
      <c r="R250" s="270"/>
    </row>
    <row r="251" spans="1:25" x14ac:dyDescent="0.35">
      <c r="D251" s="265" t="s">
        <v>51</v>
      </c>
      <c r="E251" s="266"/>
      <c r="F251" s="266"/>
      <c r="G251" s="267">
        <f>Arkusz17!A6</f>
        <v>1138</v>
      </c>
      <c r="H251" s="267"/>
      <c r="I251" s="267"/>
      <c r="J251" s="267">
        <f>Arkusz17!A7</f>
        <v>2</v>
      </c>
      <c r="K251" s="267"/>
      <c r="L251" s="267"/>
      <c r="M251" s="267">
        <f>Arkusz17!A8</f>
        <v>0</v>
      </c>
      <c r="N251" s="267"/>
      <c r="O251" s="267"/>
      <c r="P251" s="267">
        <f>Arkusz17!A9</f>
        <v>1</v>
      </c>
      <c r="Q251" s="267"/>
      <c r="R251" s="267"/>
    </row>
    <row r="252" spans="1:25" ht="15" thickBot="1" x14ac:dyDescent="0.4">
      <c r="D252" s="124" t="s">
        <v>52</v>
      </c>
      <c r="E252" s="125"/>
      <c r="F252" s="125"/>
      <c r="G252" s="126">
        <f>Arkusz17!A10</f>
        <v>231</v>
      </c>
      <c r="H252" s="126"/>
      <c r="I252" s="126"/>
      <c r="J252" s="126">
        <f>Arkusz17!A11</f>
        <v>0</v>
      </c>
      <c r="K252" s="126"/>
      <c r="L252" s="126"/>
      <c r="M252" s="126">
        <f>Arkusz17!A12</f>
        <v>0</v>
      </c>
      <c r="N252" s="126"/>
      <c r="O252" s="126"/>
      <c r="P252" s="126">
        <f>Arkusz17!A13</f>
        <v>0</v>
      </c>
      <c r="Q252" s="126"/>
      <c r="R252" s="126"/>
    </row>
    <row r="253" spans="1:25" ht="15" thickBot="1" x14ac:dyDescent="0.4">
      <c r="D253" s="268" t="s">
        <v>50</v>
      </c>
      <c r="E253" s="269"/>
      <c r="F253" s="269"/>
      <c r="G253" s="94">
        <f>SUM(G250:I252)</f>
        <v>1369</v>
      </c>
      <c r="H253" s="94"/>
      <c r="I253" s="94"/>
      <c r="J253" s="94">
        <f t="shared" ref="J253" si="8">SUM(J250:L252)</f>
        <v>2</v>
      </c>
      <c r="K253" s="94"/>
      <c r="L253" s="94"/>
      <c r="M253" s="94">
        <f t="shared" ref="M253" si="9">SUM(M250:O252)</f>
        <v>0</v>
      </c>
      <c r="N253" s="94"/>
      <c r="O253" s="94"/>
      <c r="P253" s="94">
        <f t="shared" ref="P253" si="10">SUM(P250:R252)</f>
        <v>1</v>
      </c>
      <c r="Q253" s="94"/>
      <c r="R253" s="95"/>
    </row>
    <row r="256" spans="1:25" x14ac:dyDescent="0.35">
      <c r="A256" s="55" t="s">
        <v>174</v>
      </c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</row>
    <row r="257" spans="1:25" x14ac:dyDescent="0.35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</row>
    <row r="258" spans="1:25" x14ac:dyDescent="0.35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</row>
    <row r="259" spans="1:25" x14ac:dyDescent="0.35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</row>
    <row r="260" spans="1:25" x14ac:dyDescent="0.35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</row>
    <row r="261" spans="1:25" x14ac:dyDescent="0.35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</row>
    <row r="262" spans="1:25" x14ac:dyDescent="0.35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</row>
    <row r="263" spans="1:25" x14ac:dyDescent="0.35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</row>
    <row r="264" spans="1:25" s="53" customFormat="1" x14ac:dyDescent="0.35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</row>
    <row r="265" spans="1:25" s="53" customFormat="1" x14ac:dyDescent="0.35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</row>
    <row r="266" spans="1:25" s="53" customFormat="1" x14ac:dyDescent="0.35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</row>
    <row r="267" spans="1:25" s="53" customFormat="1" x14ac:dyDescent="0.35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</row>
    <row r="268" spans="1:25" s="53" customFormat="1" x14ac:dyDescent="0.35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</row>
    <row r="269" spans="1:25" s="53" customFormat="1" x14ac:dyDescent="0.35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</row>
    <row r="270" spans="1:25" s="53" customFormat="1" x14ac:dyDescent="0.35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</row>
    <row r="271" spans="1:25" x14ac:dyDescent="0.35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</row>
    <row r="274" spans="1:22" ht="18" x14ac:dyDescent="0.35">
      <c r="A274" s="8" t="s">
        <v>67</v>
      </c>
      <c r="F274" s="9"/>
    </row>
    <row r="275" spans="1:22" x14ac:dyDescent="0.35">
      <c r="F275" s="9"/>
    </row>
    <row r="276" spans="1:22" x14ac:dyDescent="0.35">
      <c r="A276" s="187" t="s">
        <v>145</v>
      </c>
      <c r="B276" s="187"/>
      <c r="C276" s="187"/>
      <c r="D276" s="187"/>
      <c r="E276" s="187"/>
      <c r="F276" s="187"/>
      <c r="G276" s="187"/>
      <c r="H276" s="187"/>
      <c r="I276" s="187"/>
      <c r="J276" s="187"/>
      <c r="K276" s="187"/>
      <c r="L276" s="187"/>
      <c r="M276" s="187"/>
      <c r="N276" s="187"/>
      <c r="O276" s="187"/>
      <c r="P276" s="187"/>
      <c r="Q276" s="187"/>
      <c r="R276" s="187"/>
      <c r="S276" s="187"/>
      <c r="T276" s="187"/>
      <c r="U276" s="187"/>
    </row>
    <row r="277" spans="1:22" x14ac:dyDescent="0.3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2" ht="15" thickBot="1" x14ac:dyDescent="0.4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2" x14ac:dyDescent="0.35">
      <c r="C279" s="198" t="s">
        <v>0</v>
      </c>
      <c r="D279" s="199"/>
      <c r="E279" s="199"/>
      <c r="F279" s="199"/>
      <c r="G279" s="276" t="str">
        <f>CONCATENATE(Arkusz18!A2," - ",Arkusz18!B2," r.")</f>
        <v>01.08.2026 - 31.08.2026 r.</v>
      </c>
      <c r="H279" s="277"/>
      <c r="I279" s="277"/>
      <c r="J279" s="277"/>
      <c r="K279" s="277"/>
      <c r="L279" s="277"/>
      <c r="M279" s="277"/>
      <c r="N279" s="277"/>
      <c r="O279" s="277"/>
      <c r="P279" s="277"/>
      <c r="Q279" s="277"/>
      <c r="R279" s="277"/>
      <c r="S279" s="277"/>
      <c r="T279" s="277"/>
      <c r="U279" s="277"/>
      <c r="V279" s="278"/>
    </row>
    <row r="280" spans="1:22" x14ac:dyDescent="0.35">
      <c r="C280" s="200"/>
      <c r="D280" s="186"/>
      <c r="E280" s="186"/>
      <c r="F280" s="186"/>
      <c r="G280" s="192" t="s">
        <v>31</v>
      </c>
      <c r="H280" s="193"/>
      <c r="I280" s="193"/>
      <c r="J280" s="194"/>
      <c r="K280" s="192" t="s">
        <v>32</v>
      </c>
      <c r="L280" s="193"/>
      <c r="M280" s="193"/>
      <c r="N280" s="194"/>
      <c r="O280" s="192" t="s">
        <v>103</v>
      </c>
      <c r="P280" s="193"/>
      <c r="Q280" s="193"/>
      <c r="R280" s="194"/>
      <c r="S280" s="192" t="s">
        <v>55</v>
      </c>
      <c r="T280" s="193"/>
      <c r="U280" s="193"/>
      <c r="V280" s="281"/>
    </row>
    <row r="281" spans="1:22" x14ac:dyDescent="0.35">
      <c r="C281" s="200"/>
      <c r="D281" s="186"/>
      <c r="E281" s="186"/>
      <c r="F281" s="186"/>
      <c r="G281" s="257" t="s">
        <v>30</v>
      </c>
      <c r="H281" s="258"/>
      <c r="I281" s="192" t="s">
        <v>10</v>
      </c>
      <c r="J281" s="194"/>
      <c r="K281" s="257" t="s">
        <v>33</v>
      </c>
      <c r="L281" s="258"/>
      <c r="M281" s="192" t="s">
        <v>10</v>
      </c>
      <c r="N281" s="194"/>
      <c r="O281" s="257" t="s">
        <v>30</v>
      </c>
      <c r="P281" s="258"/>
      <c r="Q281" s="192" t="s">
        <v>10</v>
      </c>
      <c r="R281" s="194"/>
      <c r="S281" s="257" t="s">
        <v>30</v>
      </c>
      <c r="T281" s="258"/>
      <c r="U281" s="192" t="s">
        <v>10</v>
      </c>
      <c r="V281" s="281"/>
    </row>
    <row r="282" spans="1:22" x14ac:dyDescent="0.35">
      <c r="C282" s="151" t="str">
        <f>Arkusz2!B2</f>
        <v>UKRAINA</v>
      </c>
      <c r="D282" s="152"/>
      <c r="E282" s="152"/>
      <c r="F282" s="152"/>
      <c r="G282" s="201">
        <f>Arkusz2!F2</f>
        <v>103</v>
      </c>
      <c r="H282" s="202"/>
      <c r="I282" s="201">
        <f>Arkusz2!F8</f>
        <v>119</v>
      </c>
      <c r="J282" s="202"/>
      <c r="K282" s="201">
        <f>SUM(Arkusz2!F14,-G282)</f>
        <v>20</v>
      </c>
      <c r="L282" s="202"/>
      <c r="M282" s="201">
        <f>SUM(Arkusz2!F20,-I282)</f>
        <v>26</v>
      </c>
      <c r="N282" s="202"/>
      <c r="O282" s="201">
        <f>Arkusz2!F26</f>
        <v>1</v>
      </c>
      <c r="P282" s="202"/>
      <c r="Q282" s="201">
        <f>Arkusz2!F32</f>
        <v>1</v>
      </c>
      <c r="R282" s="202"/>
      <c r="S282" s="201">
        <f>SUM(Arkusz2!F14,O282)</f>
        <v>124</v>
      </c>
      <c r="T282" s="202"/>
      <c r="U282" s="201">
        <f>SUM(Arkusz2!F20,Q282)</f>
        <v>146</v>
      </c>
      <c r="V282" s="272"/>
    </row>
    <row r="283" spans="1:22" x14ac:dyDescent="0.35">
      <c r="C283" s="244" t="str">
        <f>Arkusz2!B3</f>
        <v>BIAŁORUŚ</v>
      </c>
      <c r="D283" s="245"/>
      <c r="E283" s="245"/>
      <c r="F283" s="245"/>
      <c r="G283" s="203">
        <f>Arkusz2!F3</f>
        <v>70</v>
      </c>
      <c r="H283" s="204"/>
      <c r="I283" s="203">
        <f>Arkusz2!F9</f>
        <v>79</v>
      </c>
      <c r="J283" s="204"/>
      <c r="K283" s="203">
        <f>SUM(Arkusz2!F15,-G283)</f>
        <v>6</v>
      </c>
      <c r="L283" s="204"/>
      <c r="M283" s="203">
        <f>SUM(Arkusz2!F21,-I283)</f>
        <v>7</v>
      </c>
      <c r="N283" s="204"/>
      <c r="O283" s="203">
        <f>Arkusz2!F27</f>
        <v>3</v>
      </c>
      <c r="P283" s="204"/>
      <c r="Q283" s="203">
        <f>Arkusz2!F33</f>
        <v>3</v>
      </c>
      <c r="R283" s="204"/>
      <c r="S283" s="203">
        <f>SUM(Arkusz2!F15,O283)</f>
        <v>79</v>
      </c>
      <c r="T283" s="204"/>
      <c r="U283" s="203">
        <f>SUM(Arkusz2!F21,Q283)</f>
        <v>89</v>
      </c>
      <c r="V283" s="271"/>
    </row>
    <row r="284" spans="1:22" x14ac:dyDescent="0.35">
      <c r="C284" s="151" t="str">
        <f>Arkusz2!B4</f>
        <v>ROSJA</v>
      </c>
      <c r="D284" s="152"/>
      <c r="E284" s="152"/>
      <c r="F284" s="152"/>
      <c r="G284" s="201">
        <f>Arkusz2!F4</f>
        <v>14</v>
      </c>
      <c r="H284" s="202"/>
      <c r="I284" s="201">
        <f>Arkusz2!F10</f>
        <v>15</v>
      </c>
      <c r="J284" s="202"/>
      <c r="K284" s="201">
        <f>SUM(Arkusz2!F16,-G284)</f>
        <v>11</v>
      </c>
      <c r="L284" s="202"/>
      <c r="M284" s="201">
        <f>SUM(Arkusz2!F22,-I284)</f>
        <v>18</v>
      </c>
      <c r="N284" s="202"/>
      <c r="O284" s="201">
        <f>Arkusz2!F28</f>
        <v>1</v>
      </c>
      <c r="P284" s="202"/>
      <c r="Q284" s="201">
        <f>Arkusz2!F34</f>
        <v>1</v>
      </c>
      <c r="R284" s="202"/>
      <c r="S284" s="201">
        <f>SUM(Arkusz2!F16,O284)</f>
        <v>26</v>
      </c>
      <c r="T284" s="202"/>
      <c r="U284" s="201">
        <f>SUM(Arkusz2!F22,Q284)</f>
        <v>34</v>
      </c>
      <c r="V284" s="272"/>
    </row>
    <row r="285" spans="1:22" x14ac:dyDescent="0.35">
      <c r="C285" s="244" t="str">
        <f>Arkusz2!B5</f>
        <v>NIGERIA</v>
      </c>
      <c r="D285" s="245"/>
      <c r="E285" s="245"/>
      <c r="F285" s="245"/>
      <c r="G285" s="203">
        <f>Arkusz2!F5</f>
        <v>5</v>
      </c>
      <c r="H285" s="204"/>
      <c r="I285" s="203">
        <f>Arkusz2!F11</f>
        <v>5</v>
      </c>
      <c r="J285" s="204"/>
      <c r="K285" s="203">
        <f>SUM(Arkusz2!F17,-G285)</f>
        <v>0</v>
      </c>
      <c r="L285" s="204"/>
      <c r="M285" s="203">
        <f>SUM(Arkusz2!F23,-I285)</f>
        <v>1</v>
      </c>
      <c r="N285" s="204"/>
      <c r="O285" s="203">
        <f>Arkusz2!F29</f>
        <v>0</v>
      </c>
      <c r="P285" s="204"/>
      <c r="Q285" s="203">
        <f>Arkusz2!F35</f>
        <v>0</v>
      </c>
      <c r="R285" s="204"/>
      <c r="S285" s="203">
        <f>SUM(Arkusz2!F17,O285)</f>
        <v>5</v>
      </c>
      <c r="T285" s="204"/>
      <c r="U285" s="203">
        <f>SUM(Arkusz2!F23,Q285)</f>
        <v>6</v>
      </c>
      <c r="V285" s="271"/>
    </row>
    <row r="286" spans="1:22" x14ac:dyDescent="0.35">
      <c r="C286" s="151" t="str">
        <f>Arkusz2!B6</f>
        <v>KAMERUN</v>
      </c>
      <c r="D286" s="152"/>
      <c r="E286" s="152"/>
      <c r="F286" s="152"/>
      <c r="G286" s="201">
        <f>Arkusz2!F6</f>
        <v>6</v>
      </c>
      <c r="H286" s="202"/>
      <c r="I286" s="201">
        <f>Arkusz2!F12</f>
        <v>6</v>
      </c>
      <c r="J286" s="202"/>
      <c r="K286" s="201">
        <f>SUM(Arkusz2!F18,-G286)</f>
        <v>0</v>
      </c>
      <c r="L286" s="202"/>
      <c r="M286" s="201">
        <f>SUM(Arkusz2!F24,-I286)</f>
        <v>0</v>
      </c>
      <c r="N286" s="202"/>
      <c r="O286" s="201">
        <f>Arkusz2!F30</f>
        <v>0</v>
      </c>
      <c r="P286" s="202"/>
      <c r="Q286" s="201">
        <f>Arkusz2!F36</f>
        <v>0</v>
      </c>
      <c r="R286" s="202"/>
      <c r="S286" s="201">
        <f>SUM(Arkusz2!F18,O286)</f>
        <v>6</v>
      </c>
      <c r="T286" s="202"/>
      <c r="U286" s="201">
        <f>SUM(Arkusz2!F24,Q286)</f>
        <v>6</v>
      </c>
      <c r="V286" s="272"/>
    </row>
    <row r="287" spans="1:22" ht="15" thickBot="1" x14ac:dyDescent="0.4">
      <c r="C287" s="246" t="str">
        <f>Arkusz2!B7</f>
        <v>Pozostałe</v>
      </c>
      <c r="D287" s="247"/>
      <c r="E287" s="247"/>
      <c r="F287" s="247"/>
      <c r="G287" s="148">
        <f>Arkusz2!F7</f>
        <v>57</v>
      </c>
      <c r="H287" s="149"/>
      <c r="I287" s="148">
        <f>Arkusz2!F13</f>
        <v>66</v>
      </c>
      <c r="J287" s="149"/>
      <c r="K287" s="148">
        <f>SUM(Arkusz2!F19,-G287)</f>
        <v>14</v>
      </c>
      <c r="L287" s="149"/>
      <c r="M287" s="148">
        <f>SUM(Arkusz2!F25,-I287)</f>
        <v>16</v>
      </c>
      <c r="N287" s="149"/>
      <c r="O287" s="148">
        <f>Arkusz2!F31</f>
        <v>3</v>
      </c>
      <c r="P287" s="149"/>
      <c r="Q287" s="148">
        <f>Arkusz2!F37</f>
        <v>3</v>
      </c>
      <c r="R287" s="149"/>
      <c r="S287" s="148">
        <f>SUM(Arkusz2!F19,O287)</f>
        <v>74</v>
      </c>
      <c r="T287" s="149"/>
      <c r="U287" s="148">
        <f>SUM(Arkusz2!F25,Q287)</f>
        <v>85</v>
      </c>
      <c r="V287" s="197"/>
    </row>
    <row r="288" spans="1:22" ht="15" thickBot="1" x14ac:dyDescent="0.4">
      <c r="C288" s="255" t="s">
        <v>1</v>
      </c>
      <c r="D288" s="256"/>
      <c r="E288" s="256"/>
      <c r="F288" s="256"/>
      <c r="G288" s="146">
        <f>SUM(G282:G287)</f>
        <v>255</v>
      </c>
      <c r="H288" s="147"/>
      <c r="I288" s="146">
        <f>SUM(I282:I287)</f>
        <v>290</v>
      </c>
      <c r="J288" s="147"/>
      <c r="K288" s="146">
        <f>SUM(K282:K287)</f>
        <v>51</v>
      </c>
      <c r="L288" s="147"/>
      <c r="M288" s="146">
        <f>SUM(M282:M287)</f>
        <v>68</v>
      </c>
      <c r="N288" s="147"/>
      <c r="O288" s="146">
        <f>SUM(O282:O287)</f>
        <v>8</v>
      </c>
      <c r="P288" s="147"/>
      <c r="Q288" s="146">
        <f>SUM(Q282:Q287)</f>
        <v>8</v>
      </c>
      <c r="R288" s="147"/>
      <c r="S288" s="146">
        <f>SUM(S282:S287)</f>
        <v>314</v>
      </c>
      <c r="T288" s="147"/>
      <c r="U288" s="146">
        <f>SUM(U282:U287)</f>
        <v>366</v>
      </c>
      <c r="V288" s="195"/>
    </row>
    <row r="292" spans="1:19" x14ac:dyDescent="0.35">
      <c r="M292" s="11"/>
      <c r="N292" s="11"/>
      <c r="O292" s="11"/>
      <c r="P292" s="11"/>
      <c r="Q292" s="11"/>
      <c r="R292" s="11"/>
      <c r="S292" s="11"/>
    </row>
    <row r="293" spans="1:19" x14ac:dyDescent="0.35">
      <c r="M293" s="11"/>
      <c r="N293" s="11"/>
      <c r="O293" s="11"/>
      <c r="P293" s="11"/>
      <c r="Q293" s="11"/>
      <c r="R293" s="11"/>
      <c r="S293" s="11"/>
    </row>
    <row r="294" spans="1:19" x14ac:dyDescent="0.35">
      <c r="M294" s="11"/>
      <c r="N294" s="11"/>
      <c r="O294" s="11"/>
      <c r="P294" s="11"/>
      <c r="Q294" s="11"/>
      <c r="R294" s="11"/>
      <c r="S294" s="11"/>
    </row>
    <row r="295" spans="1:19" x14ac:dyDescent="0.35">
      <c r="M295" s="11"/>
      <c r="N295" s="11"/>
      <c r="O295" s="11"/>
      <c r="P295" s="11"/>
      <c r="Q295" s="11"/>
      <c r="R295" s="11"/>
      <c r="S295" s="11"/>
    </row>
    <row r="296" spans="1:19" x14ac:dyDescent="0.35">
      <c r="M296" s="11"/>
      <c r="N296" s="11"/>
      <c r="O296" s="11"/>
      <c r="P296" s="11"/>
      <c r="Q296" s="11"/>
      <c r="R296" s="11"/>
      <c r="S296" s="11"/>
    </row>
    <row r="297" spans="1:19" x14ac:dyDescent="0.35">
      <c r="M297" s="11"/>
      <c r="N297" s="11"/>
      <c r="O297" s="11"/>
      <c r="P297" s="11"/>
      <c r="Q297" s="11"/>
      <c r="R297" s="11"/>
      <c r="S297" s="11"/>
    </row>
    <row r="298" spans="1:19" x14ac:dyDescent="0.35">
      <c r="M298" s="11"/>
      <c r="N298" s="11"/>
      <c r="O298" s="11"/>
      <c r="P298" s="11"/>
      <c r="Q298" s="11"/>
      <c r="R298" s="11"/>
      <c r="S298" s="11"/>
    </row>
    <row r="299" spans="1:19" x14ac:dyDescent="0.35">
      <c r="M299" s="11"/>
      <c r="N299" s="11"/>
      <c r="O299" s="11"/>
      <c r="P299" s="11"/>
      <c r="Q299" s="11"/>
      <c r="R299" s="11"/>
      <c r="S299" s="11"/>
    </row>
    <row r="300" spans="1:19" x14ac:dyDescent="0.35">
      <c r="D300" s="196"/>
      <c r="E300" s="196"/>
    </row>
    <row r="304" spans="1:19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10" spans="3:22" ht="15" thickBot="1" x14ac:dyDescent="0.4"/>
    <row r="311" spans="3:22" x14ac:dyDescent="0.35">
      <c r="C311" s="198" t="s">
        <v>0</v>
      </c>
      <c r="D311" s="199"/>
      <c r="E311" s="199"/>
      <c r="F311" s="199"/>
      <c r="G311" s="188" t="str">
        <f>CONCATENATE(Arkusz18!C2," - ",Arkusz18!B2," r.")</f>
        <v>01.01.2026 - 31.08.2026 r.</v>
      </c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9"/>
    </row>
    <row r="312" spans="3:22" x14ac:dyDescent="0.35">
      <c r="C312" s="200"/>
      <c r="D312" s="186"/>
      <c r="E312" s="186"/>
      <c r="F312" s="186"/>
      <c r="G312" s="186" t="s">
        <v>31</v>
      </c>
      <c r="H312" s="186"/>
      <c r="I312" s="186"/>
      <c r="J312" s="186"/>
      <c r="K312" s="186" t="s">
        <v>32</v>
      </c>
      <c r="L312" s="186"/>
      <c r="M312" s="186"/>
      <c r="N312" s="186"/>
      <c r="O312" s="186" t="s">
        <v>135</v>
      </c>
      <c r="P312" s="186"/>
      <c r="Q312" s="186"/>
      <c r="R312" s="186"/>
      <c r="S312" s="186" t="s">
        <v>55</v>
      </c>
      <c r="T312" s="186"/>
      <c r="U312" s="186"/>
      <c r="V312" s="190"/>
    </row>
    <row r="313" spans="3:22" x14ac:dyDescent="0.35">
      <c r="C313" s="200"/>
      <c r="D313" s="186"/>
      <c r="E313" s="186"/>
      <c r="F313" s="186"/>
      <c r="G313" s="191" t="s">
        <v>30</v>
      </c>
      <c r="H313" s="191"/>
      <c r="I313" s="186" t="s">
        <v>10</v>
      </c>
      <c r="J313" s="186"/>
      <c r="K313" s="191" t="s">
        <v>33</v>
      </c>
      <c r="L313" s="191"/>
      <c r="M313" s="186" t="s">
        <v>10</v>
      </c>
      <c r="N313" s="186"/>
      <c r="O313" s="191" t="s">
        <v>30</v>
      </c>
      <c r="P313" s="191"/>
      <c r="Q313" s="186" t="s">
        <v>10</v>
      </c>
      <c r="R313" s="186"/>
      <c r="S313" s="191" t="s">
        <v>30</v>
      </c>
      <c r="T313" s="191"/>
      <c r="U313" s="186" t="s">
        <v>10</v>
      </c>
      <c r="V313" s="190"/>
    </row>
    <row r="314" spans="3:22" x14ac:dyDescent="0.35">
      <c r="C314" s="151" t="str">
        <f>Arkusz3!B2</f>
        <v>UKRAINA</v>
      </c>
      <c r="D314" s="152"/>
      <c r="E314" s="152"/>
      <c r="F314" s="152"/>
      <c r="G314" s="142">
        <f>Arkusz3!F2</f>
        <v>1055</v>
      </c>
      <c r="H314" s="142"/>
      <c r="I314" s="142">
        <f>Arkusz3!F8</f>
        <v>1268</v>
      </c>
      <c r="J314" s="142"/>
      <c r="K314" s="142">
        <f>SUM(Arkusz3!F14,-G314)</f>
        <v>110</v>
      </c>
      <c r="L314" s="142"/>
      <c r="M314" s="142">
        <f>SUM(Arkusz3!F20,-I314)</f>
        <v>168</v>
      </c>
      <c r="N314" s="142"/>
      <c r="O314" s="142">
        <f>Arkusz3!F26</f>
        <v>33</v>
      </c>
      <c r="P314" s="142"/>
      <c r="Q314" s="142">
        <f>Arkusz3!F32</f>
        <v>38</v>
      </c>
      <c r="R314" s="142"/>
      <c r="S314" s="142">
        <f>SUM(Arkusz3!F14,O314)</f>
        <v>1198</v>
      </c>
      <c r="T314" s="142"/>
      <c r="U314" s="142">
        <f>SUM(Arkusz3!F20,Q314)</f>
        <v>1474</v>
      </c>
      <c r="V314" s="172"/>
    </row>
    <row r="315" spans="3:22" x14ac:dyDescent="0.35">
      <c r="C315" s="244" t="str">
        <f>Arkusz3!B3</f>
        <v>BIAŁORUŚ</v>
      </c>
      <c r="D315" s="245"/>
      <c r="E315" s="245"/>
      <c r="F315" s="245"/>
      <c r="G315" s="144">
        <f>Arkusz3!F3</f>
        <v>898</v>
      </c>
      <c r="H315" s="144"/>
      <c r="I315" s="144">
        <f>Arkusz3!F9</f>
        <v>1092</v>
      </c>
      <c r="J315" s="144"/>
      <c r="K315" s="144">
        <f>SUM(Arkusz3!F15,-G315)</f>
        <v>27</v>
      </c>
      <c r="L315" s="144"/>
      <c r="M315" s="144">
        <f>SUM(Arkusz3!F21,-I315)</f>
        <v>41</v>
      </c>
      <c r="N315" s="144"/>
      <c r="O315" s="144">
        <f>Arkusz3!F27</f>
        <v>31</v>
      </c>
      <c r="P315" s="144"/>
      <c r="Q315" s="144">
        <f>Arkusz3!F33</f>
        <v>34</v>
      </c>
      <c r="R315" s="144"/>
      <c r="S315" s="144">
        <f>SUM(Arkusz3!F15,O315)</f>
        <v>956</v>
      </c>
      <c r="T315" s="144"/>
      <c r="U315" s="144">
        <f>SUM(Arkusz3!F21,Q315)</f>
        <v>1167</v>
      </c>
      <c r="V315" s="171"/>
    </row>
    <row r="316" spans="3:22" x14ac:dyDescent="0.35">
      <c r="C316" s="151" t="str">
        <f>Arkusz3!B4</f>
        <v>ROSJA</v>
      </c>
      <c r="D316" s="152"/>
      <c r="E316" s="152"/>
      <c r="F316" s="152"/>
      <c r="G316" s="142">
        <f>Arkusz3!F4</f>
        <v>104</v>
      </c>
      <c r="H316" s="142"/>
      <c r="I316" s="142">
        <f>Arkusz3!F10</f>
        <v>122</v>
      </c>
      <c r="J316" s="142"/>
      <c r="K316" s="142">
        <f>SUM(Arkusz3!F16,-G316)</f>
        <v>117</v>
      </c>
      <c r="L316" s="142"/>
      <c r="M316" s="142">
        <f>SUM(Arkusz3!F22,-I316)</f>
        <v>211</v>
      </c>
      <c r="N316" s="142"/>
      <c r="O316" s="142">
        <f>Arkusz3!F28</f>
        <v>14</v>
      </c>
      <c r="P316" s="142"/>
      <c r="Q316" s="142">
        <f>Arkusz3!F34</f>
        <v>14</v>
      </c>
      <c r="R316" s="142"/>
      <c r="S316" s="142">
        <f>SUM(Arkusz3!F16,O316)</f>
        <v>235</v>
      </c>
      <c r="T316" s="142"/>
      <c r="U316" s="142">
        <f>SUM(Arkusz3!F22,Q316)</f>
        <v>347</v>
      </c>
      <c r="V316" s="172"/>
    </row>
    <row r="317" spans="3:22" x14ac:dyDescent="0.35">
      <c r="C317" s="244" t="str">
        <f>Arkusz3!B5</f>
        <v>TADŻYKISTAN</v>
      </c>
      <c r="D317" s="245"/>
      <c r="E317" s="245"/>
      <c r="F317" s="245"/>
      <c r="G317" s="144">
        <f>Arkusz3!F5</f>
        <v>36</v>
      </c>
      <c r="H317" s="144"/>
      <c r="I317" s="144">
        <f>Arkusz3!F11</f>
        <v>47</v>
      </c>
      <c r="J317" s="144"/>
      <c r="K317" s="144">
        <f>SUM(Arkusz3!F17,-G317)</f>
        <v>9</v>
      </c>
      <c r="L317" s="144"/>
      <c r="M317" s="144">
        <f>SUM(Arkusz3!F23,-I317)</f>
        <v>23</v>
      </c>
      <c r="N317" s="144"/>
      <c r="O317" s="144">
        <f>Arkusz3!F29</f>
        <v>4</v>
      </c>
      <c r="P317" s="144"/>
      <c r="Q317" s="144">
        <f>Arkusz3!F35</f>
        <v>6</v>
      </c>
      <c r="R317" s="144"/>
      <c r="S317" s="144">
        <f>SUM(Arkusz3!F17,O317)</f>
        <v>49</v>
      </c>
      <c r="T317" s="144"/>
      <c r="U317" s="144">
        <f>SUM(Arkusz3!F23,Q317)</f>
        <v>76</v>
      </c>
      <c r="V317" s="171"/>
    </row>
    <row r="318" spans="3:22" x14ac:dyDescent="0.35">
      <c r="C318" s="151" t="str">
        <f>Arkusz3!B6</f>
        <v>AFGANISTAN</v>
      </c>
      <c r="D318" s="152"/>
      <c r="E318" s="152"/>
      <c r="F318" s="152"/>
      <c r="G318" s="142">
        <f>Arkusz3!F6</f>
        <v>36</v>
      </c>
      <c r="H318" s="142"/>
      <c r="I318" s="142">
        <f>Arkusz3!F12</f>
        <v>40</v>
      </c>
      <c r="J318" s="142"/>
      <c r="K318" s="142">
        <f>SUM(Arkusz3!F18,-G318)</f>
        <v>4</v>
      </c>
      <c r="L318" s="142"/>
      <c r="M318" s="142">
        <f>SUM(Arkusz3!F24,-I318)</f>
        <v>6</v>
      </c>
      <c r="N318" s="142"/>
      <c r="O318" s="142">
        <f>Arkusz3!F30</f>
        <v>3</v>
      </c>
      <c r="P318" s="142"/>
      <c r="Q318" s="142">
        <f>Arkusz3!F36</f>
        <v>3</v>
      </c>
      <c r="R318" s="142"/>
      <c r="S318" s="142">
        <f>SUM(Arkusz3!F18,O318)</f>
        <v>43</v>
      </c>
      <c r="T318" s="142"/>
      <c r="U318" s="142">
        <f>SUM(Arkusz3!F24,Q318)</f>
        <v>49</v>
      </c>
      <c r="V318" s="172"/>
    </row>
    <row r="319" spans="3:22" ht="15" thickBot="1" x14ac:dyDescent="0.4">
      <c r="C319" s="246" t="str">
        <f>Arkusz3!B7</f>
        <v>Pozostałe</v>
      </c>
      <c r="D319" s="247"/>
      <c r="E319" s="247"/>
      <c r="F319" s="247"/>
      <c r="G319" s="145">
        <f>Arkusz3!F7</f>
        <v>610</v>
      </c>
      <c r="H319" s="145"/>
      <c r="I319" s="145">
        <f>Arkusz3!F13</f>
        <v>673</v>
      </c>
      <c r="J319" s="145"/>
      <c r="K319" s="145">
        <f>SUM(Arkusz3!F19,-G319)</f>
        <v>111</v>
      </c>
      <c r="L319" s="145"/>
      <c r="M319" s="145">
        <f>SUM(Arkusz3!F25,-I319)</f>
        <v>149</v>
      </c>
      <c r="N319" s="145"/>
      <c r="O319" s="145">
        <f>Arkusz3!F31</f>
        <v>44</v>
      </c>
      <c r="P319" s="145"/>
      <c r="Q319" s="145">
        <f>Arkusz3!F37</f>
        <v>48</v>
      </c>
      <c r="R319" s="145"/>
      <c r="S319" s="145">
        <f>SUM(Arkusz3!F19,O319)</f>
        <v>765</v>
      </c>
      <c r="T319" s="145"/>
      <c r="U319" s="145">
        <f>SUM(Arkusz3!F25,Q319)</f>
        <v>870</v>
      </c>
      <c r="V319" s="175"/>
    </row>
    <row r="320" spans="3:22" x14ac:dyDescent="0.35">
      <c r="C320" s="248" t="s">
        <v>1</v>
      </c>
      <c r="D320" s="249"/>
      <c r="E320" s="249"/>
      <c r="F320" s="249"/>
      <c r="G320" s="143">
        <f>SUM(G314:G319)</f>
        <v>2739</v>
      </c>
      <c r="H320" s="143"/>
      <c r="I320" s="143">
        <f>SUM(I314:I319)</f>
        <v>3242</v>
      </c>
      <c r="J320" s="143"/>
      <c r="K320" s="143">
        <f>SUM(K314:K319)</f>
        <v>378</v>
      </c>
      <c r="L320" s="143"/>
      <c r="M320" s="143">
        <f>SUM(M314:M319)</f>
        <v>598</v>
      </c>
      <c r="N320" s="143"/>
      <c r="O320" s="143">
        <f>SUM(O314:O319)</f>
        <v>129</v>
      </c>
      <c r="P320" s="143"/>
      <c r="Q320" s="143">
        <f>SUM(Q314:Q319)</f>
        <v>143</v>
      </c>
      <c r="R320" s="143"/>
      <c r="S320" s="143">
        <f>SUM(S314:S319)</f>
        <v>3246</v>
      </c>
      <c r="T320" s="143"/>
      <c r="U320" s="143">
        <f>SUM(U314:U319)</f>
        <v>3983</v>
      </c>
      <c r="V320" s="279"/>
    </row>
    <row r="321" spans="1:25" x14ac:dyDescent="0.35">
      <c r="A321" s="4"/>
      <c r="B321" s="12"/>
      <c r="C321" s="13"/>
      <c r="D321" s="13"/>
      <c r="E321" s="13"/>
      <c r="F321" s="13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2"/>
    </row>
    <row r="322" spans="1:25" x14ac:dyDescent="0.35">
      <c r="A322" s="250" t="s">
        <v>138</v>
      </c>
      <c r="B322" s="250"/>
      <c r="C322" s="250"/>
      <c r="D322" s="250"/>
      <c r="E322" s="250"/>
      <c r="F322" s="250"/>
      <c r="G322" s="250"/>
      <c r="H322" s="250"/>
      <c r="I322" s="250"/>
      <c r="J322" s="250"/>
      <c r="K322" s="250"/>
      <c r="L322" s="250"/>
      <c r="M322" s="250"/>
      <c r="N322" s="250"/>
      <c r="O322" s="250"/>
      <c r="P322" s="250"/>
      <c r="Q322" s="250"/>
      <c r="R322" s="250"/>
      <c r="S322" s="250"/>
      <c r="T322" s="250"/>
      <c r="U322" s="250"/>
      <c r="V322" s="250"/>
      <c r="W322" s="250"/>
      <c r="X322" s="250"/>
      <c r="Y322" s="250"/>
    </row>
    <row r="323" spans="1:25" x14ac:dyDescent="0.3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6"/>
    </row>
    <row r="327" spans="1:25" x14ac:dyDescent="0.35">
      <c r="M327" s="11"/>
      <c r="N327" s="11"/>
      <c r="O327" s="11"/>
      <c r="P327" s="11"/>
      <c r="Q327" s="11"/>
      <c r="R327" s="11"/>
      <c r="S327" s="11"/>
    </row>
    <row r="328" spans="1:25" x14ac:dyDescent="0.35">
      <c r="M328" s="11"/>
      <c r="N328" s="11"/>
      <c r="O328" s="11"/>
      <c r="P328" s="11"/>
      <c r="Q328" s="11"/>
      <c r="R328" s="11"/>
      <c r="S328" s="11"/>
    </row>
    <row r="329" spans="1:25" x14ac:dyDescent="0.35">
      <c r="M329" s="11"/>
      <c r="N329" s="11"/>
      <c r="O329" s="11"/>
      <c r="P329" s="11"/>
      <c r="Q329" s="11"/>
      <c r="R329" s="11"/>
      <c r="S329" s="11"/>
    </row>
    <row r="330" spans="1:25" x14ac:dyDescent="0.35">
      <c r="M330" s="11"/>
      <c r="N330" s="11"/>
      <c r="O330" s="11"/>
      <c r="P330" s="11"/>
      <c r="Q330" s="11"/>
      <c r="R330" s="11"/>
      <c r="S330" s="11"/>
    </row>
    <row r="331" spans="1:25" x14ac:dyDescent="0.35">
      <c r="M331" s="11"/>
      <c r="N331" s="11"/>
      <c r="O331" s="11"/>
      <c r="P331" s="11"/>
      <c r="Q331" s="11"/>
      <c r="R331" s="11"/>
      <c r="S331" s="11"/>
    </row>
    <row r="332" spans="1:25" x14ac:dyDescent="0.35">
      <c r="M332" s="11"/>
      <c r="N332" s="11"/>
      <c r="O332" s="11"/>
      <c r="P332" s="11"/>
      <c r="Q332" s="11"/>
      <c r="R332" s="11"/>
      <c r="S332" s="11"/>
    </row>
    <row r="333" spans="1:25" x14ac:dyDescent="0.35">
      <c r="M333" s="11"/>
      <c r="N333" s="11"/>
      <c r="O333" s="11"/>
      <c r="P333" s="11"/>
      <c r="Q333" s="11"/>
      <c r="R333" s="11"/>
      <c r="S333" s="11"/>
    </row>
    <row r="334" spans="1:25" x14ac:dyDescent="0.35">
      <c r="M334" s="11"/>
      <c r="N334" s="11"/>
      <c r="O334" s="11"/>
      <c r="P334" s="11"/>
      <c r="Q334" s="11"/>
      <c r="R334" s="11"/>
      <c r="S334" s="11"/>
    </row>
    <row r="335" spans="1:25" x14ac:dyDescent="0.35">
      <c r="D335" s="196"/>
      <c r="E335" s="196"/>
    </row>
    <row r="340" spans="1:25" x14ac:dyDescent="0.35">
      <c r="V340" s="17"/>
      <c r="W340" s="17"/>
      <c r="X340" s="17"/>
      <c r="Y340" s="18"/>
    </row>
    <row r="341" spans="1:25" x14ac:dyDescent="0.35">
      <c r="V341" s="17"/>
      <c r="W341" s="17"/>
      <c r="X341" s="17"/>
      <c r="Y341" s="18"/>
    </row>
    <row r="342" spans="1:25" x14ac:dyDescent="0.3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7"/>
      <c r="W342" s="17"/>
      <c r="X342" s="17"/>
      <c r="Y342" s="18"/>
    </row>
    <row r="343" spans="1:25" x14ac:dyDescent="0.3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7"/>
      <c r="W343" s="17"/>
      <c r="X343" s="17"/>
      <c r="Y343" s="18"/>
    </row>
    <row r="344" spans="1:25" x14ac:dyDescent="0.3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7"/>
      <c r="W344" s="17"/>
      <c r="X344" s="17"/>
      <c r="Y344" s="18"/>
    </row>
    <row r="345" spans="1:25" x14ac:dyDescent="0.3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7"/>
      <c r="W345" s="17"/>
      <c r="X345" s="17"/>
      <c r="Y345" s="18"/>
    </row>
    <row r="346" spans="1:25" x14ac:dyDescent="0.3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7"/>
      <c r="W346" s="17"/>
      <c r="X346" s="17"/>
      <c r="Y346" s="18"/>
    </row>
    <row r="347" spans="1:25" x14ac:dyDescent="0.35">
      <c r="A347" s="55" t="s">
        <v>175</v>
      </c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</row>
    <row r="348" spans="1:25" x14ac:dyDescent="0.35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</row>
    <row r="349" spans="1:25" x14ac:dyDescent="0.35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</row>
    <row r="350" spans="1:25" x14ac:dyDescent="0.35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</row>
    <row r="351" spans="1:25" x14ac:dyDescent="0.35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</row>
    <row r="352" spans="1:25" x14ac:dyDescent="0.35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</row>
    <row r="353" spans="1:25" x14ac:dyDescent="0.35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</row>
    <row r="354" spans="1:25" x14ac:dyDescent="0.35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</row>
    <row r="355" spans="1:25" x14ac:dyDescent="0.35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</row>
    <row r="356" spans="1:25" s="53" customFormat="1" x14ac:dyDescent="0.35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</row>
    <row r="357" spans="1:25" s="53" customFormat="1" x14ac:dyDescent="0.35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</row>
    <row r="358" spans="1:25" s="53" customFormat="1" x14ac:dyDescent="0.35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</row>
    <row r="359" spans="1:25" s="53" customFormat="1" x14ac:dyDescent="0.35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</row>
    <row r="364" spans="1:25" x14ac:dyDescent="0.35">
      <c r="A364" s="62" t="s">
        <v>146</v>
      </c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</row>
    <row r="365" spans="1:25" x14ac:dyDescent="0.3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</row>
    <row r="367" spans="1:25" ht="15" thickBot="1" x14ac:dyDescent="0.4"/>
    <row r="368" spans="1:25" x14ac:dyDescent="0.35">
      <c r="A368" s="176" t="str">
        <f>CONCATENATE(Arkusz18!C2," - ",Arkusz18!B2," r.")</f>
        <v>01.01.2026 - 31.08.2026 r.</v>
      </c>
      <c r="B368" s="177"/>
      <c r="C368" s="177"/>
      <c r="D368" s="177"/>
      <c r="E368" s="177"/>
      <c r="F368" s="177"/>
      <c r="G368" s="177"/>
      <c r="H368" s="177"/>
      <c r="I368" s="178"/>
      <c r="M368" s="176" t="str">
        <f>CONCATENATE(Arkusz18!C2," - ",Arkusz18!B2," r.")</f>
        <v>01.01.2026 - 31.08.2026 r.</v>
      </c>
      <c r="N368" s="177"/>
      <c r="O368" s="177"/>
      <c r="P368" s="177"/>
      <c r="Q368" s="177"/>
      <c r="R368" s="177"/>
      <c r="S368" s="177"/>
      <c r="T368" s="177"/>
      <c r="U368" s="178"/>
    </row>
    <row r="369" spans="1:25" ht="52.5" customHeight="1" x14ac:dyDescent="0.35">
      <c r="A369" s="205" t="s">
        <v>56</v>
      </c>
      <c r="B369" s="206"/>
      <c r="C369" s="207"/>
      <c r="D369" s="179" t="s">
        <v>57</v>
      </c>
      <c r="E369" s="183"/>
      <c r="F369" s="179" t="s">
        <v>58</v>
      </c>
      <c r="G369" s="183"/>
      <c r="H369" s="179" t="s">
        <v>54</v>
      </c>
      <c r="I369" s="180"/>
      <c r="M369" s="205" t="s">
        <v>56</v>
      </c>
      <c r="N369" s="206"/>
      <c r="O369" s="207"/>
      <c r="P369" s="179" t="s">
        <v>59</v>
      </c>
      <c r="Q369" s="183"/>
      <c r="R369" s="179" t="s">
        <v>58</v>
      </c>
      <c r="S369" s="183"/>
      <c r="T369" s="179" t="s">
        <v>54</v>
      </c>
      <c r="U369" s="180"/>
    </row>
    <row r="370" spans="1:25" x14ac:dyDescent="0.35">
      <c r="A370" s="208"/>
      <c r="B370" s="209"/>
      <c r="C370" s="210"/>
      <c r="D370" s="181"/>
      <c r="E370" s="184"/>
      <c r="F370" s="181"/>
      <c r="G370" s="184"/>
      <c r="H370" s="181"/>
      <c r="I370" s="182"/>
      <c r="M370" s="208"/>
      <c r="N370" s="209"/>
      <c r="O370" s="210"/>
      <c r="P370" s="181"/>
      <c r="Q370" s="184"/>
      <c r="R370" s="181"/>
      <c r="S370" s="184"/>
      <c r="T370" s="181"/>
      <c r="U370" s="182"/>
    </row>
    <row r="371" spans="1:25" x14ac:dyDescent="0.35">
      <c r="A371" s="229" t="str">
        <f>Arkusz4!B2</f>
        <v>NIEMCY</v>
      </c>
      <c r="B371" s="230"/>
      <c r="C371" s="230"/>
      <c r="D371" s="185">
        <f>Arkusz4!C2</f>
        <v>374</v>
      </c>
      <c r="E371" s="185"/>
      <c r="F371" s="185">
        <f>Arkusz4!D2</f>
        <v>323</v>
      </c>
      <c r="G371" s="185"/>
      <c r="H371" s="185">
        <f>Arkusz4!E2</f>
        <v>60</v>
      </c>
      <c r="I371" s="185"/>
      <c r="M371" s="229" t="str">
        <f>Arkusz5!B2</f>
        <v>NIEMCY</v>
      </c>
      <c r="N371" s="230"/>
      <c r="O371" s="230"/>
      <c r="P371" s="185">
        <f>Arkusz5!C2</f>
        <v>32</v>
      </c>
      <c r="Q371" s="185"/>
      <c r="R371" s="185">
        <f>Arkusz5!D2</f>
        <v>26</v>
      </c>
      <c r="S371" s="185"/>
      <c r="T371" s="185">
        <f>Arkusz5!E2</f>
        <v>13</v>
      </c>
      <c r="U371" s="243"/>
    </row>
    <row r="372" spans="1:25" x14ac:dyDescent="0.35">
      <c r="A372" s="231" t="str">
        <f>Arkusz4!B3</f>
        <v>FRANCJA</v>
      </c>
      <c r="B372" s="232"/>
      <c r="C372" s="232"/>
      <c r="D372" s="215">
        <f>Arkusz4!C3</f>
        <v>185</v>
      </c>
      <c r="E372" s="215"/>
      <c r="F372" s="215">
        <f>Arkusz4!D3</f>
        <v>133</v>
      </c>
      <c r="G372" s="215"/>
      <c r="H372" s="215">
        <f>Arkusz4!E3</f>
        <v>15</v>
      </c>
      <c r="I372" s="215"/>
      <c r="M372" s="231" t="str">
        <f>Arkusz5!B3</f>
        <v>CHORWACJA</v>
      </c>
      <c r="N372" s="232"/>
      <c r="O372" s="232"/>
      <c r="P372" s="215">
        <f>Arkusz5!C3</f>
        <v>24</v>
      </c>
      <c r="Q372" s="215"/>
      <c r="R372" s="215">
        <f>Arkusz5!D3</f>
        <v>17</v>
      </c>
      <c r="S372" s="215"/>
      <c r="T372" s="215">
        <f>Arkusz5!E3</f>
        <v>7</v>
      </c>
      <c r="U372" s="242"/>
    </row>
    <row r="373" spans="1:25" x14ac:dyDescent="0.35">
      <c r="A373" s="229" t="str">
        <f>Arkusz4!B4</f>
        <v>BELGIA</v>
      </c>
      <c r="B373" s="230"/>
      <c r="C373" s="230"/>
      <c r="D373" s="185">
        <f>Arkusz4!C4</f>
        <v>65</v>
      </c>
      <c r="E373" s="185"/>
      <c r="F373" s="185">
        <f>Arkusz4!D4</f>
        <v>53</v>
      </c>
      <c r="G373" s="185"/>
      <c r="H373" s="185">
        <f>Arkusz4!E4</f>
        <v>9</v>
      </c>
      <c r="I373" s="185"/>
      <c r="M373" s="229" t="str">
        <f>Arkusz5!B4</f>
        <v>HISZPANIA</v>
      </c>
      <c r="N373" s="230"/>
      <c r="O373" s="230"/>
      <c r="P373" s="185">
        <f>Arkusz5!C4</f>
        <v>16</v>
      </c>
      <c r="Q373" s="185"/>
      <c r="R373" s="185">
        <f>Arkusz5!D4</f>
        <v>20</v>
      </c>
      <c r="S373" s="185"/>
      <c r="T373" s="185">
        <f>Arkusz5!E4</f>
        <v>5</v>
      </c>
      <c r="U373" s="243"/>
    </row>
    <row r="374" spans="1:25" x14ac:dyDescent="0.35">
      <c r="A374" s="231" t="str">
        <f>Arkusz4!B5</f>
        <v>NIDERLANDY</v>
      </c>
      <c r="B374" s="232"/>
      <c r="C374" s="232"/>
      <c r="D374" s="215">
        <f>Arkusz4!C5</f>
        <v>41</v>
      </c>
      <c r="E374" s="215"/>
      <c r="F374" s="215">
        <f>Arkusz4!D5</f>
        <v>36</v>
      </c>
      <c r="G374" s="215"/>
      <c r="H374" s="215">
        <f>Arkusz4!E5</f>
        <v>7</v>
      </c>
      <c r="I374" s="215"/>
      <c r="M374" s="231" t="str">
        <f>Arkusz5!B5</f>
        <v>ŁOTWA</v>
      </c>
      <c r="N374" s="232"/>
      <c r="O374" s="232"/>
      <c r="P374" s="215">
        <f>Arkusz5!C5</f>
        <v>16</v>
      </c>
      <c r="Q374" s="215"/>
      <c r="R374" s="215">
        <f>Arkusz5!D5</f>
        <v>16</v>
      </c>
      <c r="S374" s="215"/>
      <c r="T374" s="215">
        <f>Arkusz5!E5</f>
        <v>17</v>
      </c>
      <c r="U374" s="242"/>
    </row>
    <row r="375" spans="1:25" x14ac:dyDescent="0.35">
      <c r="A375" s="229" t="str">
        <f>Arkusz4!B6</f>
        <v>WŁOCHY</v>
      </c>
      <c r="B375" s="230"/>
      <c r="C375" s="230"/>
      <c r="D375" s="185">
        <f>Arkusz4!C6</f>
        <v>41</v>
      </c>
      <c r="E375" s="185"/>
      <c r="F375" s="185">
        <f>Arkusz4!D6</f>
        <v>29</v>
      </c>
      <c r="G375" s="185"/>
      <c r="H375" s="185">
        <f>Arkusz4!E6</f>
        <v>0</v>
      </c>
      <c r="I375" s="185"/>
      <c r="M375" s="229" t="str">
        <f>Arkusz5!B6</f>
        <v>FRANCJA</v>
      </c>
      <c r="N375" s="230"/>
      <c r="O375" s="230"/>
      <c r="P375" s="185">
        <f>Arkusz5!C6</f>
        <v>12</v>
      </c>
      <c r="Q375" s="185"/>
      <c r="R375" s="185">
        <f>Arkusz5!D6</f>
        <v>10</v>
      </c>
      <c r="S375" s="185"/>
      <c r="T375" s="185">
        <f>Arkusz5!E6</f>
        <v>5</v>
      </c>
      <c r="U375" s="243"/>
    </row>
    <row r="376" spans="1:25" ht="15" thickBot="1" x14ac:dyDescent="0.4">
      <c r="A376" s="233" t="str">
        <f>Arkusz4!B7</f>
        <v>Pozostałe</v>
      </c>
      <c r="B376" s="234"/>
      <c r="C376" s="234"/>
      <c r="D376" s="216">
        <f>Arkusz4!C7</f>
        <v>236</v>
      </c>
      <c r="E376" s="216"/>
      <c r="F376" s="216">
        <f>Arkusz4!D7</f>
        <v>158</v>
      </c>
      <c r="G376" s="216"/>
      <c r="H376" s="216">
        <f>Arkusz4!E7</f>
        <v>74</v>
      </c>
      <c r="I376" s="216"/>
      <c r="M376" s="233" t="str">
        <f>Arkusz5!B7</f>
        <v>Pozostałe</v>
      </c>
      <c r="N376" s="234"/>
      <c r="O376" s="234"/>
      <c r="P376" s="216">
        <f>Arkusz5!C7</f>
        <v>79</v>
      </c>
      <c r="Q376" s="216"/>
      <c r="R376" s="216">
        <f>Arkusz5!D7</f>
        <v>79</v>
      </c>
      <c r="S376" s="216"/>
      <c r="T376" s="216">
        <f>Arkusz5!E7</f>
        <v>32</v>
      </c>
      <c r="U376" s="280"/>
    </row>
    <row r="377" spans="1:25" ht="15" thickBot="1" x14ac:dyDescent="0.4">
      <c r="A377" s="213" t="s">
        <v>69</v>
      </c>
      <c r="B377" s="214"/>
      <c r="C377" s="214"/>
      <c r="D377" s="211">
        <f>SUM(D371:E376)</f>
        <v>942</v>
      </c>
      <c r="E377" s="211"/>
      <c r="F377" s="211">
        <f>SUM(F371:G376)</f>
        <v>732</v>
      </c>
      <c r="G377" s="211"/>
      <c r="H377" s="211">
        <f>SUM(H371:I376)</f>
        <v>165</v>
      </c>
      <c r="I377" s="212"/>
      <c r="M377" s="213" t="s">
        <v>69</v>
      </c>
      <c r="N377" s="214"/>
      <c r="O377" s="214"/>
      <c r="P377" s="211">
        <f>SUM(P371:Q376)</f>
        <v>179</v>
      </c>
      <c r="Q377" s="211"/>
      <c r="R377" s="211">
        <f t="shared" ref="R377" si="11">SUM(R371:S376)</f>
        <v>168</v>
      </c>
      <c r="S377" s="211"/>
      <c r="T377" s="211">
        <f>SUM(T371:U376)</f>
        <v>79</v>
      </c>
      <c r="U377" s="212"/>
    </row>
    <row r="379" spans="1:25" x14ac:dyDescent="0.35">
      <c r="A379" s="55" t="s">
        <v>176</v>
      </c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</row>
    <row r="380" spans="1:25" x14ac:dyDescent="0.35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</row>
    <row r="381" spans="1:25" x14ac:dyDescent="0.35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</row>
    <row r="382" spans="1:25" x14ac:dyDescent="0.35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</row>
    <row r="383" spans="1:25" x14ac:dyDescent="0.35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</row>
    <row r="384" spans="1:25" x14ac:dyDescent="0.35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</row>
    <row r="385" spans="1:25" x14ac:dyDescent="0.35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</row>
    <row r="386" spans="1:25" s="53" customFormat="1" x14ac:dyDescent="0.35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</row>
    <row r="387" spans="1:25" s="53" customFormat="1" x14ac:dyDescent="0.35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</row>
    <row r="388" spans="1:25" s="53" customFormat="1" x14ac:dyDescent="0.35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</row>
    <row r="389" spans="1:25" s="53" customFormat="1" x14ac:dyDescent="0.35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6"/>
      <c r="U389" s="56"/>
      <c r="V389" s="56"/>
      <c r="W389" s="56"/>
      <c r="X389" s="56"/>
      <c r="Y389" s="56"/>
    </row>
    <row r="390" spans="1:25" s="53" customFormat="1" x14ac:dyDescent="0.35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6"/>
      <c r="U390" s="56"/>
      <c r="V390" s="56"/>
      <c r="W390" s="56"/>
      <c r="X390" s="56"/>
      <c r="Y390" s="56"/>
    </row>
    <row r="391" spans="1:25" s="53" customFormat="1" x14ac:dyDescent="0.35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6"/>
      <c r="U391" s="56"/>
      <c r="V391" s="56"/>
      <c r="W391" s="56"/>
      <c r="X391" s="56"/>
      <c r="Y391" s="56"/>
    </row>
    <row r="392" spans="1:25" s="53" customFormat="1" x14ac:dyDescent="0.35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</row>
    <row r="393" spans="1:25" s="53" customFormat="1" x14ac:dyDescent="0.35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6"/>
      <c r="U393" s="56"/>
      <c r="V393" s="56"/>
      <c r="W393" s="56"/>
      <c r="X393" s="56"/>
      <c r="Y393" s="56"/>
    </row>
    <row r="394" spans="1:25" s="53" customFormat="1" x14ac:dyDescent="0.35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</row>
    <row r="395" spans="1:25" s="53" customFormat="1" x14ac:dyDescent="0.35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6"/>
      <c r="U395" s="56"/>
      <c r="V395" s="56"/>
      <c r="W395" s="56"/>
      <c r="X395" s="56"/>
      <c r="Y395" s="56"/>
    </row>
    <row r="396" spans="1:25" s="53" customFormat="1" x14ac:dyDescent="0.35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</row>
    <row r="397" spans="1:25" s="53" customFormat="1" x14ac:dyDescent="0.35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</row>
    <row r="398" spans="1:25" s="53" customFormat="1" x14ac:dyDescent="0.35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</row>
    <row r="399" spans="1:25" x14ac:dyDescent="0.35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</row>
    <row r="401" spans="1:25" x14ac:dyDescent="0.35">
      <c r="A401" s="250" t="s">
        <v>68</v>
      </c>
      <c r="B401" s="250"/>
      <c r="C401" s="250"/>
      <c r="D401" s="250"/>
      <c r="E401" s="250"/>
      <c r="F401" s="250"/>
      <c r="G401" s="250"/>
      <c r="H401" s="250"/>
      <c r="I401" s="250"/>
      <c r="J401" s="250"/>
      <c r="K401" s="250"/>
      <c r="L401" s="250"/>
      <c r="M401" s="250"/>
      <c r="N401" s="250"/>
      <c r="O401" s="250"/>
      <c r="P401" s="250"/>
      <c r="Q401" s="250"/>
      <c r="R401" s="250"/>
      <c r="S401" s="250"/>
      <c r="T401" s="250"/>
      <c r="U401" s="250"/>
      <c r="V401" s="250"/>
      <c r="W401" s="250"/>
      <c r="X401" s="250"/>
      <c r="Y401" s="250"/>
    </row>
    <row r="402" spans="1:25" x14ac:dyDescent="0.3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</row>
    <row r="403" spans="1:25" x14ac:dyDescent="0.35">
      <c r="A403" s="308" t="s">
        <v>147</v>
      </c>
      <c r="B403" s="308"/>
      <c r="C403" s="308"/>
      <c r="D403" s="308"/>
      <c r="E403" s="308"/>
      <c r="F403" s="308"/>
      <c r="G403" s="308"/>
      <c r="H403" s="308"/>
      <c r="I403" s="308"/>
      <c r="J403" s="308"/>
      <c r="K403" s="308"/>
      <c r="L403" s="308"/>
      <c r="M403" s="308"/>
      <c r="N403" s="308"/>
      <c r="O403" s="308"/>
      <c r="P403" s="308"/>
      <c r="Q403" s="308"/>
      <c r="R403" s="308"/>
      <c r="S403" s="308"/>
      <c r="T403" s="308"/>
      <c r="U403" s="308"/>
    </row>
    <row r="404" spans="1:25" x14ac:dyDescent="0.3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</row>
    <row r="405" spans="1:25" ht="15" thickBot="1" x14ac:dyDescent="0.4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</row>
    <row r="406" spans="1:25" x14ac:dyDescent="0.35">
      <c r="C406" s="135" t="s">
        <v>0</v>
      </c>
      <c r="D406" s="136"/>
      <c r="E406" s="136"/>
      <c r="F406" s="136"/>
      <c r="G406" s="188" t="str">
        <f>CONCATENATE(Arkusz18!A2," - ",Arkusz18!B2," r.")</f>
        <v>01.08.2026 - 31.08.2026 r.</v>
      </c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9"/>
    </row>
    <row r="407" spans="1:25" ht="73.5" customHeight="1" x14ac:dyDescent="0.35">
      <c r="C407" s="137"/>
      <c r="D407" s="138"/>
      <c r="E407" s="138"/>
      <c r="F407" s="138"/>
      <c r="G407" s="238" t="s">
        <v>60</v>
      </c>
      <c r="H407" s="239"/>
      <c r="I407" s="240"/>
      <c r="J407" s="238" t="s">
        <v>61</v>
      </c>
      <c r="K407" s="239"/>
      <c r="L407" s="240"/>
      <c r="M407" s="238" t="s">
        <v>62</v>
      </c>
      <c r="N407" s="239"/>
      <c r="O407" s="240"/>
      <c r="P407" s="238" t="s">
        <v>71</v>
      </c>
      <c r="Q407" s="239"/>
      <c r="R407" s="240"/>
      <c r="S407" s="238" t="s">
        <v>63</v>
      </c>
      <c r="T407" s="239"/>
      <c r="U407" s="241"/>
    </row>
    <row r="408" spans="1:25" x14ac:dyDescent="0.35">
      <c r="C408" s="236" t="str">
        <f>Arkusz6!B2</f>
        <v>UKRAINA</v>
      </c>
      <c r="D408" s="237"/>
      <c r="E408" s="237"/>
      <c r="F408" s="237"/>
      <c r="G408" s="129">
        <f>Arkusz6!C2</f>
        <v>0</v>
      </c>
      <c r="H408" s="129"/>
      <c r="I408" s="129"/>
      <c r="J408" s="129">
        <f>Arkusz6!D2</f>
        <v>33</v>
      </c>
      <c r="K408" s="129"/>
      <c r="L408" s="129"/>
      <c r="M408" s="129">
        <f>Arkusz6!E2</f>
        <v>0</v>
      </c>
      <c r="N408" s="129"/>
      <c r="O408" s="129"/>
      <c r="P408" s="129">
        <f>Arkusz6!F2</f>
        <v>280</v>
      </c>
      <c r="Q408" s="129"/>
      <c r="R408" s="129"/>
      <c r="S408" s="129">
        <f>Arkusz6!G2</f>
        <v>16</v>
      </c>
      <c r="T408" s="129"/>
      <c r="U408" s="129"/>
    </row>
    <row r="409" spans="1:25" x14ac:dyDescent="0.35">
      <c r="C409" s="227" t="str">
        <f>Arkusz6!B3</f>
        <v>BIAŁORUŚ</v>
      </c>
      <c r="D409" s="228"/>
      <c r="E409" s="228"/>
      <c r="F409" s="228"/>
      <c r="G409" s="235">
        <f>Arkusz6!C3</f>
        <v>35</v>
      </c>
      <c r="H409" s="235"/>
      <c r="I409" s="235"/>
      <c r="J409" s="235">
        <f>Arkusz6!D3</f>
        <v>1</v>
      </c>
      <c r="K409" s="235"/>
      <c r="L409" s="235"/>
      <c r="M409" s="235">
        <f>Arkusz6!E3</f>
        <v>0</v>
      </c>
      <c r="N409" s="235"/>
      <c r="O409" s="235"/>
      <c r="P409" s="235">
        <f>Arkusz6!F3</f>
        <v>49</v>
      </c>
      <c r="Q409" s="235"/>
      <c r="R409" s="235"/>
      <c r="S409" s="235">
        <f>Arkusz6!G3</f>
        <v>17</v>
      </c>
      <c r="T409" s="235"/>
      <c r="U409" s="235"/>
    </row>
    <row r="410" spans="1:25" x14ac:dyDescent="0.35">
      <c r="C410" s="236" t="str">
        <f>Arkusz6!B4</f>
        <v>ROSJA</v>
      </c>
      <c r="D410" s="237"/>
      <c r="E410" s="237"/>
      <c r="F410" s="237"/>
      <c r="G410" s="129">
        <f>Arkusz6!C4</f>
        <v>5</v>
      </c>
      <c r="H410" s="129"/>
      <c r="I410" s="129"/>
      <c r="J410" s="129">
        <f>Arkusz6!D4</f>
        <v>0</v>
      </c>
      <c r="K410" s="129"/>
      <c r="L410" s="129"/>
      <c r="M410" s="129">
        <f>Arkusz6!E4</f>
        <v>0</v>
      </c>
      <c r="N410" s="129"/>
      <c r="O410" s="129"/>
      <c r="P410" s="129">
        <f>Arkusz6!F4</f>
        <v>25</v>
      </c>
      <c r="Q410" s="129"/>
      <c r="R410" s="129"/>
      <c r="S410" s="129">
        <f>Arkusz6!G4</f>
        <v>0</v>
      </c>
      <c r="T410" s="129"/>
      <c r="U410" s="129"/>
    </row>
    <row r="411" spans="1:25" x14ac:dyDescent="0.35">
      <c r="C411" s="227" t="str">
        <f>Arkusz6!B5</f>
        <v>KOLUMBIA</v>
      </c>
      <c r="D411" s="228"/>
      <c r="E411" s="228"/>
      <c r="F411" s="228"/>
      <c r="G411" s="235">
        <f>Arkusz6!C5</f>
        <v>0</v>
      </c>
      <c r="H411" s="235"/>
      <c r="I411" s="235"/>
      <c r="J411" s="235">
        <f>Arkusz6!D5</f>
        <v>0</v>
      </c>
      <c r="K411" s="235"/>
      <c r="L411" s="235"/>
      <c r="M411" s="235">
        <f>Arkusz6!E5</f>
        <v>0</v>
      </c>
      <c r="N411" s="235"/>
      <c r="O411" s="235"/>
      <c r="P411" s="235">
        <f>Arkusz6!F5</f>
        <v>16</v>
      </c>
      <c r="Q411" s="235"/>
      <c r="R411" s="235"/>
      <c r="S411" s="235">
        <f>Arkusz6!G5</f>
        <v>2</v>
      </c>
      <c r="T411" s="235"/>
      <c r="U411" s="235"/>
    </row>
    <row r="412" spans="1:25" x14ac:dyDescent="0.35">
      <c r="C412" s="236" t="str">
        <f>Arkusz6!B6</f>
        <v>DEMOKRATYCZNA REPUBLIKA KONGA</v>
      </c>
      <c r="D412" s="237"/>
      <c r="E412" s="237"/>
      <c r="F412" s="237"/>
      <c r="G412" s="129">
        <f>Arkusz6!C6</f>
        <v>0</v>
      </c>
      <c r="H412" s="129"/>
      <c r="I412" s="129"/>
      <c r="J412" s="129">
        <f>Arkusz6!D6</f>
        <v>1</v>
      </c>
      <c r="K412" s="129"/>
      <c r="L412" s="129"/>
      <c r="M412" s="129">
        <f>Arkusz6!E6</f>
        <v>0</v>
      </c>
      <c r="N412" s="129"/>
      <c r="O412" s="129"/>
      <c r="P412" s="129">
        <f>Arkusz6!F6</f>
        <v>0</v>
      </c>
      <c r="Q412" s="129"/>
      <c r="R412" s="129"/>
      <c r="S412" s="129">
        <f>Arkusz6!G6</f>
        <v>6</v>
      </c>
      <c r="T412" s="129"/>
      <c r="U412" s="129"/>
    </row>
    <row r="413" spans="1:25" ht="15" thickBot="1" x14ac:dyDescent="0.4">
      <c r="C413" s="131" t="str">
        <f>Arkusz6!B7</f>
        <v>Pozostałe</v>
      </c>
      <c r="D413" s="132"/>
      <c r="E413" s="132"/>
      <c r="F413" s="132"/>
      <c r="G413" s="130">
        <f>Arkusz6!C7</f>
        <v>17</v>
      </c>
      <c r="H413" s="130"/>
      <c r="I413" s="130"/>
      <c r="J413" s="130">
        <f>Arkusz6!D7</f>
        <v>4</v>
      </c>
      <c r="K413" s="130"/>
      <c r="L413" s="130"/>
      <c r="M413" s="130">
        <f>Arkusz6!E7</f>
        <v>0</v>
      </c>
      <c r="N413" s="130"/>
      <c r="O413" s="130"/>
      <c r="P413" s="130">
        <f>Arkusz6!F7</f>
        <v>51</v>
      </c>
      <c r="Q413" s="130"/>
      <c r="R413" s="130"/>
      <c r="S413" s="130">
        <f>Arkusz6!G7</f>
        <v>29</v>
      </c>
      <c r="T413" s="130"/>
      <c r="U413" s="130"/>
    </row>
    <row r="414" spans="1:25" ht="15" thickBot="1" x14ac:dyDescent="0.4">
      <c r="C414" s="133" t="s">
        <v>1</v>
      </c>
      <c r="D414" s="134"/>
      <c r="E414" s="134"/>
      <c r="F414" s="134"/>
      <c r="G414" s="90">
        <f>SUM(G408:I413)</f>
        <v>57</v>
      </c>
      <c r="H414" s="90"/>
      <c r="I414" s="90"/>
      <c r="J414" s="90">
        <f t="shared" ref="J414" si="12">SUM(J408:L413)</f>
        <v>39</v>
      </c>
      <c r="K414" s="90"/>
      <c r="L414" s="90"/>
      <c r="M414" s="90">
        <f t="shared" ref="M414" si="13">SUM(M408:O413)</f>
        <v>0</v>
      </c>
      <c r="N414" s="90"/>
      <c r="O414" s="90"/>
      <c r="P414" s="90">
        <f t="shared" ref="P414" si="14">SUM(P408:R413)</f>
        <v>421</v>
      </c>
      <c r="Q414" s="90"/>
      <c r="R414" s="90"/>
      <c r="S414" s="90">
        <f>SUM(S408:U413)</f>
        <v>70</v>
      </c>
      <c r="T414" s="90"/>
      <c r="U414" s="91"/>
    </row>
    <row r="417" spans="1:25" ht="15" thickBot="1" x14ac:dyDescent="0.4"/>
    <row r="418" spans="1:25" x14ac:dyDescent="0.35">
      <c r="C418" s="135" t="s">
        <v>0</v>
      </c>
      <c r="D418" s="136"/>
      <c r="E418" s="136"/>
      <c r="F418" s="136"/>
      <c r="G418" s="188" t="str">
        <f>CONCATENATE(Arkusz18!C2," - ",Arkusz18!B2," r.")</f>
        <v>01.01.2026 - 31.08.2026 r.</v>
      </c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9"/>
    </row>
    <row r="419" spans="1:25" ht="71.25" customHeight="1" x14ac:dyDescent="0.35">
      <c r="C419" s="137"/>
      <c r="D419" s="138"/>
      <c r="E419" s="138"/>
      <c r="F419" s="138"/>
      <c r="G419" s="238" t="s">
        <v>60</v>
      </c>
      <c r="H419" s="239"/>
      <c r="I419" s="240"/>
      <c r="J419" s="238" t="s">
        <v>61</v>
      </c>
      <c r="K419" s="239"/>
      <c r="L419" s="240"/>
      <c r="M419" s="238" t="s">
        <v>62</v>
      </c>
      <c r="N419" s="239"/>
      <c r="O419" s="240"/>
      <c r="P419" s="238" t="s">
        <v>71</v>
      </c>
      <c r="Q419" s="239"/>
      <c r="R419" s="240"/>
      <c r="S419" s="238" t="s">
        <v>63</v>
      </c>
      <c r="T419" s="239"/>
      <c r="U419" s="241"/>
    </row>
    <row r="420" spans="1:25" x14ac:dyDescent="0.35">
      <c r="C420" s="236" t="str">
        <f>Arkusz7!B2</f>
        <v>UKRAINA</v>
      </c>
      <c r="D420" s="237"/>
      <c r="E420" s="237"/>
      <c r="F420" s="237"/>
      <c r="G420" s="129">
        <f>Arkusz7!C2</f>
        <v>1</v>
      </c>
      <c r="H420" s="129"/>
      <c r="I420" s="129"/>
      <c r="J420" s="129">
        <f>Arkusz7!D2</f>
        <v>176</v>
      </c>
      <c r="K420" s="129"/>
      <c r="L420" s="129"/>
      <c r="M420" s="129">
        <f>Arkusz7!E2</f>
        <v>0</v>
      </c>
      <c r="N420" s="129"/>
      <c r="O420" s="129"/>
      <c r="P420" s="129">
        <f>Arkusz7!F2</f>
        <v>2951</v>
      </c>
      <c r="Q420" s="129"/>
      <c r="R420" s="129"/>
      <c r="S420" s="129">
        <f>Arkusz7!G2</f>
        <v>347</v>
      </c>
      <c r="T420" s="129"/>
      <c r="U420" s="129"/>
    </row>
    <row r="421" spans="1:25" x14ac:dyDescent="0.35">
      <c r="C421" s="227" t="str">
        <f>Arkusz7!B3</f>
        <v>BIAŁORUŚ</v>
      </c>
      <c r="D421" s="228"/>
      <c r="E421" s="228"/>
      <c r="F421" s="228"/>
      <c r="G421" s="235">
        <f>Arkusz7!C3</f>
        <v>283</v>
      </c>
      <c r="H421" s="235"/>
      <c r="I421" s="235"/>
      <c r="J421" s="235">
        <f>Arkusz7!D3</f>
        <v>377</v>
      </c>
      <c r="K421" s="235"/>
      <c r="L421" s="235"/>
      <c r="M421" s="235">
        <f>Arkusz7!E3</f>
        <v>0</v>
      </c>
      <c r="N421" s="235"/>
      <c r="O421" s="235"/>
      <c r="P421" s="235">
        <f>Arkusz7!F3</f>
        <v>214</v>
      </c>
      <c r="Q421" s="235"/>
      <c r="R421" s="235"/>
      <c r="S421" s="235">
        <f>Arkusz7!G3</f>
        <v>138</v>
      </c>
      <c r="T421" s="235"/>
      <c r="U421" s="235"/>
    </row>
    <row r="422" spans="1:25" x14ac:dyDescent="0.35">
      <c r="C422" s="236" t="str">
        <f>Arkusz7!B4</f>
        <v>ROSJA</v>
      </c>
      <c r="D422" s="237"/>
      <c r="E422" s="237"/>
      <c r="F422" s="237"/>
      <c r="G422" s="129">
        <f>Arkusz7!C4</f>
        <v>18</v>
      </c>
      <c r="H422" s="129"/>
      <c r="I422" s="129"/>
      <c r="J422" s="129">
        <f>Arkusz7!D4</f>
        <v>15</v>
      </c>
      <c r="K422" s="129"/>
      <c r="L422" s="129"/>
      <c r="M422" s="129">
        <f>Arkusz7!E4</f>
        <v>0</v>
      </c>
      <c r="N422" s="129"/>
      <c r="O422" s="129"/>
      <c r="P422" s="129">
        <f>Arkusz7!F4</f>
        <v>231</v>
      </c>
      <c r="Q422" s="129"/>
      <c r="R422" s="129"/>
      <c r="S422" s="129">
        <f>Arkusz7!G4</f>
        <v>73</v>
      </c>
      <c r="T422" s="129"/>
      <c r="U422" s="129"/>
    </row>
    <row r="423" spans="1:25" x14ac:dyDescent="0.35">
      <c r="C423" s="227" t="str">
        <f>Arkusz7!B5</f>
        <v>TADŻYKISTAN</v>
      </c>
      <c r="D423" s="228"/>
      <c r="E423" s="228"/>
      <c r="F423" s="228"/>
      <c r="G423" s="235">
        <f>Arkusz7!C5</f>
        <v>8</v>
      </c>
      <c r="H423" s="235"/>
      <c r="I423" s="235"/>
      <c r="J423" s="235">
        <f>Arkusz7!D5</f>
        <v>14</v>
      </c>
      <c r="K423" s="235"/>
      <c r="L423" s="235"/>
      <c r="M423" s="235">
        <f>Arkusz7!E5</f>
        <v>0</v>
      </c>
      <c r="N423" s="235"/>
      <c r="O423" s="235"/>
      <c r="P423" s="235">
        <f>Arkusz7!F5</f>
        <v>34</v>
      </c>
      <c r="Q423" s="235"/>
      <c r="R423" s="235"/>
      <c r="S423" s="235">
        <f>Arkusz7!G5</f>
        <v>81</v>
      </c>
      <c r="T423" s="235"/>
      <c r="U423" s="235"/>
    </row>
    <row r="424" spans="1:25" x14ac:dyDescent="0.35">
      <c r="C424" s="236" t="str">
        <f>Arkusz7!B6</f>
        <v>AFGANISTAN</v>
      </c>
      <c r="D424" s="237"/>
      <c r="E424" s="237"/>
      <c r="F424" s="237"/>
      <c r="G424" s="129">
        <f>Arkusz7!C6</f>
        <v>19</v>
      </c>
      <c r="H424" s="129"/>
      <c r="I424" s="129"/>
      <c r="J424" s="129">
        <f>Arkusz7!D6</f>
        <v>0</v>
      </c>
      <c r="K424" s="129"/>
      <c r="L424" s="129"/>
      <c r="M424" s="129">
        <f>Arkusz7!E6</f>
        <v>0</v>
      </c>
      <c r="N424" s="129"/>
      <c r="O424" s="129"/>
      <c r="P424" s="129">
        <f>Arkusz7!F6</f>
        <v>48</v>
      </c>
      <c r="Q424" s="129"/>
      <c r="R424" s="129"/>
      <c r="S424" s="129">
        <f>Arkusz7!G6</f>
        <v>49</v>
      </c>
      <c r="T424" s="129"/>
      <c r="U424" s="129"/>
    </row>
    <row r="425" spans="1:25" ht="15" thickBot="1" x14ac:dyDescent="0.4">
      <c r="C425" s="131" t="str">
        <f>Arkusz7!B7</f>
        <v>Pozostałe</v>
      </c>
      <c r="D425" s="132"/>
      <c r="E425" s="132"/>
      <c r="F425" s="132"/>
      <c r="G425" s="130">
        <f>Arkusz7!C7</f>
        <v>67</v>
      </c>
      <c r="H425" s="130"/>
      <c r="I425" s="130"/>
      <c r="J425" s="130">
        <f>Arkusz7!D7</f>
        <v>44</v>
      </c>
      <c r="K425" s="130"/>
      <c r="L425" s="130"/>
      <c r="M425" s="130">
        <f>Arkusz7!E7</f>
        <v>0</v>
      </c>
      <c r="N425" s="130"/>
      <c r="O425" s="130"/>
      <c r="P425" s="130">
        <f>Arkusz7!F7</f>
        <v>386</v>
      </c>
      <c r="Q425" s="130"/>
      <c r="R425" s="130"/>
      <c r="S425" s="130">
        <f>Arkusz7!G7</f>
        <v>453</v>
      </c>
      <c r="T425" s="130"/>
      <c r="U425" s="130"/>
    </row>
    <row r="426" spans="1:25" ht="15" thickBot="1" x14ac:dyDescent="0.4">
      <c r="C426" s="133" t="s">
        <v>1</v>
      </c>
      <c r="D426" s="134"/>
      <c r="E426" s="134"/>
      <c r="F426" s="134"/>
      <c r="G426" s="90">
        <f>SUM(G420:I425)</f>
        <v>396</v>
      </c>
      <c r="H426" s="90"/>
      <c r="I426" s="90"/>
      <c r="J426" s="90">
        <f t="shared" ref="J426" si="15">SUM(J420:L425)</f>
        <v>626</v>
      </c>
      <c r="K426" s="90"/>
      <c r="L426" s="90"/>
      <c r="M426" s="90">
        <f t="shared" ref="M426" si="16">SUM(M420:O425)</f>
        <v>0</v>
      </c>
      <c r="N426" s="90"/>
      <c r="O426" s="90"/>
      <c r="P426" s="90">
        <f t="shared" ref="P426" si="17">SUM(P420:R425)</f>
        <v>3864</v>
      </c>
      <c r="Q426" s="90"/>
      <c r="R426" s="90"/>
      <c r="S426" s="90">
        <f>SUM(S420:U425)</f>
        <v>1141</v>
      </c>
      <c r="T426" s="90"/>
      <c r="U426" s="91"/>
      <c r="V426" s="309">
        <f>SUM(G426:L426)</f>
        <v>1022</v>
      </c>
    </row>
    <row r="429" spans="1:25" x14ac:dyDescent="0.35">
      <c r="A429" s="55" t="s">
        <v>177</v>
      </c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6"/>
      <c r="U429" s="56"/>
      <c r="V429" s="56"/>
      <c r="W429" s="56"/>
      <c r="X429" s="56"/>
      <c r="Y429" s="56"/>
    </row>
    <row r="430" spans="1:25" x14ac:dyDescent="0.35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</row>
    <row r="431" spans="1:25" x14ac:dyDescent="0.35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6"/>
      <c r="U431" s="56"/>
      <c r="V431" s="56"/>
      <c r="W431" s="56"/>
      <c r="X431" s="56"/>
      <c r="Y431" s="56"/>
    </row>
    <row r="432" spans="1:25" x14ac:dyDescent="0.35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6"/>
      <c r="U432" s="56"/>
      <c r="V432" s="56"/>
      <c r="W432" s="56"/>
      <c r="X432" s="56"/>
      <c r="Y432" s="56"/>
    </row>
    <row r="433" spans="1:25" x14ac:dyDescent="0.35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</row>
    <row r="434" spans="1:25" x14ac:dyDescent="0.35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6"/>
      <c r="U434" s="56"/>
      <c r="V434" s="56"/>
      <c r="W434" s="56"/>
      <c r="X434" s="56"/>
      <c r="Y434" s="56"/>
    </row>
    <row r="435" spans="1:25" x14ac:dyDescent="0.35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6"/>
      <c r="U435" s="56"/>
      <c r="V435" s="56"/>
      <c r="W435" s="56"/>
      <c r="X435" s="56"/>
      <c r="Y435" s="56"/>
    </row>
    <row r="436" spans="1:25" x14ac:dyDescent="0.35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</row>
    <row r="437" spans="1:25" x14ac:dyDescent="0.35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6"/>
      <c r="U437" s="56"/>
      <c r="V437" s="56"/>
      <c r="W437" s="56"/>
      <c r="X437" s="56"/>
      <c r="Y437" s="56"/>
    </row>
    <row r="438" spans="1:25" x14ac:dyDescent="0.35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</row>
    <row r="439" spans="1:25" s="54" customFormat="1" x14ac:dyDescent="0.35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</row>
    <row r="440" spans="1:25" s="54" customFormat="1" x14ac:dyDescent="0.35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</row>
    <row r="441" spans="1:25" s="54" customFormat="1" x14ac:dyDescent="0.35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6"/>
      <c r="U441" s="56"/>
      <c r="V441" s="56"/>
      <c r="W441" s="56"/>
      <c r="X441" s="56"/>
      <c r="Y441" s="56"/>
    </row>
    <row r="442" spans="1:25" s="54" customFormat="1" x14ac:dyDescent="0.35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6"/>
      <c r="U442" s="56"/>
      <c r="V442" s="56"/>
      <c r="W442" s="56"/>
      <c r="X442" s="56"/>
      <c r="Y442" s="56"/>
    </row>
    <row r="443" spans="1:25" s="54" customFormat="1" x14ac:dyDescent="0.35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6"/>
      <c r="U443" s="56"/>
      <c r="V443" s="56"/>
      <c r="W443" s="56"/>
      <c r="X443" s="56"/>
      <c r="Y443" s="56"/>
    </row>
    <row r="444" spans="1:25" s="54" customFormat="1" x14ac:dyDescent="0.35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</row>
    <row r="445" spans="1:25" s="54" customFormat="1" x14ac:dyDescent="0.35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6"/>
      <c r="U445" s="56"/>
      <c r="V445" s="56"/>
      <c r="W445" s="56"/>
      <c r="X445" s="56"/>
      <c r="Y445" s="56"/>
    </row>
    <row r="446" spans="1:25" s="54" customFormat="1" x14ac:dyDescent="0.35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</row>
    <row r="447" spans="1:25" s="54" customFormat="1" x14ac:dyDescent="0.35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</row>
    <row r="448" spans="1:25" s="54" customFormat="1" x14ac:dyDescent="0.35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</row>
    <row r="449" spans="1:25" s="54" customFormat="1" x14ac:dyDescent="0.35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</row>
    <row r="450" spans="1:25" s="54" customFormat="1" x14ac:dyDescent="0.35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</row>
    <row r="451" spans="1:25" s="54" customFormat="1" x14ac:dyDescent="0.35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6"/>
      <c r="U451" s="56"/>
      <c r="V451" s="56"/>
      <c r="W451" s="56"/>
      <c r="X451" s="56"/>
      <c r="Y451" s="56"/>
    </row>
    <row r="452" spans="1:25" s="54" customFormat="1" x14ac:dyDescent="0.35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</row>
    <row r="453" spans="1:25" s="54" customFormat="1" x14ac:dyDescent="0.35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6"/>
      <c r="U453" s="56"/>
      <c r="V453" s="56"/>
      <c r="W453" s="56"/>
      <c r="X453" s="56"/>
      <c r="Y453" s="56"/>
    </row>
    <row r="454" spans="1:25" s="54" customFormat="1" x14ac:dyDescent="0.35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</row>
    <row r="455" spans="1:25" s="54" customFormat="1" x14ac:dyDescent="0.35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6"/>
      <c r="U455" s="56"/>
      <c r="V455" s="56"/>
      <c r="W455" s="56"/>
      <c r="X455" s="56"/>
      <c r="Y455" s="56"/>
    </row>
    <row r="456" spans="1:25" s="54" customFormat="1" x14ac:dyDescent="0.35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6"/>
      <c r="U456" s="56"/>
      <c r="V456" s="56"/>
      <c r="W456" s="56"/>
      <c r="X456" s="56"/>
      <c r="Y456" s="56"/>
    </row>
    <row r="457" spans="1:25" s="54" customFormat="1" x14ac:dyDescent="0.35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</row>
    <row r="461" spans="1:25" x14ac:dyDescent="0.35">
      <c r="A461" s="62" t="s">
        <v>148</v>
      </c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</row>
    <row r="462" spans="1:25" x14ac:dyDescent="0.35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</row>
    <row r="463" spans="1:25" x14ac:dyDescent="0.3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</row>
    <row r="464" spans="1:25" ht="15" thickBot="1" x14ac:dyDescent="0.4"/>
    <row r="465" spans="2:25" ht="30" customHeight="1" x14ac:dyDescent="0.35">
      <c r="B465" s="135" t="s">
        <v>9</v>
      </c>
      <c r="C465" s="136"/>
      <c r="D465" s="136"/>
      <c r="E465" s="136"/>
      <c r="F465" s="136"/>
      <c r="G465" s="136"/>
      <c r="H465" s="136"/>
      <c r="I465" s="136"/>
      <c r="J465" s="139" t="str">
        <f>Arkusz8!C6</f>
        <v>28.07.2026 - 03.08.2026</v>
      </c>
      <c r="K465" s="139"/>
      <c r="L465" s="139"/>
      <c r="M465" s="139" t="str">
        <f>Arkusz8!C10</f>
        <v>04.08.2026 - 10.08.2026</v>
      </c>
      <c r="N465" s="139"/>
      <c r="O465" s="139"/>
      <c r="P465" s="139" t="str">
        <f>Arkusz8!C9</f>
        <v>11.08.2026 - 17.08.2026</v>
      </c>
      <c r="Q465" s="139"/>
      <c r="R465" s="139"/>
      <c r="S465" s="139" t="str">
        <f>Arkusz8!C8</f>
        <v>18.08.2026 - 24.08.2026</v>
      </c>
      <c r="T465" s="139"/>
      <c r="U465" s="139"/>
      <c r="V465" s="139" t="str">
        <f>Arkusz8!C7</f>
        <v>25.08.2026 - 31.08.2026</v>
      </c>
      <c r="W465" s="139"/>
      <c r="X465" s="170"/>
    </row>
    <row r="466" spans="2:25" x14ac:dyDescent="0.35">
      <c r="B466" s="253" t="s">
        <v>29</v>
      </c>
      <c r="C466" s="254"/>
      <c r="D466" s="254"/>
      <c r="E466" s="254"/>
      <c r="F466" s="254"/>
      <c r="G466" s="254"/>
      <c r="H466" s="254"/>
      <c r="I466" s="254"/>
      <c r="J466" s="169">
        <f>Arkusz8!A6</f>
        <v>737</v>
      </c>
      <c r="K466" s="169"/>
      <c r="L466" s="169"/>
      <c r="M466" s="169">
        <f>Arkusz8!A5</f>
        <v>736</v>
      </c>
      <c r="N466" s="169"/>
      <c r="O466" s="169"/>
      <c r="P466" s="169">
        <f>Arkusz8!A4</f>
        <v>730</v>
      </c>
      <c r="Q466" s="169"/>
      <c r="R466" s="169"/>
      <c r="S466" s="169">
        <f>Arkusz8!A3</f>
        <v>715</v>
      </c>
      <c r="T466" s="169"/>
      <c r="U466" s="169"/>
      <c r="V466" s="169">
        <f>Arkusz8!A2</f>
        <v>712</v>
      </c>
      <c r="W466" s="169"/>
      <c r="X466" s="169"/>
    </row>
    <row r="467" spans="2:25" x14ac:dyDescent="0.35">
      <c r="B467" s="251" t="s">
        <v>5</v>
      </c>
      <c r="C467" s="252"/>
      <c r="D467" s="252"/>
      <c r="E467" s="252"/>
      <c r="F467" s="252"/>
      <c r="G467" s="252"/>
      <c r="H467" s="252"/>
      <c r="I467" s="252"/>
      <c r="J467" s="129">
        <f>Arkusz8!A11</f>
        <v>5833</v>
      </c>
      <c r="K467" s="129"/>
      <c r="L467" s="129"/>
      <c r="M467" s="129">
        <f>Arkusz8!A10</f>
        <v>5849</v>
      </c>
      <c r="N467" s="129"/>
      <c r="O467" s="129"/>
      <c r="P467" s="129">
        <f>Arkusz8!A9</f>
        <v>5826</v>
      </c>
      <c r="Q467" s="129"/>
      <c r="R467" s="129"/>
      <c r="S467" s="129">
        <f>Arkusz8!A8</f>
        <v>5811</v>
      </c>
      <c r="T467" s="129"/>
      <c r="U467" s="129"/>
      <c r="V467" s="129">
        <f>Arkusz8!A7</f>
        <v>5797</v>
      </c>
      <c r="W467" s="129"/>
      <c r="X467" s="129"/>
    </row>
    <row r="468" spans="2:25" x14ac:dyDescent="0.35">
      <c r="B468" s="253" t="s">
        <v>6</v>
      </c>
      <c r="C468" s="254"/>
      <c r="D468" s="254"/>
      <c r="E468" s="254"/>
      <c r="F468" s="254"/>
      <c r="G468" s="254"/>
      <c r="H468" s="254"/>
      <c r="I468" s="254"/>
      <c r="J468" s="169">
        <f>Arkusz8!A16</f>
        <v>83</v>
      </c>
      <c r="K468" s="169"/>
      <c r="L468" s="169"/>
      <c r="M468" s="169">
        <f>Arkusz8!A15</f>
        <v>79</v>
      </c>
      <c r="N468" s="169"/>
      <c r="O468" s="169"/>
      <c r="P468" s="169">
        <f>Arkusz8!A14</f>
        <v>74</v>
      </c>
      <c r="Q468" s="169"/>
      <c r="R468" s="169"/>
      <c r="S468" s="169">
        <f>Arkusz8!A13</f>
        <v>93</v>
      </c>
      <c r="T468" s="169"/>
      <c r="U468" s="169"/>
      <c r="V468" s="169">
        <f>Arkusz8!A12</f>
        <v>79</v>
      </c>
      <c r="W468" s="169"/>
      <c r="X468" s="169"/>
      <c r="Y468" s="311"/>
    </row>
    <row r="469" spans="2:25" x14ac:dyDescent="0.35">
      <c r="B469" s="173" t="s">
        <v>7</v>
      </c>
      <c r="C469" s="174"/>
      <c r="D469" s="174"/>
      <c r="E469" s="174"/>
      <c r="F469" s="174"/>
      <c r="G469" s="174"/>
      <c r="H469" s="174"/>
      <c r="I469" s="174"/>
      <c r="J469" s="129">
        <f>Arkusz8!A21</f>
        <v>71</v>
      </c>
      <c r="K469" s="129"/>
      <c r="L469" s="129"/>
      <c r="M469" s="129">
        <f>Arkusz8!A20</f>
        <v>75</v>
      </c>
      <c r="N469" s="129"/>
      <c r="O469" s="129"/>
      <c r="P469" s="129">
        <f>Arkusz8!A19</f>
        <v>64</v>
      </c>
      <c r="Q469" s="129"/>
      <c r="R469" s="129"/>
      <c r="S469" s="129">
        <f>Arkusz8!A18</f>
        <v>63</v>
      </c>
      <c r="T469" s="129"/>
      <c r="U469" s="129"/>
      <c r="V469" s="129">
        <f>Arkusz8!A17</f>
        <v>64</v>
      </c>
      <c r="W469" s="129"/>
      <c r="X469" s="129"/>
      <c r="Y469" s="310"/>
    </row>
    <row r="470" spans="2:25" ht="15" thickBot="1" x14ac:dyDescent="0.4">
      <c r="B470" s="140" t="s">
        <v>92</v>
      </c>
      <c r="C470" s="141"/>
      <c r="D470" s="141"/>
      <c r="E470" s="141"/>
      <c r="F470" s="141"/>
      <c r="G470" s="141"/>
      <c r="H470" s="141"/>
      <c r="I470" s="141"/>
      <c r="J470" s="168">
        <f>Arkusz8!A26</f>
        <v>1</v>
      </c>
      <c r="K470" s="168"/>
      <c r="L470" s="168"/>
      <c r="M470" s="168">
        <f>Arkusz8!A25</f>
        <v>0</v>
      </c>
      <c r="N470" s="168"/>
      <c r="O470" s="168"/>
      <c r="P470" s="168">
        <f>Arkusz8!A24</f>
        <v>0</v>
      </c>
      <c r="Q470" s="168"/>
      <c r="R470" s="168"/>
      <c r="S470" s="168">
        <f>Arkusz8!A23</f>
        <v>0</v>
      </c>
      <c r="T470" s="168"/>
      <c r="U470" s="168"/>
      <c r="V470" s="168">
        <f>Arkusz8!A22</f>
        <v>0</v>
      </c>
      <c r="W470" s="168"/>
      <c r="X470" s="168"/>
    </row>
    <row r="471" spans="2:25" ht="15" thickBot="1" x14ac:dyDescent="0.4">
      <c r="B471" s="153" t="s">
        <v>93</v>
      </c>
      <c r="C471" s="154"/>
      <c r="D471" s="154"/>
      <c r="E471" s="154"/>
      <c r="F471" s="154"/>
      <c r="G471" s="154"/>
      <c r="H471" s="154"/>
      <c r="I471" s="154"/>
      <c r="J471" s="127">
        <f>SUM(J466,J467,J470)</f>
        <v>6571</v>
      </c>
      <c r="K471" s="127"/>
      <c r="L471" s="127"/>
      <c r="M471" s="127">
        <f>SUM(M466,M467,M470)</f>
        <v>6585</v>
      </c>
      <c r="N471" s="127"/>
      <c r="O471" s="127"/>
      <c r="P471" s="127">
        <f>SUM(P466,P467,P470)</f>
        <v>6556</v>
      </c>
      <c r="Q471" s="127"/>
      <c r="R471" s="127"/>
      <c r="S471" s="127">
        <f>SUM(S466,S467,S470)</f>
        <v>6526</v>
      </c>
      <c r="T471" s="127"/>
      <c r="U471" s="127"/>
      <c r="V471" s="127">
        <f>SUM(V466,V467,V470)</f>
        <v>6509</v>
      </c>
      <c r="W471" s="127"/>
      <c r="X471" s="128"/>
    </row>
    <row r="472" spans="2:25" x14ac:dyDescent="0.35">
      <c r="B472" s="22"/>
      <c r="C472" s="22"/>
      <c r="D472" s="22"/>
      <c r="E472" s="22"/>
      <c r="F472" s="22"/>
      <c r="G472" s="22"/>
      <c r="H472" s="22"/>
      <c r="I472" s="22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</row>
    <row r="473" spans="2:25" x14ac:dyDescent="0.35">
      <c r="B473" s="22"/>
      <c r="C473" s="22"/>
      <c r="D473" s="22"/>
      <c r="E473" s="22"/>
      <c r="F473" s="22"/>
      <c r="G473" s="22"/>
      <c r="H473" s="22"/>
      <c r="I473" s="22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</row>
    <row r="474" spans="2:25" x14ac:dyDescent="0.35">
      <c r="B474" s="22"/>
      <c r="C474" s="22"/>
      <c r="D474" s="22"/>
      <c r="E474" s="22"/>
      <c r="F474" s="22"/>
      <c r="G474" s="22"/>
      <c r="H474" s="22"/>
      <c r="I474" s="22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</row>
    <row r="475" spans="2:25" x14ac:dyDescent="0.35">
      <c r="B475" s="22"/>
      <c r="C475" s="22"/>
      <c r="D475" s="22"/>
      <c r="E475" s="22"/>
      <c r="F475" s="22"/>
      <c r="G475" s="22"/>
      <c r="H475" s="22"/>
      <c r="I475" s="22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</row>
    <row r="476" spans="2:25" x14ac:dyDescent="0.35">
      <c r="B476" s="22"/>
      <c r="C476" s="22"/>
      <c r="D476" s="22"/>
      <c r="E476" s="22"/>
      <c r="F476" s="22"/>
      <c r="G476" s="22"/>
      <c r="H476" s="22"/>
      <c r="I476" s="22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</row>
    <row r="477" spans="2:25" x14ac:dyDescent="0.35">
      <c r="B477" s="22"/>
      <c r="C477" s="22"/>
      <c r="D477" s="22"/>
      <c r="E477" s="22"/>
      <c r="F477" s="22"/>
      <c r="G477" s="22"/>
      <c r="H477" s="22"/>
      <c r="I477" s="22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</row>
    <row r="492" spans="1:25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1:25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1:25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1:25" x14ac:dyDescent="0.3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</row>
    <row r="496" spans="1:25" x14ac:dyDescent="0.35">
      <c r="A496" s="55" t="s">
        <v>180</v>
      </c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</row>
    <row r="497" spans="1:25" x14ac:dyDescent="0.35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</row>
    <row r="498" spans="1:25" x14ac:dyDescent="0.35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</row>
    <row r="499" spans="1:25" x14ac:dyDescent="0.35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</row>
    <row r="500" spans="1:25" x14ac:dyDescent="0.35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</row>
    <row r="501" spans="1:25" x14ac:dyDescent="0.35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</row>
    <row r="502" spans="1:25" x14ac:dyDescent="0.35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</row>
    <row r="503" spans="1:25" x14ac:dyDescent="0.35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</row>
    <row r="504" spans="1:25" x14ac:dyDescent="0.35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</row>
    <row r="505" spans="1:25" x14ac:dyDescent="0.35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</row>
    <row r="506" spans="1:25" s="54" customFormat="1" x14ac:dyDescent="0.35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</row>
    <row r="507" spans="1:25" s="54" customFormat="1" x14ac:dyDescent="0.35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</row>
    <row r="508" spans="1:25" s="54" customFormat="1" x14ac:dyDescent="0.35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</row>
    <row r="509" spans="1:25" s="54" customFormat="1" x14ac:dyDescent="0.35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</row>
    <row r="510" spans="1:25" s="54" customFormat="1" x14ac:dyDescent="0.35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</row>
    <row r="511" spans="1:25" s="54" customFormat="1" x14ac:dyDescent="0.35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</row>
    <row r="512" spans="1:25" s="54" customFormat="1" x14ac:dyDescent="0.35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</row>
    <row r="513" spans="1:25" s="54" customFormat="1" x14ac:dyDescent="0.35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</row>
    <row r="514" spans="1:25" s="54" customFormat="1" x14ac:dyDescent="0.35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</row>
    <row r="515" spans="1:25" x14ac:dyDescent="0.35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</row>
    <row r="518" spans="1:25" x14ac:dyDescent="0.35">
      <c r="A518" s="39" t="s">
        <v>48</v>
      </c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R518" s="40"/>
      <c r="S518" s="40"/>
      <c r="T518" s="40"/>
    </row>
    <row r="519" spans="1:25" x14ac:dyDescent="0.35">
      <c r="P519" s="41"/>
      <c r="Q519" s="41"/>
      <c r="R519" s="40"/>
      <c r="S519" s="40"/>
      <c r="T519" s="40"/>
      <c r="U519" s="41"/>
    </row>
    <row r="520" spans="1:25" x14ac:dyDescent="0.35"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spans="1:25" x14ac:dyDescent="0.35">
      <c r="A521" s="55" t="s">
        <v>178</v>
      </c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</row>
    <row r="522" spans="1:25" x14ac:dyDescent="0.35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</row>
    <row r="523" spans="1:25" x14ac:dyDescent="0.35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</row>
    <row r="524" spans="1:25" x14ac:dyDescent="0.35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</row>
    <row r="525" spans="1:25" x14ac:dyDescent="0.35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6"/>
      <c r="U525" s="56"/>
      <c r="V525" s="56"/>
      <c r="W525" s="56"/>
      <c r="X525" s="56"/>
      <c r="Y525" s="56"/>
    </row>
    <row r="526" spans="1:25" x14ac:dyDescent="0.35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6"/>
      <c r="U526" s="56"/>
      <c r="V526" s="56"/>
      <c r="W526" s="56"/>
      <c r="X526" s="56"/>
      <c r="Y526" s="56"/>
    </row>
    <row r="527" spans="1:25" x14ac:dyDescent="0.35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6"/>
      <c r="U527" s="56"/>
      <c r="V527" s="56"/>
      <c r="W527" s="56"/>
      <c r="X527" s="56"/>
      <c r="Y527" s="56"/>
    </row>
    <row r="528" spans="1:25" x14ac:dyDescent="0.35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6"/>
      <c r="U528" s="56"/>
      <c r="V528" s="56"/>
      <c r="W528" s="56"/>
      <c r="X528" s="56"/>
      <c r="Y528" s="56"/>
    </row>
    <row r="529" spans="1:25" x14ac:dyDescent="0.35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6"/>
      <c r="U529" s="56"/>
      <c r="V529" s="56"/>
      <c r="W529" s="56"/>
      <c r="X529" s="56"/>
      <c r="Y529" s="56"/>
    </row>
    <row r="530" spans="1:25" x14ac:dyDescent="0.35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  <c r="U530" s="56"/>
      <c r="V530" s="56"/>
      <c r="W530" s="56"/>
      <c r="X530" s="56"/>
      <c r="Y530" s="56"/>
    </row>
    <row r="531" spans="1:25" x14ac:dyDescent="0.35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6"/>
      <c r="U531" s="56"/>
      <c r="V531" s="56"/>
      <c r="W531" s="56"/>
      <c r="X531" s="56"/>
      <c r="Y531" s="56"/>
    </row>
    <row r="532" spans="1:25" x14ac:dyDescent="0.35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</row>
    <row r="533" spans="1:25" x14ac:dyDescent="0.35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</row>
    <row r="534" spans="1:25" x14ac:dyDescent="0.35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</row>
    <row r="535" spans="1:25" x14ac:dyDescent="0.35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</row>
    <row r="536" spans="1:25" x14ac:dyDescent="0.35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6"/>
      <c r="U536" s="56"/>
      <c r="V536" s="56"/>
      <c r="W536" s="56"/>
      <c r="X536" s="56"/>
      <c r="Y536" s="56"/>
    </row>
    <row r="537" spans="1:25" x14ac:dyDescent="0.35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</row>
    <row r="538" spans="1:25" x14ac:dyDescent="0.35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  <c r="W538" s="56"/>
      <c r="X538" s="56"/>
      <c r="Y538" s="56"/>
    </row>
    <row r="539" spans="1:25" x14ac:dyDescent="0.35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6"/>
      <c r="U539" s="56"/>
      <c r="V539" s="56"/>
      <c r="W539" s="56"/>
      <c r="X539" s="56"/>
      <c r="Y539" s="56"/>
    </row>
    <row r="540" spans="1:25" x14ac:dyDescent="0.35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6"/>
      <c r="U540" s="56"/>
      <c r="V540" s="56"/>
      <c r="W540" s="56"/>
      <c r="X540" s="56"/>
      <c r="Y540" s="56"/>
    </row>
    <row r="541" spans="1:25" x14ac:dyDescent="0.35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6"/>
      <c r="U541" s="56"/>
      <c r="V541" s="56"/>
      <c r="W541" s="56"/>
      <c r="X541" s="56"/>
      <c r="Y541" s="56"/>
    </row>
    <row r="542" spans="1:25" x14ac:dyDescent="0.35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6"/>
      <c r="U542" s="56"/>
      <c r="V542" s="56"/>
      <c r="W542" s="56"/>
      <c r="X542" s="56"/>
      <c r="Y542" s="56"/>
    </row>
    <row r="543" spans="1:25" x14ac:dyDescent="0.35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6"/>
      <c r="U543" s="56"/>
      <c r="V543" s="56"/>
      <c r="W543" s="56"/>
      <c r="X543" s="56"/>
      <c r="Y543" s="56"/>
    </row>
    <row r="544" spans="1:25" x14ac:dyDescent="0.35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6"/>
      <c r="U544" s="56"/>
      <c r="V544" s="56"/>
      <c r="W544" s="56"/>
      <c r="X544" s="56"/>
      <c r="Y544" s="56"/>
    </row>
    <row r="545" spans="1:25" s="54" customFormat="1" x14ac:dyDescent="0.35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</row>
    <row r="546" spans="1:25" s="54" customFormat="1" x14ac:dyDescent="0.35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6"/>
      <c r="U546" s="56"/>
      <c r="V546" s="56"/>
      <c r="W546" s="56"/>
      <c r="X546" s="56"/>
      <c r="Y546" s="56"/>
    </row>
    <row r="547" spans="1:25" s="54" customFormat="1" x14ac:dyDescent="0.35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</row>
    <row r="548" spans="1:25" s="54" customFormat="1" x14ac:dyDescent="0.35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</row>
    <row r="549" spans="1:25" s="54" customFormat="1" x14ac:dyDescent="0.35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</row>
    <row r="550" spans="1:25" s="54" customFormat="1" x14ac:dyDescent="0.35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</row>
    <row r="551" spans="1:25" s="54" customFormat="1" x14ac:dyDescent="0.35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</row>
    <row r="552" spans="1:25" s="54" customFormat="1" x14ac:dyDescent="0.35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6"/>
      <c r="U552" s="56"/>
      <c r="V552" s="56"/>
      <c r="W552" s="56"/>
      <c r="X552" s="56"/>
      <c r="Y552" s="56"/>
    </row>
    <row r="553" spans="1:25" x14ac:dyDescent="0.35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</row>
    <row r="554" spans="1:25" x14ac:dyDescent="0.35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</row>
    <row r="555" spans="1:25" x14ac:dyDescent="0.35">
      <c r="P555" s="43"/>
      <c r="Q555" s="43"/>
      <c r="R555" s="42"/>
      <c r="S555" s="42"/>
      <c r="T555" s="42"/>
      <c r="U555" s="43"/>
    </row>
    <row r="556" spans="1:25" x14ac:dyDescent="0.35">
      <c r="A556" s="44" t="s">
        <v>179</v>
      </c>
      <c r="B556" s="44"/>
      <c r="C556" s="44"/>
      <c r="D556" s="44"/>
      <c r="E556" s="44"/>
      <c r="F556" s="44"/>
      <c r="G556" s="44"/>
      <c r="H556" s="44"/>
      <c r="I556" s="44"/>
      <c r="N556" s="43"/>
      <c r="O556" s="43"/>
      <c r="P556" s="45"/>
      <c r="Q556" s="45"/>
      <c r="R556" s="42"/>
      <c r="S556" s="42"/>
      <c r="T556" s="42"/>
    </row>
    <row r="557" spans="1:25" x14ac:dyDescent="0.35">
      <c r="M557" s="46"/>
      <c r="N557" s="46"/>
      <c r="R557" s="42"/>
      <c r="S557" s="42"/>
      <c r="T557" s="42"/>
    </row>
    <row r="558" spans="1:25" x14ac:dyDescent="0.35">
      <c r="R558" s="42"/>
      <c r="S558" s="42"/>
      <c r="T558" s="42"/>
    </row>
    <row r="559" spans="1:25" x14ac:dyDescent="0.35">
      <c r="D559" s="7"/>
      <c r="E559" s="7"/>
      <c r="P559" s="46"/>
      <c r="Q559" s="46"/>
      <c r="R559" s="42"/>
      <c r="S559" s="42"/>
      <c r="T559" s="42"/>
      <c r="U559" s="46"/>
    </row>
    <row r="560" spans="1:25" x14ac:dyDescent="0.35">
      <c r="A560" s="47"/>
      <c r="B560" s="47"/>
      <c r="C560" s="47"/>
      <c r="D560" s="48"/>
      <c r="E560" s="48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U560" s="46"/>
    </row>
    <row r="561" spans="1:24" ht="17.25" customHeight="1" x14ac:dyDescent="0.35">
      <c r="A561" s="123"/>
      <c r="B561" s="123"/>
      <c r="C561" s="123"/>
      <c r="D561" s="48"/>
      <c r="E561" s="48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2"/>
      <c r="Q561" s="42"/>
      <c r="R561" s="49"/>
      <c r="U561" s="42"/>
    </row>
    <row r="562" spans="1:24" x14ac:dyDescent="0.35">
      <c r="A562" s="301"/>
      <c r="B562" s="301"/>
      <c r="C562" s="301"/>
      <c r="D562" s="301"/>
      <c r="E562" s="301"/>
      <c r="F562" s="301"/>
      <c r="G562" s="301"/>
      <c r="H562" s="301"/>
      <c r="I562" s="301"/>
      <c r="J562" s="301"/>
      <c r="K562" s="301"/>
      <c r="L562" s="301"/>
      <c r="M562" s="301"/>
      <c r="N562" s="301"/>
      <c r="O562" s="301"/>
      <c r="P562" s="301"/>
      <c r="Q562" s="301"/>
      <c r="R562" s="301"/>
      <c r="S562" s="301"/>
      <c r="T562" s="301"/>
      <c r="U562" s="301"/>
      <c r="V562" s="301"/>
      <c r="W562" s="301"/>
      <c r="X562" s="301"/>
    </row>
    <row r="563" spans="1:24" x14ac:dyDescent="0.35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U563" s="42"/>
    </row>
    <row r="564" spans="1:24" x14ac:dyDescent="0.35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U564" s="42"/>
    </row>
  </sheetData>
  <sheetProtection formatCells="0" insertColumns="0" insertRows="0" deleteColumns="0" deleteRows="0"/>
  <mergeCells count="626">
    <mergeCell ref="A562:X562"/>
    <mergeCell ref="Q50:R50"/>
    <mergeCell ref="Q51:R51"/>
    <mergeCell ref="Q52:R52"/>
    <mergeCell ref="Q85:R85"/>
    <mergeCell ref="Q86:R86"/>
    <mergeCell ref="Q87:R87"/>
    <mergeCell ref="Q88:R88"/>
    <mergeCell ref="Q82:R83"/>
    <mergeCell ref="Q84:R84"/>
    <mergeCell ref="L119:V119"/>
    <mergeCell ref="O88:P88"/>
    <mergeCell ref="G82:N83"/>
    <mergeCell ref="O82:P83"/>
    <mergeCell ref="G84:N84"/>
    <mergeCell ref="O84:P84"/>
    <mergeCell ref="G85:N85"/>
    <mergeCell ref="O85:P85"/>
    <mergeCell ref="G86:N86"/>
    <mergeCell ref="O86:P86"/>
    <mergeCell ref="G56:J57"/>
    <mergeCell ref="K56:L57"/>
    <mergeCell ref="M56:R56"/>
    <mergeCell ref="M57:N57"/>
    <mergeCell ref="O286:P286"/>
    <mergeCell ref="M286:N286"/>
    <mergeCell ref="S426:U426"/>
    <mergeCell ref="P407:R407"/>
    <mergeCell ref="G26:J26"/>
    <mergeCell ref="O51:P51"/>
    <mergeCell ref="O52:P52"/>
    <mergeCell ref="G50:N50"/>
    <mergeCell ref="G51:N51"/>
    <mergeCell ref="G49:N49"/>
    <mergeCell ref="G52:N52"/>
    <mergeCell ref="O48:P48"/>
    <mergeCell ref="O49:P49"/>
    <mergeCell ref="O50:P50"/>
    <mergeCell ref="G48:N48"/>
    <mergeCell ref="Q46:R47"/>
    <mergeCell ref="Q48:R48"/>
    <mergeCell ref="Q49:R49"/>
    <mergeCell ref="M426:O426"/>
    <mergeCell ref="O57:P57"/>
    <mergeCell ref="Q57:R57"/>
    <mergeCell ref="G46:N47"/>
    <mergeCell ref="O46:P47"/>
    <mergeCell ref="G421:I421"/>
    <mergeCell ref="I285:J285"/>
    <mergeCell ref="G285:H285"/>
    <mergeCell ref="P421:R421"/>
    <mergeCell ref="S421:U421"/>
    <mergeCell ref="S423:U423"/>
    <mergeCell ref="P425:R425"/>
    <mergeCell ref="M424:O424"/>
    <mergeCell ref="M58:N58"/>
    <mergeCell ref="O58:P58"/>
    <mergeCell ref="Q58:R58"/>
    <mergeCell ref="U281:V281"/>
    <mergeCell ref="S281:T281"/>
    <mergeCell ref="S280:V280"/>
    <mergeCell ref="U284:V284"/>
    <mergeCell ref="S284:T284"/>
    <mergeCell ref="Q284:R284"/>
    <mergeCell ref="O284:P284"/>
    <mergeCell ref="M284:N284"/>
    <mergeCell ref="R372:S372"/>
    <mergeCell ref="M373:O373"/>
    <mergeCell ref="P373:Q373"/>
    <mergeCell ref="U286:V286"/>
    <mergeCell ref="S286:T286"/>
    <mergeCell ref="Q286:R286"/>
    <mergeCell ref="B466:I466"/>
    <mergeCell ref="B465:I465"/>
    <mergeCell ref="O318:P318"/>
    <mergeCell ref="M318:N318"/>
    <mergeCell ref="U320:V320"/>
    <mergeCell ref="S412:U412"/>
    <mergeCell ref="S409:U409"/>
    <mergeCell ref="R375:S375"/>
    <mergeCell ref="P376:Q376"/>
    <mergeCell ref="R376:S376"/>
    <mergeCell ref="A379:Y399"/>
    <mergeCell ref="S411:U411"/>
    <mergeCell ref="A373:C373"/>
    <mergeCell ref="A403:U403"/>
    <mergeCell ref="T376:U376"/>
    <mergeCell ref="M372:O372"/>
    <mergeCell ref="P372:Q372"/>
    <mergeCell ref="C409:F409"/>
    <mergeCell ref="J411:L411"/>
    <mergeCell ref="G422:I422"/>
    <mergeCell ref="J422:L422"/>
    <mergeCell ref="J421:L421"/>
    <mergeCell ref="M421:O421"/>
    <mergeCell ref="P424:R424"/>
    <mergeCell ref="D242:F242"/>
    <mergeCell ref="G242:I242"/>
    <mergeCell ref="J242:L242"/>
    <mergeCell ref="M242:O242"/>
    <mergeCell ref="P242:R242"/>
    <mergeCell ref="C283:F283"/>
    <mergeCell ref="C284:F284"/>
    <mergeCell ref="J253:L253"/>
    <mergeCell ref="G248:R248"/>
    <mergeCell ref="D250:F250"/>
    <mergeCell ref="G250:I250"/>
    <mergeCell ref="J250:L250"/>
    <mergeCell ref="M250:O250"/>
    <mergeCell ref="P250:R250"/>
    <mergeCell ref="M249:O249"/>
    <mergeCell ref="D244:F244"/>
    <mergeCell ref="G244:I244"/>
    <mergeCell ref="J244:L244"/>
    <mergeCell ref="M244:O244"/>
    <mergeCell ref="K284:L284"/>
    <mergeCell ref="I284:J284"/>
    <mergeCell ref="G284:H284"/>
    <mergeCell ref="G280:J280"/>
    <mergeCell ref="G279:V279"/>
    <mergeCell ref="P241:R241"/>
    <mergeCell ref="G241:I241"/>
    <mergeCell ref="J241:L241"/>
    <mergeCell ref="M241:O241"/>
    <mergeCell ref="G253:I253"/>
    <mergeCell ref="U285:V285"/>
    <mergeCell ref="S285:T285"/>
    <mergeCell ref="Q285:R285"/>
    <mergeCell ref="O285:P285"/>
    <mergeCell ref="M285:N285"/>
    <mergeCell ref="U283:V283"/>
    <mergeCell ref="S283:T283"/>
    <mergeCell ref="Q283:R283"/>
    <mergeCell ref="O283:P283"/>
    <mergeCell ref="M283:N283"/>
    <mergeCell ref="K283:L283"/>
    <mergeCell ref="I283:J283"/>
    <mergeCell ref="G283:H283"/>
    <mergeCell ref="U282:V282"/>
    <mergeCell ref="S282:T282"/>
    <mergeCell ref="Q282:R282"/>
    <mergeCell ref="O282:P282"/>
    <mergeCell ref="M282:N282"/>
    <mergeCell ref="K282:L282"/>
    <mergeCell ref="C279:F281"/>
    <mergeCell ref="C282:F282"/>
    <mergeCell ref="O280:R280"/>
    <mergeCell ref="M281:N281"/>
    <mergeCell ref="O281:P281"/>
    <mergeCell ref="Q281:R281"/>
    <mergeCell ref="P249:R249"/>
    <mergeCell ref="P253:R253"/>
    <mergeCell ref="D251:F251"/>
    <mergeCell ref="G251:I251"/>
    <mergeCell ref="J251:L251"/>
    <mergeCell ref="M253:O253"/>
    <mergeCell ref="M251:O251"/>
    <mergeCell ref="M252:O252"/>
    <mergeCell ref="P251:R251"/>
    <mergeCell ref="P252:R252"/>
    <mergeCell ref="D253:F253"/>
    <mergeCell ref="G282:H282"/>
    <mergeCell ref="C288:F288"/>
    <mergeCell ref="C285:F285"/>
    <mergeCell ref="C287:F287"/>
    <mergeCell ref="K185:L185"/>
    <mergeCell ref="C126:K126"/>
    <mergeCell ref="C127:K127"/>
    <mergeCell ref="C128:K128"/>
    <mergeCell ref="C129:K129"/>
    <mergeCell ref="C130:K130"/>
    <mergeCell ref="C131:K131"/>
    <mergeCell ref="C132:K132"/>
    <mergeCell ref="I288:J288"/>
    <mergeCell ref="G281:H281"/>
    <mergeCell ref="I281:J281"/>
    <mergeCell ref="K281:L281"/>
    <mergeCell ref="D200:G200"/>
    <mergeCell ref="K200:M200"/>
    <mergeCell ref="D201:G201"/>
    <mergeCell ref="K201:M201"/>
    <mergeCell ref="D202:G202"/>
    <mergeCell ref="K202:M202"/>
    <mergeCell ref="H202:J202"/>
    <mergeCell ref="H201:J201"/>
    <mergeCell ref="D241:F241"/>
    <mergeCell ref="M422:O422"/>
    <mergeCell ref="P422:R422"/>
    <mergeCell ref="B467:I467"/>
    <mergeCell ref="B468:I468"/>
    <mergeCell ref="C424:F424"/>
    <mergeCell ref="G424:I424"/>
    <mergeCell ref="J424:L424"/>
    <mergeCell ref="M466:O466"/>
    <mergeCell ref="P466:R466"/>
    <mergeCell ref="A461:Y462"/>
    <mergeCell ref="J426:L426"/>
    <mergeCell ref="J425:L425"/>
    <mergeCell ref="P423:R423"/>
    <mergeCell ref="G423:I423"/>
    <mergeCell ref="J423:L423"/>
    <mergeCell ref="M423:O423"/>
    <mergeCell ref="C426:F426"/>
    <mergeCell ref="C422:F422"/>
    <mergeCell ref="S424:U424"/>
    <mergeCell ref="S425:U425"/>
    <mergeCell ref="S467:U467"/>
    <mergeCell ref="C423:F423"/>
    <mergeCell ref="P426:R426"/>
    <mergeCell ref="M425:O425"/>
    <mergeCell ref="C408:F408"/>
    <mergeCell ref="F374:G374"/>
    <mergeCell ref="A371:C371"/>
    <mergeCell ref="C406:F407"/>
    <mergeCell ref="D369:E370"/>
    <mergeCell ref="K287:L287"/>
    <mergeCell ref="D335:E335"/>
    <mergeCell ref="F369:G370"/>
    <mergeCell ref="A372:C372"/>
    <mergeCell ref="K288:L288"/>
    <mergeCell ref="C314:F314"/>
    <mergeCell ref="C315:F315"/>
    <mergeCell ref="C316:F316"/>
    <mergeCell ref="C317:F317"/>
    <mergeCell ref="C318:F318"/>
    <mergeCell ref="C319:F319"/>
    <mergeCell ref="C320:F320"/>
    <mergeCell ref="A322:Y322"/>
    <mergeCell ref="A401:Y401"/>
    <mergeCell ref="R373:S373"/>
    <mergeCell ref="T373:U373"/>
    <mergeCell ref="T374:U374"/>
    <mergeCell ref="T375:U375"/>
    <mergeCell ref="J407:L407"/>
    <mergeCell ref="P409:R409"/>
    <mergeCell ref="M420:O420"/>
    <mergeCell ref="J420:L420"/>
    <mergeCell ref="S420:U420"/>
    <mergeCell ref="C410:F410"/>
    <mergeCell ref="G410:I410"/>
    <mergeCell ref="P419:R419"/>
    <mergeCell ref="C412:F412"/>
    <mergeCell ref="C413:F413"/>
    <mergeCell ref="G413:I413"/>
    <mergeCell ref="G409:I409"/>
    <mergeCell ref="M411:O411"/>
    <mergeCell ref="M409:O409"/>
    <mergeCell ref="J412:L412"/>
    <mergeCell ref="M412:O412"/>
    <mergeCell ref="P420:R420"/>
    <mergeCell ref="P413:R413"/>
    <mergeCell ref="P412:R412"/>
    <mergeCell ref="P411:R411"/>
    <mergeCell ref="G420:I420"/>
    <mergeCell ref="T372:U372"/>
    <mergeCell ref="S407:U407"/>
    <mergeCell ref="S410:U410"/>
    <mergeCell ref="S414:U414"/>
    <mergeCell ref="J408:L408"/>
    <mergeCell ref="S413:U413"/>
    <mergeCell ref="P410:R410"/>
    <mergeCell ref="P375:Q375"/>
    <mergeCell ref="P371:Q371"/>
    <mergeCell ref="M371:O371"/>
    <mergeCell ref="T371:U371"/>
    <mergeCell ref="P377:Q377"/>
    <mergeCell ref="R377:S377"/>
    <mergeCell ref="T377:U377"/>
    <mergeCell ref="R371:S371"/>
    <mergeCell ref="G406:U406"/>
    <mergeCell ref="M408:O408"/>
    <mergeCell ref="P408:R408"/>
    <mergeCell ref="S408:U408"/>
    <mergeCell ref="G407:I407"/>
    <mergeCell ref="P374:Q374"/>
    <mergeCell ref="R374:S374"/>
    <mergeCell ref="M407:O407"/>
    <mergeCell ref="P414:R414"/>
    <mergeCell ref="C421:F421"/>
    <mergeCell ref="M375:O375"/>
    <mergeCell ref="M374:O374"/>
    <mergeCell ref="A376:C376"/>
    <mergeCell ref="A375:C375"/>
    <mergeCell ref="A374:C374"/>
    <mergeCell ref="A377:C377"/>
    <mergeCell ref="G408:I408"/>
    <mergeCell ref="G412:I412"/>
    <mergeCell ref="J409:L409"/>
    <mergeCell ref="M410:O410"/>
    <mergeCell ref="G414:I414"/>
    <mergeCell ref="J414:L414"/>
    <mergeCell ref="M414:O414"/>
    <mergeCell ref="G411:I411"/>
    <mergeCell ref="M376:O376"/>
    <mergeCell ref="C420:F420"/>
    <mergeCell ref="G418:U418"/>
    <mergeCell ref="G419:I419"/>
    <mergeCell ref="J419:L419"/>
    <mergeCell ref="M419:O419"/>
    <mergeCell ref="J410:L410"/>
    <mergeCell ref="C411:F411"/>
    <mergeCell ref="S419:U419"/>
    <mergeCell ref="F376:G376"/>
    <mergeCell ref="D373:E373"/>
    <mergeCell ref="G174:J174"/>
    <mergeCell ref="O26:P26"/>
    <mergeCell ref="Q26:R26"/>
    <mergeCell ref="K26:L26"/>
    <mergeCell ref="A18:U20"/>
    <mergeCell ref="G58:J58"/>
    <mergeCell ref="K58:L58"/>
    <mergeCell ref="G88:N88"/>
    <mergeCell ref="G180:J180"/>
    <mergeCell ref="K180:L180"/>
    <mergeCell ref="G87:N87"/>
    <mergeCell ref="O87:P87"/>
    <mergeCell ref="C120:K120"/>
    <mergeCell ref="C121:K121"/>
    <mergeCell ref="C122:K122"/>
    <mergeCell ref="C123:K123"/>
    <mergeCell ref="C124:K124"/>
    <mergeCell ref="C125:K125"/>
    <mergeCell ref="N162:P162"/>
    <mergeCell ref="L163:M163"/>
    <mergeCell ref="N163:P163"/>
    <mergeCell ref="D163:K163"/>
    <mergeCell ref="O313:P313"/>
    <mergeCell ref="Q313:R313"/>
    <mergeCell ref="M369:O370"/>
    <mergeCell ref="D377:E377"/>
    <mergeCell ref="F377:G377"/>
    <mergeCell ref="H377:I377"/>
    <mergeCell ref="M377:O377"/>
    <mergeCell ref="A369:C370"/>
    <mergeCell ref="G286:H286"/>
    <mergeCell ref="I286:J286"/>
    <mergeCell ref="K286:L286"/>
    <mergeCell ref="H372:I372"/>
    <mergeCell ref="H373:I373"/>
    <mergeCell ref="H374:I374"/>
    <mergeCell ref="H375:I375"/>
    <mergeCell ref="H376:I376"/>
    <mergeCell ref="A368:I368"/>
    <mergeCell ref="D374:E374"/>
    <mergeCell ref="D372:E372"/>
    <mergeCell ref="F372:G372"/>
    <mergeCell ref="D375:E375"/>
    <mergeCell ref="F375:G375"/>
    <mergeCell ref="F373:G373"/>
    <mergeCell ref="D376:E376"/>
    <mergeCell ref="C311:F313"/>
    <mergeCell ref="I282:J282"/>
    <mergeCell ref="K285:L285"/>
    <mergeCell ref="A364:U364"/>
    <mergeCell ref="G312:J312"/>
    <mergeCell ref="K312:N312"/>
    <mergeCell ref="I319:J319"/>
    <mergeCell ref="K313:L313"/>
    <mergeCell ref="K314:L314"/>
    <mergeCell ref="K315:L315"/>
    <mergeCell ref="K317:L317"/>
    <mergeCell ref="I313:J313"/>
    <mergeCell ref="I315:J315"/>
    <mergeCell ref="S314:T314"/>
    <mergeCell ref="U314:V314"/>
    <mergeCell ref="I317:J317"/>
    <mergeCell ref="G313:H313"/>
    <mergeCell ref="G314:H314"/>
    <mergeCell ref="K318:L318"/>
    <mergeCell ref="S320:T320"/>
    <mergeCell ref="S315:T315"/>
    <mergeCell ref="A347:Y359"/>
    <mergeCell ref="M315:N315"/>
    <mergeCell ref="M316:N316"/>
    <mergeCell ref="O312:R312"/>
    <mergeCell ref="O314:P314"/>
    <mergeCell ref="Q314:R314"/>
    <mergeCell ref="K319:L319"/>
    <mergeCell ref="A276:U276"/>
    <mergeCell ref="M319:N319"/>
    <mergeCell ref="G311:V311"/>
    <mergeCell ref="S312:V312"/>
    <mergeCell ref="S313:T313"/>
    <mergeCell ref="U313:V313"/>
    <mergeCell ref="K280:N280"/>
    <mergeCell ref="M313:N313"/>
    <mergeCell ref="U288:V288"/>
    <mergeCell ref="S288:T288"/>
    <mergeCell ref="D300:E300"/>
    <mergeCell ref="G288:H288"/>
    <mergeCell ref="M288:N288"/>
    <mergeCell ref="G318:H318"/>
    <mergeCell ref="I318:J318"/>
    <mergeCell ref="I314:J314"/>
    <mergeCell ref="I316:J316"/>
    <mergeCell ref="U287:V287"/>
    <mergeCell ref="S287:T287"/>
    <mergeCell ref="G287:H287"/>
    <mergeCell ref="U315:V315"/>
    <mergeCell ref="S316:T316"/>
    <mergeCell ref="U316:V316"/>
    <mergeCell ref="U318:V318"/>
    <mergeCell ref="S318:T318"/>
    <mergeCell ref="U317:V317"/>
    <mergeCell ref="S317:T317"/>
    <mergeCell ref="V469:X469"/>
    <mergeCell ref="B469:I469"/>
    <mergeCell ref="S422:U422"/>
    <mergeCell ref="S466:U466"/>
    <mergeCell ref="U319:V319"/>
    <mergeCell ref="S319:T319"/>
    <mergeCell ref="Q320:R320"/>
    <mergeCell ref="G320:H320"/>
    <mergeCell ref="M368:U368"/>
    <mergeCell ref="T369:U370"/>
    <mergeCell ref="P369:Q370"/>
    <mergeCell ref="R369:S370"/>
    <mergeCell ref="D371:E371"/>
    <mergeCell ref="F371:G371"/>
    <mergeCell ref="H369:I370"/>
    <mergeCell ref="H371:I371"/>
    <mergeCell ref="G315:H315"/>
    <mergeCell ref="M470:O470"/>
    <mergeCell ref="P470:R470"/>
    <mergeCell ref="J465:L465"/>
    <mergeCell ref="V467:X467"/>
    <mergeCell ref="J468:L468"/>
    <mergeCell ref="S468:U468"/>
    <mergeCell ref="V470:X470"/>
    <mergeCell ref="J469:L469"/>
    <mergeCell ref="M469:O469"/>
    <mergeCell ref="P469:R469"/>
    <mergeCell ref="S469:U469"/>
    <mergeCell ref="M465:O465"/>
    <mergeCell ref="P467:R467"/>
    <mergeCell ref="M468:O468"/>
    <mergeCell ref="P468:R468"/>
    <mergeCell ref="V468:X468"/>
    <mergeCell ref="V465:X465"/>
    <mergeCell ref="J466:L466"/>
    <mergeCell ref="S465:U465"/>
    <mergeCell ref="V466:X466"/>
    <mergeCell ref="S470:U470"/>
    <mergeCell ref="J470:L470"/>
    <mergeCell ref="J471:L471"/>
    <mergeCell ref="M471:O471"/>
    <mergeCell ref="S471:U471"/>
    <mergeCell ref="B471:I471"/>
    <mergeCell ref="M22:R22"/>
    <mergeCell ref="M23:N23"/>
    <mergeCell ref="K25:L25"/>
    <mergeCell ref="G25:J25"/>
    <mergeCell ref="G24:J24"/>
    <mergeCell ref="G22:J23"/>
    <mergeCell ref="K61:L61"/>
    <mergeCell ref="O61:P61"/>
    <mergeCell ref="Q61:R61"/>
    <mergeCell ref="M61:N61"/>
    <mergeCell ref="G59:J59"/>
    <mergeCell ref="K59:L59"/>
    <mergeCell ref="M59:N59"/>
    <mergeCell ref="O59:P59"/>
    <mergeCell ref="Q59:R59"/>
    <mergeCell ref="G60:J60"/>
    <mergeCell ref="K60:L60"/>
    <mergeCell ref="M60:N60"/>
    <mergeCell ref="Q60:R60"/>
    <mergeCell ref="O60:P60"/>
    <mergeCell ref="O288:P288"/>
    <mergeCell ref="Q288:R288"/>
    <mergeCell ref="I287:J287"/>
    <mergeCell ref="M287:N287"/>
    <mergeCell ref="O287:P287"/>
    <mergeCell ref="Q287:R287"/>
    <mergeCell ref="L129:M129"/>
    <mergeCell ref="L130:M130"/>
    <mergeCell ref="L131:M131"/>
    <mergeCell ref="L132:M132"/>
    <mergeCell ref="L133:M133"/>
    <mergeCell ref="L134:M134"/>
    <mergeCell ref="L135:M135"/>
    <mergeCell ref="K183:L183"/>
    <mergeCell ref="G184:J184"/>
    <mergeCell ref="K184:L184"/>
    <mergeCell ref="A172:U172"/>
    <mergeCell ref="K175:L175"/>
    <mergeCell ref="K176:L176"/>
    <mergeCell ref="D162:K162"/>
    <mergeCell ref="K179:L179"/>
    <mergeCell ref="K178:L178"/>
    <mergeCell ref="L136:M136"/>
    <mergeCell ref="C286:F286"/>
    <mergeCell ref="K316:L316"/>
    <mergeCell ref="I320:J320"/>
    <mergeCell ref="K320:L320"/>
    <mergeCell ref="M320:N320"/>
    <mergeCell ref="O320:P320"/>
    <mergeCell ref="Q318:R318"/>
    <mergeCell ref="M314:N314"/>
    <mergeCell ref="G316:H316"/>
    <mergeCell ref="G317:H317"/>
    <mergeCell ref="G319:H319"/>
    <mergeCell ref="Q315:R315"/>
    <mergeCell ref="O316:P316"/>
    <mergeCell ref="Q316:R316"/>
    <mergeCell ref="O317:P317"/>
    <mergeCell ref="Q317:R317"/>
    <mergeCell ref="O319:P319"/>
    <mergeCell ref="Q319:R319"/>
    <mergeCell ref="O315:P315"/>
    <mergeCell ref="M317:N317"/>
    <mergeCell ref="A561:C561"/>
    <mergeCell ref="D252:F252"/>
    <mergeCell ref="G252:I252"/>
    <mergeCell ref="J252:L252"/>
    <mergeCell ref="D243:F243"/>
    <mergeCell ref="G243:I243"/>
    <mergeCell ref="J243:L243"/>
    <mergeCell ref="A256:Y271"/>
    <mergeCell ref="A521:Y552"/>
    <mergeCell ref="V471:X471"/>
    <mergeCell ref="P471:R471"/>
    <mergeCell ref="J467:L467"/>
    <mergeCell ref="M467:O467"/>
    <mergeCell ref="J413:L413"/>
    <mergeCell ref="M413:O413"/>
    <mergeCell ref="C425:F425"/>
    <mergeCell ref="G425:I425"/>
    <mergeCell ref="G426:I426"/>
    <mergeCell ref="C414:F414"/>
    <mergeCell ref="C418:F419"/>
    <mergeCell ref="P465:R465"/>
    <mergeCell ref="B470:I470"/>
    <mergeCell ref="M243:O243"/>
    <mergeCell ref="P243:R243"/>
    <mergeCell ref="K177:L177"/>
    <mergeCell ref="K174:L174"/>
    <mergeCell ref="C136:K136"/>
    <mergeCell ref="L162:M162"/>
    <mergeCell ref="Q163:S163"/>
    <mergeCell ref="G182:J182"/>
    <mergeCell ref="G181:J181"/>
    <mergeCell ref="G179:J179"/>
    <mergeCell ref="G178:J178"/>
    <mergeCell ref="G177:J177"/>
    <mergeCell ref="G176:J176"/>
    <mergeCell ref="K186:L186"/>
    <mergeCell ref="G183:J183"/>
    <mergeCell ref="V134:W134"/>
    <mergeCell ref="V135:W135"/>
    <mergeCell ref="P244:R244"/>
    <mergeCell ref="D248:F249"/>
    <mergeCell ref="G249:I249"/>
    <mergeCell ref="J249:L249"/>
    <mergeCell ref="H200:J200"/>
    <mergeCell ref="G185:J185"/>
    <mergeCell ref="D204:G204"/>
    <mergeCell ref="K204:M204"/>
    <mergeCell ref="H203:J203"/>
    <mergeCell ref="H204:J204"/>
    <mergeCell ref="D239:F240"/>
    <mergeCell ref="G239:R239"/>
    <mergeCell ref="G240:I240"/>
    <mergeCell ref="J240:L240"/>
    <mergeCell ref="M240:O240"/>
    <mergeCell ref="P240:R240"/>
    <mergeCell ref="D203:G203"/>
    <mergeCell ref="K203:M203"/>
    <mergeCell ref="A223:Y233"/>
    <mergeCell ref="G175:J175"/>
    <mergeCell ref="M26:N26"/>
    <mergeCell ref="M25:N25"/>
    <mergeCell ref="O25:P25"/>
    <mergeCell ref="G61:J61"/>
    <mergeCell ref="V128:W128"/>
    <mergeCell ref="V121:W121"/>
    <mergeCell ref="V122:W122"/>
    <mergeCell ref="V123:W123"/>
    <mergeCell ref="V124:W124"/>
    <mergeCell ref="V125:W125"/>
    <mergeCell ref="V126:W126"/>
    <mergeCell ref="V127:W127"/>
    <mergeCell ref="L128:M128"/>
    <mergeCell ref="L122:M122"/>
    <mergeCell ref="K27:L27"/>
    <mergeCell ref="M27:N27"/>
    <mergeCell ref="O27:P27"/>
    <mergeCell ref="Q27:R27"/>
    <mergeCell ref="G27:J27"/>
    <mergeCell ref="L125:M125"/>
    <mergeCell ref="L126:M126"/>
    <mergeCell ref="L127:M127"/>
    <mergeCell ref="M24:N24"/>
    <mergeCell ref="O24:P24"/>
    <mergeCell ref="Q24:R24"/>
    <mergeCell ref="Q25:R25"/>
    <mergeCell ref="E5:Q8"/>
    <mergeCell ref="E9:Q9"/>
    <mergeCell ref="Q23:R23"/>
    <mergeCell ref="K22:L23"/>
    <mergeCell ref="K24:L24"/>
    <mergeCell ref="O23:P23"/>
    <mergeCell ref="A429:Y457"/>
    <mergeCell ref="A496:Y515"/>
    <mergeCell ref="A91:Y112"/>
    <mergeCell ref="A165:Y170"/>
    <mergeCell ref="C135:K135"/>
    <mergeCell ref="L123:M123"/>
    <mergeCell ref="L124:M124"/>
    <mergeCell ref="V120:W120"/>
    <mergeCell ref="L120:M120"/>
    <mergeCell ref="L121:M121"/>
    <mergeCell ref="A117:U118"/>
    <mergeCell ref="V129:W129"/>
    <mergeCell ref="V130:W130"/>
    <mergeCell ref="V131:W131"/>
    <mergeCell ref="V132:W132"/>
    <mergeCell ref="C134:K134"/>
    <mergeCell ref="Q162:S162"/>
    <mergeCell ref="K182:L182"/>
    <mergeCell ref="K181:L181"/>
    <mergeCell ref="C133:K133"/>
    <mergeCell ref="V136:W136"/>
    <mergeCell ref="V133:W133"/>
    <mergeCell ref="A188:Y195"/>
    <mergeCell ref="G186:J186"/>
  </mergeCells>
  <pageMargins left="0.25" right="0.25" top="0.75" bottom="0.75" header="0.3" footer="0.3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9"/>
  <dimension ref="A1:C12"/>
  <sheetViews>
    <sheetView workbookViewId="0"/>
  </sheetViews>
  <sheetFormatPr defaultRowHeight="14.5" x14ac:dyDescent="0.35"/>
  <cols>
    <col min="1" max="1" width="5.26953125" bestFit="1" customWidth="1"/>
    <col min="2" max="2" width="19.453125" bestFit="1" customWidth="1"/>
    <col min="3" max="3" width="8.54296875" bestFit="1" customWidth="1"/>
  </cols>
  <sheetData>
    <row r="1" spans="1:3" x14ac:dyDescent="0.35">
      <c r="A1" t="s">
        <v>95</v>
      </c>
      <c r="B1" t="s">
        <v>130</v>
      </c>
      <c r="C1" t="s">
        <v>100</v>
      </c>
    </row>
    <row r="2" spans="1:3" x14ac:dyDescent="0.35">
      <c r="A2">
        <v>1</v>
      </c>
      <c r="B2" t="s">
        <v>13</v>
      </c>
      <c r="C2">
        <v>243</v>
      </c>
    </row>
    <row r="3" spans="1:3" x14ac:dyDescent="0.35">
      <c r="A3">
        <v>2</v>
      </c>
      <c r="B3" t="s">
        <v>14</v>
      </c>
      <c r="C3">
        <v>52</v>
      </c>
    </row>
    <row r="4" spans="1:3" x14ac:dyDescent="0.35">
      <c r="A4">
        <v>3</v>
      </c>
      <c r="B4" t="s">
        <v>15</v>
      </c>
      <c r="C4">
        <v>26</v>
      </c>
    </row>
    <row r="5" spans="1:3" x14ac:dyDescent="0.35">
      <c r="A5">
        <v>4</v>
      </c>
      <c r="B5" t="s">
        <v>80</v>
      </c>
      <c r="C5">
        <v>97</v>
      </c>
    </row>
    <row r="6" spans="1:3" x14ac:dyDescent="0.35">
      <c r="A6">
        <v>5</v>
      </c>
      <c r="B6" t="s">
        <v>81</v>
      </c>
      <c r="C6">
        <v>0</v>
      </c>
    </row>
    <row r="7" spans="1:3" x14ac:dyDescent="0.35">
      <c r="A7">
        <v>6</v>
      </c>
      <c r="B7" t="s">
        <v>131</v>
      </c>
      <c r="C7">
        <v>0</v>
      </c>
    </row>
    <row r="8" spans="1:3" x14ac:dyDescent="0.35">
      <c r="A8">
        <v>7</v>
      </c>
      <c r="B8" t="s">
        <v>16</v>
      </c>
      <c r="C8">
        <v>0</v>
      </c>
    </row>
    <row r="9" spans="1:3" x14ac:dyDescent="0.35">
      <c r="A9">
        <v>8</v>
      </c>
      <c r="B9" t="s">
        <v>17</v>
      </c>
      <c r="C9">
        <v>0</v>
      </c>
    </row>
    <row r="10" spans="1:3" x14ac:dyDescent="0.35">
      <c r="A10">
        <v>9</v>
      </c>
      <c r="B10" t="s">
        <v>18</v>
      </c>
      <c r="C10">
        <v>0</v>
      </c>
    </row>
    <row r="11" spans="1:3" x14ac:dyDescent="0.35">
      <c r="A11">
        <v>10</v>
      </c>
      <c r="B11" t="s">
        <v>19</v>
      </c>
      <c r="C11">
        <v>0</v>
      </c>
    </row>
    <row r="12" spans="1:3" x14ac:dyDescent="0.35">
      <c r="A12">
        <v>11</v>
      </c>
      <c r="B12" t="s">
        <v>82</v>
      </c>
      <c r="C12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18"/>
  <dimension ref="A1:D4"/>
  <sheetViews>
    <sheetView workbookViewId="0"/>
  </sheetViews>
  <sheetFormatPr defaultRowHeight="14.5" x14ac:dyDescent="0.35"/>
  <cols>
    <col min="1" max="1" width="5.26953125" bestFit="1" customWidth="1"/>
    <col min="2" max="2" width="14.54296875" bestFit="1" customWidth="1"/>
    <col min="3" max="3" width="10.54296875" bestFit="1" customWidth="1"/>
    <col min="4" max="4" width="10.1796875" bestFit="1" customWidth="1"/>
  </cols>
  <sheetData>
    <row r="1" spans="1:4" x14ac:dyDescent="0.35">
      <c r="A1" t="s">
        <v>95</v>
      </c>
      <c r="B1" t="s">
        <v>126</v>
      </c>
      <c r="C1" t="s">
        <v>30</v>
      </c>
      <c r="D1" t="s">
        <v>127</v>
      </c>
    </row>
    <row r="2" spans="1:4" x14ac:dyDescent="0.35">
      <c r="A2">
        <v>1</v>
      </c>
      <c r="B2" t="s">
        <v>128</v>
      </c>
      <c r="C2">
        <v>0</v>
      </c>
      <c r="D2">
        <v>0</v>
      </c>
    </row>
    <row r="3" spans="1:4" x14ac:dyDescent="0.35">
      <c r="A3">
        <v>2</v>
      </c>
      <c r="B3" t="s">
        <v>129</v>
      </c>
      <c r="C3">
        <v>0</v>
      </c>
      <c r="D3">
        <v>0</v>
      </c>
    </row>
    <row r="4" spans="1:4" x14ac:dyDescent="0.35">
      <c r="A4">
        <v>3</v>
      </c>
      <c r="B4" t="s">
        <v>21</v>
      </c>
      <c r="C4">
        <v>0</v>
      </c>
      <c r="D4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2"/>
  <dimension ref="A1:G37"/>
  <sheetViews>
    <sheetView workbookViewId="0">
      <selection activeCell="G19" sqref="G19"/>
    </sheetView>
  </sheetViews>
  <sheetFormatPr defaultRowHeight="14.5" x14ac:dyDescent="0.35"/>
  <cols>
    <col min="1" max="1" width="5.26953125" bestFit="1" customWidth="1"/>
    <col min="2" max="2" width="19" bestFit="1" customWidth="1"/>
    <col min="3" max="3" width="14.54296875" bestFit="1" customWidth="1"/>
    <col min="4" max="4" width="8.1796875" bestFit="1" customWidth="1"/>
    <col min="6" max="6" width="8.54296875" bestFit="1" customWidth="1"/>
    <col min="7" max="7" width="11.26953125" bestFit="1" customWidth="1"/>
  </cols>
  <sheetData>
    <row r="1" spans="1:7" x14ac:dyDescent="0.35">
      <c r="A1" t="s">
        <v>95</v>
      </c>
      <c r="B1" t="s">
        <v>96</v>
      </c>
      <c r="C1" t="s">
        <v>97</v>
      </c>
      <c r="D1" t="s">
        <v>98</v>
      </c>
      <c r="E1" t="s">
        <v>99</v>
      </c>
      <c r="F1" t="s">
        <v>100</v>
      </c>
      <c r="G1" t="s">
        <v>101</v>
      </c>
    </row>
    <row r="2" spans="1:7" x14ac:dyDescent="0.35">
      <c r="A2">
        <v>1</v>
      </c>
      <c r="B2" t="s">
        <v>122</v>
      </c>
      <c r="C2" t="s">
        <v>31</v>
      </c>
      <c r="D2" t="s">
        <v>30</v>
      </c>
      <c r="E2">
        <v>1</v>
      </c>
      <c r="F2">
        <v>103</v>
      </c>
      <c r="G2">
        <v>1</v>
      </c>
    </row>
    <row r="3" spans="1:7" x14ac:dyDescent="0.35">
      <c r="A3">
        <v>2</v>
      </c>
      <c r="B3" t="s">
        <v>152</v>
      </c>
      <c r="C3" t="s">
        <v>31</v>
      </c>
      <c r="D3" t="s">
        <v>30</v>
      </c>
      <c r="E3">
        <v>1</v>
      </c>
      <c r="F3">
        <v>70</v>
      </c>
      <c r="G3">
        <v>1</v>
      </c>
    </row>
    <row r="4" spans="1:7" x14ac:dyDescent="0.35">
      <c r="A4">
        <v>3</v>
      </c>
      <c r="B4" t="s">
        <v>123</v>
      </c>
      <c r="C4" t="s">
        <v>31</v>
      </c>
      <c r="D4" t="s">
        <v>30</v>
      </c>
      <c r="E4">
        <v>1</v>
      </c>
      <c r="F4">
        <v>14</v>
      </c>
      <c r="G4">
        <v>1</v>
      </c>
    </row>
    <row r="5" spans="1:7" x14ac:dyDescent="0.35">
      <c r="A5">
        <v>4</v>
      </c>
      <c r="B5" t="s">
        <v>153</v>
      </c>
      <c r="C5" t="s">
        <v>31</v>
      </c>
      <c r="D5" t="s">
        <v>30</v>
      </c>
      <c r="E5">
        <v>1</v>
      </c>
      <c r="F5">
        <v>5</v>
      </c>
      <c r="G5">
        <v>1</v>
      </c>
    </row>
    <row r="6" spans="1:7" x14ac:dyDescent="0.35">
      <c r="A6">
        <v>5</v>
      </c>
      <c r="B6" t="s">
        <v>154</v>
      </c>
      <c r="C6" t="s">
        <v>31</v>
      </c>
      <c r="D6" t="s">
        <v>30</v>
      </c>
      <c r="E6">
        <v>1</v>
      </c>
      <c r="F6">
        <v>6</v>
      </c>
      <c r="G6">
        <v>1</v>
      </c>
    </row>
    <row r="7" spans="1:7" x14ac:dyDescent="0.35">
      <c r="A7">
        <v>6</v>
      </c>
      <c r="B7" t="s">
        <v>102</v>
      </c>
      <c r="C7" t="s">
        <v>31</v>
      </c>
      <c r="D7" t="s">
        <v>30</v>
      </c>
      <c r="E7">
        <v>1</v>
      </c>
      <c r="F7">
        <v>57</v>
      </c>
      <c r="G7">
        <v>1</v>
      </c>
    </row>
    <row r="8" spans="1:7" x14ac:dyDescent="0.35">
      <c r="A8">
        <v>1</v>
      </c>
      <c r="B8" t="s">
        <v>122</v>
      </c>
      <c r="C8" t="s">
        <v>31</v>
      </c>
      <c r="D8" t="s">
        <v>10</v>
      </c>
      <c r="E8">
        <v>2</v>
      </c>
      <c r="F8">
        <v>119</v>
      </c>
      <c r="G8">
        <v>1</v>
      </c>
    </row>
    <row r="9" spans="1:7" x14ac:dyDescent="0.35">
      <c r="A9">
        <v>2</v>
      </c>
      <c r="B9" t="s">
        <v>152</v>
      </c>
      <c r="C9" t="s">
        <v>31</v>
      </c>
      <c r="D9" t="s">
        <v>10</v>
      </c>
      <c r="E9">
        <v>2</v>
      </c>
      <c r="F9">
        <v>79</v>
      </c>
      <c r="G9">
        <v>1</v>
      </c>
    </row>
    <row r="10" spans="1:7" x14ac:dyDescent="0.35">
      <c r="A10">
        <v>3</v>
      </c>
      <c r="B10" t="s">
        <v>123</v>
      </c>
      <c r="C10" t="s">
        <v>31</v>
      </c>
      <c r="D10" t="s">
        <v>10</v>
      </c>
      <c r="E10">
        <v>2</v>
      </c>
      <c r="F10">
        <v>15</v>
      </c>
      <c r="G10">
        <v>1</v>
      </c>
    </row>
    <row r="11" spans="1:7" x14ac:dyDescent="0.35">
      <c r="A11">
        <v>4</v>
      </c>
      <c r="B11" t="s">
        <v>153</v>
      </c>
      <c r="C11" t="s">
        <v>31</v>
      </c>
      <c r="D11" t="s">
        <v>10</v>
      </c>
      <c r="E11">
        <v>2</v>
      </c>
      <c r="F11">
        <v>5</v>
      </c>
      <c r="G11">
        <v>1</v>
      </c>
    </row>
    <row r="12" spans="1:7" x14ac:dyDescent="0.35">
      <c r="A12">
        <v>5</v>
      </c>
      <c r="B12" t="s">
        <v>154</v>
      </c>
      <c r="C12" t="s">
        <v>31</v>
      </c>
      <c r="D12" t="s">
        <v>10</v>
      </c>
      <c r="E12">
        <v>2</v>
      </c>
      <c r="F12">
        <v>6</v>
      </c>
      <c r="G12">
        <v>1</v>
      </c>
    </row>
    <row r="13" spans="1:7" x14ac:dyDescent="0.35">
      <c r="A13">
        <v>6</v>
      </c>
      <c r="B13" t="s">
        <v>102</v>
      </c>
      <c r="C13" t="s">
        <v>31</v>
      </c>
      <c r="D13" t="s">
        <v>10</v>
      </c>
      <c r="E13">
        <v>2</v>
      </c>
      <c r="F13">
        <v>66</v>
      </c>
      <c r="G13">
        <v>1</v>
      </c>
    </row>
    <row r="14" spans="1:7" x14ac:dyDescent="0.35">
      <c r="A14">
        <v>1</v>
      </c>
      <c r="B14" t="s">
        <v>122</v>
      </c>
      <c r="C14" t="s">
        <v>55</v>
      </c>
      <c r="D14" t="s">
        <v>30</v>
      </c>
      <c r="E14">
        <v>1</v>
      </c>
      <c r="F14">
        <v>123</v>
      </c>
      <c r="G14">
        <v>2</v>
      </c>
    </row>
    <row r="15" spans="1:7" x14ac:dyDescent="0.35">
      <c r="A15">
        <v>2</v>
      </c>
      <c r="B15" t="s">
        <v>152</v>
      </c>
      <c r="C15" s="2" t="s">
        <v>55</v>
      </c>
      <c r="D15" t="s">
        <v>30</v>
      </c>
      <c r="E15">
        <v>1</v>
      </c>
      <c r="F15" s="2">
        <v>76</v>
      </c>
      <c r="G15">
        <v>2</v>
      </c>
    </row>
    <row r="16" spans="1:7" x14ac:dyDescent="0.35">
      <c r="A16">
        <v>3</v>
      </c>
      <c r="B16" t="s">
        <v>123</v>
      </c>
      <c r="C16" s="2" t="s">
        <v>55</v>
      </c>
      <c r="D16" t="s">
        <v>30</v>
      </c>
      <c r="E16">
        <v>1</v>
      </c>
      <c r="F16" s="2">
        <v>25</v>
      </c>
      <c r="G16">
        <v>2</v>
      </c>
    </row>
    <row r="17" spans="1:7" x14ac:dyDescent="0.35">
      <c r="A17">
        <v>4</v>
      </c>
      <c r="B17" t="s">
        <v>153</v>
      </c>
      <c r="C17" s="2" t="s">
        <v>55</v>
      </c>
      <c r="D17" t="s">
        <v>30</v>
      </c>
      <c r="E17">
        <v>1</v>
      </c>
      <c r="F17" s="2">
        <v>5</v>
      </c>
      <c r="G17">
        <v>2</v>
      </c>
    </row>
    <row r="18" spans="1:7" x14ac:dyDescent="0.35">
      <c r="A18">
        <v>5</v>
      </c>
      <c r="B18" t="s">
        <v>154</v>
      </c>
      <c r="C18" s="2" t="s">
        <v>55</v>
      </c>
      <c r="D18" t="s">
        <v>30</v>
      </c>
      <c r="E18">
        <v>1</v>
      </c>
      <c r="F18" s="2">
        <v>6</v>
      </c>
      <c r="G18">
        <v>2</v>
      </c>
    </row>
    <row r="19" spans="1:7" x14ac:dyDescent="0.35">
      <c r="A19">
        <v>6</v>
      </c>
      <c r="B19" t="s">
        <v>102</v>
      </c>
      <c r="C19" s="2" t="s">
        <v>55</v>
      </c>
      <c r="D19" t="s">
        <v>30</v>
      </c>
      <c r="E19">
        <v>1</v>
      </c>
      <c r="F19" s="2">
        <v>71</v>
      </c>
      <c r="G19">
        <v>2</v>
      </c>
    </row>
    <row r="20" spans="1:7" x14ac:dyDescent="0.35">
      <c r="A20">
        <v>1</v>
      </c>
      <c r="B20" t="s">
        <v>122</v>
      </c>
      <c r="C20" s="2" t="s">
        <v>55</v>
      </c>
      <c r="D20" t="s">
        <v>10</v>
      </c>
      <c r="E20">
        <v>2</v>
      </c>
      <c r="F20" s="2">
        <v>145</v>
      </c>
      <c r="G20">
        <v>2</v>
      </c>
    </row>
    <row r="21" spans="1:7" x14ac:dyDescent="0.35">
      <c r="A21">
        <v>2</v>
      </c>
      <c r="B21" t="s">
        <v>152</v>
      </c>
      <c r="C21" s="2" t="s">
        <v>55</v>
      </c>
      <c r="D21" t="s">
        <v>10</v>
      </c>
      <c r="E21">
        <v>2</v>
      </c>
      <c r="F21" s="2">
        <v>86</v>
      </c>
      <c r="G21">
        <v>2</v>
      </c>
    </row>
    <row r="22" spans="1:7" x14ac:dyDescent="0.35">
      <c r="A22">
        <v>3</v>
      </c>
      <c r="B22" t="s">
        <v>123</v>
      </c>
      <c r="C22" s="2" t="s">
        <v>55</v>
      </c>
      <c r="D22" t="s">
        <v>10</v>
      </c>
      <c r="E22">
        <v>2</v>
      </c>
      <c r="F22" s="2">
        <v>33</v>
      </c>
      <c r="G22">
        <v>2</v>
      </c>
    </row>
    <row r="23" spans="1:7" x14ac:dyDescent="0.35">
      <c r="A23">
        <v>4</v>
      </c>
      <c r="B23" t="s">
        <v>153</v>
      </c>
      <c r="C23" s="2" t="s">
        <v>55</v>
      </c>
      <c r="D23" t="s">
        <v>10</v>
      </c>
      <c r="E23">
        <v>2</v>
      </c>
      <c r="F23" s="2">
        <v>6</v>
      </c>
      <c r="G23">
        <v>2</v>
      </c>
    </row>
    <row r="24" spans="1:7" x14ac:dyDescent="0.35">
      <c r="A24">
        <v>5</v>
      </c>
      <c r="B24" t="s">
        <v>154</v>
      </c>
      <c r="C24" s="2" t="s">
        <v>55</v>
      </c>
      <c r="D24" t="s">
        <v>10</v>
      </c>
      <c r="E24">
        <v>2</v>
      </c>
      <c r="F24" s="2">
        <v>6</v>
      </c>
      <c r="G24">
        <v>2</v>
      </c>
    </row>
    <row r="25" spans="1:7" x14ac:dyDescent="0.35">
      <c r="A25">
        <v>6</v>
      </c>
      <c r="B25" t="s">
        <v>102</v>
      </c>
      <c r="C25" s="2" t="s">
        <v>55</v>
      </c>
      <c r="D25" t="s">
        <v>10</v>
      </c>
      <c r="E25">
        <v>2</v>
      </c>
      <c r="F25" s="2">
        <v>82</v>
      </c>
      <c r="G25">
        <v>2</v>
      </c>
    </row>
    <row r="26" spans="1:7" x14ac:dyDescent="0.35">
      <c r="A26">
        <v>1</v>
      </c>
      <c r="B26" t="s">
        <v>122</v>
      </c>
      <c r="C26" t="s">
        <v>103</v>
      </c>
      <c r="D26" t="s">
        <v>30</v>
      </c>
      <c r="E26">
        <v>1</v>
      </c>
      <c r="F26">
        <v>1</v>
      </c>
      <c r="G26">
        <v>3</v>
      </c>
    </row>
    <row r="27" spans="1:7" x14ac:dyDescent="0.35">
      <c r="A27">
        <v>2</v>
      </c>
      <c r="B27" t="s">
        <v>152</v>
      </c>
      <c r="C27" t="s">
        <v>103</v>
      </c>
      <c r="D27" t="s">
        <v>30</v>
      </c>
      <c r="E27">
        <v>1</v>
      </c>
      <c r="F27">
        <v>3</v>
      </c>
      <c r="G27">
        <v>3</v>
      </c>
    </row>
    <row r="28" spans="1:7" x14ac:dyDescent="0.35">
      <c r="A28">
        <v>3</v>
      </c>
      <c r="B28" t="s">
        <v>123</v>
      </c>
      <c r="C28" t="s">
        <v>103</v>
      </c>
      <c r="D28" t="s">
        <v>30</v>
      </c>
      <c r="E28">
        <v>1</v>
      </c>
      <c r="F28">
        <v>1</v>
      </c>
      <c r="G28">
        <v>3</v>
      </c>
    </row>
    <row r="29" spans="1:7" x14ac:dyDescent="0.35">
      <c r="A29">
        <v>4</v>
      </c>
      <c r="B29" t="s">
        <v>153</v>
      </c>
      <c r="C29" t="s">
        <v>103</v>
      </c>
      <c r="D29" t="s">
        <v>30</v>
      </c>
      <c r="E29">
        <v>1</v>
      </c>
      <c r="F29">
        <v>0</v>
      </c>
      <c r="G29">
        <v>3</v>
      </c>
    </row>
    <row r="30" spans="1:7" x14ac:dyDescent="0.35">
      <c r="A30">
        <v>5</v>
      </c>
      <c r="B30" t="s">
        <v>154</v>
      </c>
      <c r="C30" t="s">
        <v>103</v>
      </c>
      <c r="D30" t="s">
        <v>30</v>
      </c>
      <c r="E30">
        <v>1</v>
      </c>
      <c r="F30">
        <v>0</v>
      </c>
      <c r="G30">
        <v>3</v>
      </c>
    </row>
    <row r="31" spans="1:7" x14ac:dyDescent="0.35">
      <c r="A31">
        <v>6</v>
      </c>
      <c r="B31" t="s">
        <v>102</v>
      </c>
      <c r="C31" t="s">
        <v>103</v>
      </c>
      <c r="D31" t="s">
        <v>30</v>
      </c>
      <c r="E31">
        <v>1</v>
      </c>
      <c r="F31">
        <v>3</v>
      </c>
      <c r="G31">
        <v>3</v>
      </c>
    </row>
    <row r="32" spans="1:7" x14ac:dyDescent="0.35">
      <c r="A32">
        <v>1</v>
      </c>
      <c r="B32" t="s">
        <v>122</v>
      </c>
      <c r="C32" t="s">
        <v>103</v>
      </c>
      <c r="D32" t="s">
        <v>10</v>
      </c>
      <c r="E32">
        <v>2</v>
      </c>
      <c r="F32">
        <v>1</v>
      </c>
      <c r="G32">
        <v>3</v>
      </c>
    </row>
    <row r="33" spans="1:7" x14ac:dyDescent="0.35">
      <c r="A33">
        <v>2</v>
      </c>
      <c r="B33" t="s">
        <v>152</v>
      </c>
      <c r="C33" t="s">
        <v>103</v>
      </c>
      <c r="D33" t="s">
        <v>10</v>
      </c>
      <c r="E33">
        <v>2</v>
      </c>
      <c r="F33">
        <v>3</v>
      </c>
      <c r="G33">
        <v>3</v>
      </c>
    </row>
    <row r="34" spans="1:7" x14ac:dyDescent="0.35">
      <c r="A34">
        <v>3</v>
      </c>
      <c r="B34" t="s">
        <v>123</v>
      </c>
      <c r="C34" t="s">
        <v>103</v>
      </c>
      <c r="D34" t="s">
        <v>10</v>
      </c>
      <c r="E34">
        <v>2</v>
      </c>
      <c r="F34">
        <v>1</v>
      </c>
      <c r="G34">
        <v>3</v>
      </c>
    </row>
    <row r="35" spans="1:7" x14ac:dyDescent="0.35">
      <c r="A35">
        <v>4</v>
      </c>
      <c r="B35" t="s">
        <v>153</v>
      </c>
      <c r="C35" t="s">
        <v>103</v>
      </c>
      <c r="D35" t="s">
        <v>10</v>
      </c>
      <c r="E35">
        <v>2</v>
      </c>
      <c r="F35">
        <v>0</v>
      </c>
      <c r="G35">
        <v>3</v>
      </c>
    </row>
    <row r="36" spans="1:7" x14ac:dyDescent="0.35">
      <c r="A36">
        <v>5</v>
      </c>
      <c r="B36" t="s">
        <v>154</v>
      </c>
      <c r="C36" t="s">
        <v>103</v>
      </c>
      <c r="D36" t="s">
        <v>10</v>
      </c>
      <c r="E36">
        <v>2</v>
      </c>
      <c r="F36">
        <v>0</v>
      </c>
      <c r="G36">
        <v>3</v>
      </c>
    </row>
    <row r="37" spans="1:7" x14ac:dyDescent="0.35">
      <c r="A37">
        <v>6</v>
      </c>
      <c r="B37" t="s">
        <v>102</v>
      </c>
      <c r="C37" t="s">
        <v>103</v>
      </c>
      <c r="D37" t="s">
        <v>10</v>
      </c>
      <c r="E37">
        <v>2</v>
      </c>
      <c r="F37">
        <v>3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3"/>
  <dimension ref="A1:G37"/>
  <sheetViews>
    <sheetView workbookViewId="0">
      <selection activeCell="E33" sqref="E33"/>
    </sheetView>
  </sheetViews>
  <sheetFormatPr defaultRowHeight="14.5" x14ac:dyDescent="0.35"/>
  <cols>
    <col min="1" max="1" width="5.26953125" bestFit="1" customWidth="1"/>
    <col min="2" max="2" width="19" bestFit="1" customWidth="1"/>
    <col min="3" max="3" width="14.54296875" bestFit="1" customWidth="1"/>
    <col min="4" max="4" width="8.1796875" bestFit="1" customWidth="1"/>
    <col min="6" max="6" width="8.54296875" bestFit="1" customWidth="1"/>
    <col min="7" max="7" width="11.26953125" bestFit="1" customWidth="1"/>
  </cols>
  <sheetData>
    <row r="1" spans="1:7" x14ac:dyDescent="0.35">
      <c r="A1" t="s">
        <v>95</v>
      </c>
      <c r="B1" t="s">
        <v>96</v>
      </c>
      <c r="C1" t="s">
        <v>97</v>
      </c>
      <c r="D1" t="s">
        <v>98</v>
      </c>
      <c r="E1" t="s">
        <v>99</v>
      </c>
      <c r="F1" t="s">
        <v>100</v>
      </c>
      <c r="G1" t="s">
        <v>101</v>
      </c>
    </row>
    <row r="2" spans="1:7" x14ac:dyDescent="0.35">
      <c r="A2">
        <v>1</v>
      </c>
      <c r="B2" t="s">
        <v>122</v>
      </c>
      <c r="C2" t="s">
        <v>31</v>
      </c>
      <c r="D2" t="s">
        <v>30</v>
      </c>
      <c r="E2">
        <v>1</v>
      </c>
      <c r="F2">
        <v>1055</v>
      </c>
      <c r="G2">
        <v>1</v>
      </c>
    </row>
    <row r="3" spans="1:7" x14ac:dyDescent="0.35">
      <c r="A3">
        <v>2</v>
      </c>
      <c r="B3" t="s">
        <v>152</v>
      </c>
      <c r="C3" t="s">
        <v>31</v>
      </c>
      <c r="D3" t="s">
        <v>30</v>
      </c>
      <c r="E3">
        <v>1</v>
      </c>
      <c r="F3">
        <v>898</v>
      </c>
      <c r="G3">
        <v>1</v>
      </c>
    </row>
    <row r="4" spans="1:7" x14ac:dyDescent="0.35">
      <c r="A4">
        <v>3</v>
      </c>
      <c r="B4" t="s">
        <v>123</v>
      </c>
      <c r="C4" t="s">
        <v>31</v>
      </c>
      <c r="D4" t="s">
        <v>30</v>
      </c>
      <c r="E4">
        <v>1</v>
      </c>
      <c r="F4">
        <v>104</v>
      </c>
      <c r="G4">
        <v>1</v>
      </c>
    </row>
    <row r="5" spans="1:7" x14ac:dyDescent="0.35">
      <c r="A5">
        <v>4</v>
      </c>
      <c r="B5" t="s">
        <v>134</v>
      </c>
      <c r="C5" t="s">
        <v>31</v>
      </c>
      <c r="D5" t="s">
        <v>30</v>
      </c>
      <c r="E5">
        <v>1</v>
      </c>
      <c r="F5">
        <v>36</v>
      </c>
      <c r="G5">
        <v>1</v>
      </c>
    </row>
    <row r="6" spans="1:7" x14ac:dyDescent="0.35">
      <c r="A6">
        <v>5</v>
      </c>
      <c r="B6" t="s">
        <v>155</v>
      </c>
      <c r="C6" t="s">
        <v>31</v>
      </c>
      <c r="D6" t="s">
        <v>30</v>
      </c>
      <c r="E6">
        <v>1</v>
      </c>
      <c r="F6">
        <v>36</v>
      </c>
      <c r="G6">
        <v>1</v>
      </c>
    </row>
    <row r="7" spans="1:7" x14ac:dyDescent="0.35">
      <c r="A7">
        <v>6</v>
      </c>
      <c r="B7" t="s">
        <v>102</v>
      </c>
      <c r="C7" t="s">
        <v>31</v>
      </c>
      <c r="D7" t="s">
        <v>30</v>
      </c>
      <c r="E7">
        <v>1</v>
      </c>
      <c r="F7">
        <v>610</v>
      </c>
      <c r="G7">
        <v>1</v>
      </c>
    </row>
    <row r="8" spans="1:7" x14ac:dyDescent="0.35">
      <c r="A8">
        <v>1</v>
      </c>
      <c r="B8" t="s">
        <v>122</v>
      </c>
      <c r="C8" t="s">
        <v>31</v>
      </c>
      <c r="D8" t="s">
        <v>10</v>
      </c>
      <c r="E8">
        <v>2</v>
      </c>
      <c r="F8">
        <v>1268</v>
      </c>
      <c r="G8">
        <v>1</v>
      </c>
    </row>
    <row r="9" spans="1:7" x14ac:dyDescent="0.35">
      <c r="A9">
        <v>2</v>
      </c>
      <c r="B9" t="s">
        <v>152</v>
      </c>
      <c r="C9" t="s">
        <v>31</v>
      </c>
      <c r="D9" t="s">
        <v>10</v>
      </c>
      <c r="E9">
        <v>2</v>
      </c>
      <c r="F9">
        <v>1092</v>
      </c>
      <c r="G9">
        <v>1</v>
      </c>
    </row>
    <row r="10" spans="1:7" x14ac:dyDescent="0.35">
      <c r="A10">
        <v>3</v>
      </c>
      <c r="B10" t="s">
        <v>123</v>
      </c>
      <c r="C10" t="s">
        <v>31</v>
      </c>
      <c r="D10" t="s">
        <v>10</v>
      </c>
      <c r="E10">
        <v>2</v>
      </c>
      <c r="F10">
        <v>122</v>
      </c>
      <c r="G10">
        <v>1</v>
      </c>
    </row>
    <row r="11" spans="1:7" x14ac:dyDescent="0.35">
      <c r="A11">
        <v>4</v>
      </c>
      <c r="B11" t="s">
        <v>134</v>
      </c>
      <c r="C11" t="s">
        <v>31</v>
      </c>
      <c r="D11" t="s">
        <v>10</v>
      </c>
      <c r="E11">
        <v>2</v>
      </c>
      <c r="F11">
        <v>47</v>
      </c>
      <c r="G11">
        <v>1</v>
      </c>
    </row>
    <row r="12" spans="1:7" x14ac:dyDescent="0.35">
      <c r="A12">
        <v>5</v>
      </c>
      <c r="B12" t="s">
        <v>155</v>
      </c>
      <c r="C12" t="s">
        <v>31</v>
      </c>
      <c r="D12" t="s">
        <v>10</v>
      </c>
      <c r="E12">
        <v>2</v>
      </c>
      <c r="F12">
        <v>40</v>
      </c>
      <c r="G12">
        <v>1</v>
      </c>
    </row>
    <row r="13" spans="1:7" x14ac:dyDescent="0.35">
      <c r="A13">
        <v>6</v>
      </c>
      <c r="B13" t="s">
        <v>102</v>
      </c>
      <c r="C13" t="s">
        <v>31</v>
      </c>
      <c r="D13" t="s">
        <v>10</v>
      </c>
      <c r="E13">
        <v>2</v>
      </c>
      <c r="F13">
        <v>673</v>
      </c>
      <c r="G13">
        <v>1</v>
      </c>
    </row>
    <row r="14" spans="1:7" x14ac:dyDescent="0.35">
      <c r="A14">
        <v>1</v>
      </c>
      <c r="B14" t="s">
        <v>122</v>
      </c>
      <c r="C14" t="s">
        <v>55</v>
      </c>
      <c r="D14" t="s">
        <v>30</v>
      </c>
      <c r="E14">
        <v>1</v>
      </c>
      <c r="F14">
        <v>1165</v>
      </c>
      <c r="G14">
        <v>2</v>
      </c>
    </row>
    <row r="15" spans="1:7" x14ac:dyDescent="0.35">
      <c r="A15">
        <v>2</v>
      </c>
      <c r="B15" t="s">
        <v>152</v>
      </c>
      <c r="C15" s="2" t="s">
        <v>55</v>
      </c>
      <c r="D15" t="s">
        <v>30</v>
      </c>
      <c r="E15">
        <v>1</v>
      </c>
      <c r="F15" s="2">
        <v>925</v>
      </c>
      <c r="G15">
        <v>2</v>
      </c>
    </row>
    <row r="16" spans="1:7" x14ac:dyDescent="0.35">
      <c r="A16">
        <v>3</v>
      </c>
      <c r="B16" t="s">
        <v>123</v>
      </c>
      <c r="C16" s="2" t="s">
        <v>55</v>
      </c>
      <c r="D16" t="s">
        <v>30</v>
      </c>
      <c r="E16">
        <v>1</v>
      </c>
      <c r="F16" s="2">
        <v>221</v>
      </c>
      <c r="G16">
        <v>2</v>
      </c>
    </row>
    <row r="17" spans="1:7" x14ac:dyDescent="0.35">
      <c r="A17">
        <v>4</v>
      </c>
      <c r="B17" t="s">
        <v>134</v>
      </c>
      <c r="C17" s="2" t="s">
        <v>55</v>
      </c>
      <c r="D17" t="s">
        <v>30</v>
      </c>
      <c r="E17">
        <v>1</v>
      </c>
      <c r="F17" s="2">
        <v>45</v>
      </c>
      <c r="G17">
        <v>2</v>
      </c>
    </row>
    <row r="18" spans="1:7" x14ac:dyDescent="0.35">
      <c r="A18">
        <v>5</v>
      </c>
      <c r="B18" t="s">
        <v>155</v>
      </c>
      <c r="C18" s="2" t="s">
        <v>55</v>
      </c>
      <c r="D18" t="s">
        <v>30</v>
      </c>
      <c r="E18">
        <v>1</v>
      </c>
      <c r="F18" s="2">
        <v>40</v>
      </c>
      <c r="G18">
        <v>2</v>
      </c>
    </row>
    <row r="19" spans="1:7" x14ac:dyDescent="0.35">
      <c r="A19">
        <v>6</v>
      </c>
      <c r="B19" t="s">
        <v>102</v>
      </c>
      <c r="C19" s="2" t="s">
        <v>55</v>
      </c>
      <c r="D19" t="s">
        <v>30</v>
      </c>
      <c r="E19">
        <v>1</v>
      </c>
      <c r="F19" s="2">
        <v>721</v>
      </c>
      <c r="G19">
        <v>2</v>
      </c>
    </row>
    <row r="20" spans="1:7" x14ac:dyDescent="0.35">
      <c r="A20">
        <v>1</v>
      </c>
      <c r="B20" t="s">
        <v>122</v>
      </c>
      <c r="C20" s="2" t="s">
        <v>55</v>
      </c>
      <c r="D20" t="s">
        <v>10</v>
      </c>
      <c r="E20">
        <v>2</v>
      </c>
      <c r="F20" s="2">
        <v>1436</v>
      </c>
      <c r="G20">
        <v>2</v>
      </c>
    </row>
    <row r="21" spans="1:7" x14ac:dyDescent="0.35">
      <c r="A21">
        <v>2</v>
      </c>
      <c r="B21" t="s">
        <v>152</v>
      </c>
      <c r="C21" s="2" t="s">
        <v>55</v>
      </c>
      <c r="D21" t="s">
        <v>10</v>
      </c>
      <c r="E21">
        <v>2</v>
      </c>
      <c r="F21" s="2">
        <v>1133</v>
      </c>
      <c r="G21">
        <v>2</v>
      </c>
    </row>
    <row r="22" spans="1:7" x14ac:dyDescent="0.35">
      <c r="A22">
        <v>3</v>
      </c>
      <c r="B22" t="s">
        <v>123</v>
      </c>
      <c r="C22" s="2" t="s">
        <v>55</v>
      </c>
      <c r="D22" t="s">
        <v>10</v>
      </c>
      <c r="E22">
        <v>2</v>
      </c>
      <c r="F22" s="2">
        <v>333</v>
      </c>
      <c r="G22">
        <v>2</v>
      </c>
    </row>
    <row r="23" spans="1:7" x14ac:dyDescent="0.35">
      <c r="A23">
        <v>4</v>
      </c>
      <c r="B23" t="s">
        <v>134</v>
      </c>
      <c r="C23" s="2" t="s">
        <v>55</v>
      </c>
      <c r="D23" t="s">
        <v>10</v>
      </c>
      <c r="E23">
        <v>2</v>
      </c>
      <c r="F23" s="2">
        <v>70</v>
      </c>
      <c r="G23">
        <v>2</v>
      </c>
    </row>
    <row r="24" spans="1:7" x14ac:dyDescent="0.35">
      <c r="A24">
        <v>5</v>
      </c>
      <c r="B24" t="s">
        <v>155</v>
      </c>
      <c r="C24" s="2" t="s">
        <v>55</v>
      </c>
      <c r="D24" t="s">
        <v>10</v>
      </c>
      <c r="E24">
        <v>2</v>
      </c>
      <c r="F24" s="2">
        <v>46</v>
      </c>
      <c r="G24">
        <v>2</v>
      </c>
    </row>
    <row r="25" spans="1:7" x14ac:dyDescent="0.35">
      <c r="A25">
        <v>6</v>
      </c>
      <c r="B25" t="s">
        <v>102</v>
      </c>
      <c r="C25" s="2" t="s">
        <v>55</v>
      </c>
      <c r="D25" t="s">
        <v>10</v>
      </c>
      <c r="E25">
        <v>2</v>
      </c>
      <c r="F25" s="2">
        <v>822</v>
      </c>
      <c r="G25">
        <v>2</v>
      </c>
    </row>
    <row r="26" spans="1:7" x14ac:dyDescent="0.35">
      <c r="A26">
        <v>1</v>
      </c>
      <c r="B26" t="s">
        <v>122</v>
      </c>
      <c r="C26" t="s">
        <v>103</v>
      </c>
      <c r="D26" t="s">
        <v>30</v>
      </c>
      <c r="E26">
        <v>1</v>
      </c>
      <c r="F26">
        <v>33</v>
      </c>
      <c r="G26">
        <v>3</v>
      </c>
    </row>
    <row r="27" spans="1:7" x14ac:dyDescent="0.35">
      <c r="A27">
        <v>2</v>
      </c>
      <c r="B27" t="s">
        <v>152</v>
      </c>
      <c r="C27" t="s">
        <v>103</v>
      </c>
      <c r="D27" t="s">
        <v>30</v>
      </c>
      <c r="E27">
        <v>1</v>
      </c>
      <c r="F27">
        <v>31</v>
      </c>
      <c r="G27">
        <v>3</v>
      </c>
    </row>
    <row r="28" spans="1:7" x14ac:dyDescent="0.35">
      <c r="A28">
        <v>3</v>
      </c>
      <c r="B28" t="s">
        <v>123</v>
      </c>
      <c r="C28" t="s">
        <v>103</v>
      </c>
      <c r="D28" t="s">
        <v>30</v>
      </c>
      <c r="E28">
        <v>1</v>
      </c>
      <c r="F28">
        <v>14</v>
      </c>
      <c r="G28">
        <v>3</v>
      </c>
    </row>
    <row r="29" spans="1:7" x14ac:dyDescent="0.35">
      <c r="A29">
        <v>4</v>
      </c>
      <c r="B29" t="s">
        <v>134</v>
      </c>
      <c r="C29" t="s">
        <v>103</v>
      </c>
      <c r="D29" t="s">
        <v>30</v>
      </c>
      <c r="E29">
        <v>1</v>
      </c>
      <c r="F29">
        <v>4</v>
      </c>
      <c r="G29">
        <v>3</v>
      </c>
    </row>
    <row r="30" spans="1:7" x14ac:dyDescent="0.35">
      <c r="A30">
        <v>5</v>
      </c>
      <c r="B30" t="s">
        <v>155</v>
      </c>
      <c r="C30" t="s">
        <v>103</v>
      </c>
      <c r="D30" t="s">
        <v>30</v>
      </c>
      <c r="E30">
        <v>1</v>
      </c>
      <c r="F30">
        <v>3</v>
      </c>
      <c r="G30">
        <v>3</v>
      </c>
    </row>
    <row r="31" spans="1:7" x14ac:dyDescent="0.35">
      <c r="A31">
        <v>6</v>
      </c>
      <c r="B31" t="s">
        <v>102</v>
      </c>
      <c r="C31" t="s">
        <v>103</v>
      </c>
      <c r="D31" t="s">
        <v>30</v>
      </c>
      <c r="E31">
        <v>1</v>
      </c>
      <c r="F31">
        <v>44</v>
      </c>
      <c r="G31">
        <v>3</v>
      </c>
    </row>
    <row r="32" spans="1:7" x14ac:dyDescent="0.35">
      <c r="A32">
        <v>1</v>
      </c>
      <c r="B32" t="s">
        <v>122</v>
      </c>
      <c r="C32" t="s">
        <v>103</v>
      </c>
      <c r="D32" t="s">
        <v>10</v>
      </c>
      <c r="E32">
        <v>2</v>
      </c>
      <c r="F32">
        <v>38</v>
      </c>
      <c r="G32">
        <v>3</v>
      </c>
    </row>
    <row r="33" spans="1:7" x14ac:dyDescent="0.35">
      <c r="A33">
        <v>2</v>
      </c>
      <c r="B33" t="s">
        <v>152</v>
      </c>
      <c r="C33" t="s">
        <v>103</v>
      </c>
      <c r="D33" t="s">
        <v>10</v>
      </c>
      <c r="E33">
        <v>2</v>
      </c>
      <c r="F33">
        <v>34</v>
      </c>
      <c r="G33">
        <v>3</v>
      </c>
    </row>
    <row r="34" spans="1:7" x14ac:dyDescent="0.35">
      <c r="A34">
        <v>3</v>
      </c>
      <c r="B34" t="s">
        <v>123</v>
      </c>
      <c r="C34" t="s">
        <v>103</v>
      </c>
      <c r="D34" t="s">
        <v>10</v>
      </c>
      <c r="E34">
        <v>2</v>
      </c>
      <c r="F34">
        <v>14</v>
      </c>
      <c r="G34">
        <v>3</v>
      </c>
    </row>
    <row r="35" spans="1:7" x14ac:dyDescent="0.35">
      <c r="A35">
        <v>4</v>
      </c>
      <c r="B35" t="s">
        <v>134</v>
      </c>
      <c r="C35" t="s">
        <v>103</v>
      </c>
      <c r="D35" t="s">
        <v>10</v>
      </c>
      <c r="E35">
        <v>2</v>
      </c>
      <c r="F35">
        <v>6</v>
      </c>
      <c r="G35">
        <v>3</v>
      </c>
    </row>
    <row r="36" spans="1:7" x14ac:dyDescent="0.35">
      <c r="A36">
        <v>5</v>
      </c>
      <c r="B36" t="s">
        <v>155</v>
      </c>
      <c r="C36" t="s">
        <v>103</v>
      </c>
      <c r="D36" t="s">
        <v>10</v>
      </c>
      <c r="E36">
        <v>2</v>
      </c>
      <c r="F36">
        <v>3</v>
      </c>
      <c r="G36">
        <v>3</v>
      </c>
    </row>
    <row r="37" spans="1:7" x14ac:dyDescent="0.35">
      <c r="A37">
        <v>6</v>
      </c>
      <c r="B37" t="s">
        <v>102</v>
      </c>
      <c r="C37" t="s">
        <v>103</v>
      </c>
      <c r="D37" t="s">
        <v>10</v>
      </c>
      <c r="E37">
        <v>2</v>
      </c>
      <c r="F37">
        <v>48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4"/>
  <dimension ref="A1:E7"/>
  <sheetViews>
    <sheetView workbookViewId="0">
      <selection activeCell="B7" sqref="B7"/>
    </sheetView>
  </sheetViews>
  <sheetFormatPr defaultRowHeight="14.5" x14ac:dyDescent="0.35"/>
  <cols>
    <col min="1" max="1" width="5.26953125" bestFit="1" customWidth="1"/>
    <col min="2" max="2" width="16.26953125" bestFit="1" customWidth="1"/>
    <col min="3" max="3" width="13.54296875" bestFit="1" customWidth="1"/>
    <col min="4" max="4" width="20.54296875" bestFit="1" customWidth="1"/>
    <col min="5" max="5" width="10.54296875" bestFit="1" customWidth="1"/>
  </cols>
  <sheetData>
    <row r="1" spans="1:5" x14ac:dyDescent="0.35">
      <c r="A1" t="s">
        <v>95</v>
      </c>
      <c r="B1" t="s">
        <v>0</v>
      </c>
      <c r="C1" t="s">
        <v>57</v>
      </c>
      <c r="D1" t="s">
        <v>104</v>
      </c>
      <c r="E1" t="s">
        <v>54</v>
      </c>
    </row>
    <row r="2" spans="1:5" x14ac:dyDescent="0.35">
      <c r="A2">
        <v>1</v>
      </c>
      <c r="B2" t="s">
        <v>124</v>
      </c>
      <c r="C2">
        <v>374</v>
      </c>
      <c r="D2">
        <v>323</v>
      </c>
      <c r="E2">
        <v>60</v>
      </c>
    </row>
    <row r="3" spans="1:5" x14ac:dyDescent="0.35">
      <c r="A3">
        <v>2</v>
      </c>
      <c r="B3" t="s">
        <v>125</v>
      </c>
      <c r="C3">
        <v>185</v>
      </c>
      <c r="D3">
        <v>133</v>
      </c>
      <c r="E3">
        <v>15</v>
      </c>
    </row>
    <row r="4" spans="1:5" x14ac:dyDescent="0.35">
      <c r="A4">
        <v>3</v>
      </c>
      <c r="B4" t="s">
        <v>136</v>
      </c>
      <c r="C4">
        <v>65</v>
      </c>
      <c r="D4">
        <v>53</v>
      </c>
      <c r="E4">
        <v>9</v>
      </c>
    </row>
    <row r="5" spans="1:5" x14ac:dyDescent="0.35">
      <c r="A5" s="2">
        <v>4</v>
      </c>
      <c r="B5" s="2" t="s">
        <v>156</v>
      </c>
      <c r="C5" s="2">
        <v>41</v>
      </c>
      <c r="D5" s="2">
        <v>36</v>
      </c>
      <c r="E5" s="2">
        <v>7</v>
      </c>
    </row>
    <row r="6" spans="1:5" x14ac:dyDescent="0.35">
      <c r="A6" s="2">
        <v>5</v>
      </c>
      <c r="B6" s="2" t="s">
        <v>137</v>
      </c>
      <c r="C6" s="2">
        <v>41</v>
      </c>
      <c r="D6" s="2">
        <v>29</v>
      </c>
      <c r="E6" s="2">
        <v>0</v>
      </c>
    </row>
    <row r="7" spans="1:5" x14ac:dyDescent="0.35">
      <c r="A7" s="2">
        <v>6</v>
      </c>
      <c r="B7" s="2" t="s">
        <v>102</v>
      </c>
      <c r="C7" s="2">
        <v>236</v>
      </c>
      <c r="D7" s="2">
        <v>158</v>
      </c>
      <c r="E7" s="2">
        <v>74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5"/>
  <dimension ref="A1:E7"/>
  <sheetViews>
    <sheetView workbookViewId="0">
      <selection activeCell="B2" sqref="B2"/>
    </sheetView>
  </sheetViews>
  <sheetFormatPr defaultRowHeight="14.5" x14ac:dyDescent="0.35"/>
  <cols>
    <col min="1" max="1" width="5.26953125" bestFit="1" customWidth="1"/>
    <col min="2" max="2" width="16.26953125" bestFit="1" customWidth="1"/>
    <col min="3" max="3" width="15.54296875" bestFit="1" customWidth="1"/>
    <col min="4" max="4" width="20.54296875" bestFit="1" customWidth="1"/>
    <col min="5" max="5" width="10.54296875" bestFit="1" customWidth="1"/>
  </cols>
  <sheetData>
    <row r="1" spans="1:5" x14ac:dyDescent="0.35">
      <c r="A1" t="s">
        <v>95</v>
      </c>
      <c r="B1" t="s">
        <v>0</v>
      </c>
      <c r="C1" t="s">
        <v>59</v>
      </c>
      <c r="D1" t="s">
        <v>104</v>
      </c>
      <c r="E1" t="s">
        <v>54</v>
      </c>
    </row>
    <row r="2" spans="1:5" x14ac:dyDescent="0.35">
      <c r="A2" s="2">
        <v>1</v>
      </c>
      <c r="B2" s="2" t="s">
        <v>124</v>
      </c>
      <c r="C2" s="2">
        <v>32</v>
      </c>
      <c r="D2" s="2">
        <v>26</v>
      </c>
      <c r="E2" s="2">
        <v>13</v>
      </c>
    </row>
    <row r="3" spans="1:5" x14ac:dyDescent="0.35">
      <c r="A3" s="2">
        <v>2</v>
      </c>
      <c r="B3" s="2" t="s">
        <v>157</v>
      </c>
      <c r="C3" s="2">
        <v>24</v>
      </c>
      <c r="D3" s="2">
        <v>17</v>
      </c>
      <c r="E3" s="2">
        <v>7</v>
      </c>
    </row>
    <row r="4" spans="1:5" x14ac:dyDescent="0.35">
      <c r="A4" s="2">
        <v>3</v>
      </c>
      <c r="B4" s="2" t="s">
        <v>158</v>
      </c>
      <c r="C4" s="2">
        <v>16</v>
      </c>
      <c r="D4" s="2">
        <v>20</v>
      </c>
      <c r="E4" s="2">
        <v>5</v>
      </c>
    </row>
    <row r="5" spans="1:5" x14ac:dyDescent="0.35">
      <c r="A5" s="2">
        <v>4</v>
      </c>
      <c r="B5" s="2" t="s">
        <v>159</v>
      </c>
      <c r="C5" s="2">
        <v>16</v>
      </c>
      <c r="D5" s="2">
        <v>16</v>
      </c>
      <c r="E5" s="2">
        <v>17</v>
      </c>
    </row>
    <row r="6" spans="1:5" x14ac:dyDescent="0.35">
      <c r="A6" s="2">
        <v>5</v>
      </c>
      <c r="B6" s="2" t="s">
        <v>125</v>
      </c>
      <c r="C6" s="2">
        <v>12</v>
      </c>
      <c r="D6" s="2">
        <v>10</v>
      </c>
      <c r="E6" s="2">
        <v>5</v>
      </c>
    </row>
    <row r="7" spans="1:5" x14ac:dyDescent="0.35">
      <c r="A7" s="2">
        <v>6</v>
      </c>
      <c r="B7" s="2" t="s">
        <v>102</v>
      </c>
      <c r="C7" s="2">
        <v>79</v>
      </c>
      <c r="D7" s="2">
        <v>79</v>
      </c>
      <c r="E7" s="2">
        <v>32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6"/>
  <dimension ref="A1:C2"/>
  <sheetViews>
    <sheetView workbookViewId="0">
      <selection activeCell="A2" sqref="A2"/>
    </sheetView>
  </sheetViews>
  <sheetFormatPr defaultRowHeight="14.5" x14ac:dyDescent="0.35"/>
  <cols>
    <col min="1" max="3" width="12.1796875" bestFit="1" customWidth="1"/>
  </cols>
  <sheetData>
    <row r="1" spans="1:3" x14ac:dyDescent="0.35">
      <c r="A1" t="s">
        <v>119</v>
      </c>
      <c r="B1" t="s">
        <v>120</v>
      </c>
      <c r="C1" t="s">
        <v>121</v>
      </c>
    </row>
    <row r="2" spans="1:3" x14ac:dyDescent="0.35">
      <c r="A2" s="1" t="s">
        <v>149</v>
      </c>
      <c r="B2" s="1" t="s">
        <v>150</v>
      </c>
      <c r="C2" s="1" t="s">
        <v>151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7"/>
  <dimension ref="A1:D13"/>
  <sheetViews>
    <sheetView workbookViewId="0"/>
  </sheetViews>
  <sheetFormatPr defaultRowHeight="14.5" x14ac:dyDescent="0.35"/>
  <cols>
    <col min="1" max="1" width="8.54296875" bestFit="1" customWidth="1"/>
    <col min="2" max="2" width="11.54296875" bestFit="1" customWidth="1"/>
    <col min="3" max="3" width="24.54296875" bestFit="1" customWidth="1"/>
    <col min="4" max="4" width="5.26953125" bestFit="1" customWidth="1"/>
  </cols>
  <sheetData>
    <row r="1" spans="1:4" x14ac:dyDescent="0.35">
      <c r="A1" t="s">
        <v>100</v>
      </c>
      <c r="B1" t="s">
        <v>118</v>
      </c>
      <c r="C1" t="s">
        <v>110</v>
      </c>
      <c r="D1" t="s">
        <v>95</v>
      </c>
    </row>
    <row r="2" spans="1:4" x14ac:dyDescent="0.35">
      <c r="A2">
        <v>0</v>
      </c>
      <c r="B2" t="s">
        <v>88</v>
      </c>
      <c r="C2" t="s">
        <v>65</v>
      </c>
      <c r="D2">
        <v>1</v>
      </c>
    </row>
    <row r="3" spans="1:4" x14ac:dyDescent="0.35">
      <c r="A3">
        <v>0</v>
      </c>
      <c r="B3" t="s">
        <v>88</v>
      </c>
      <c r="C3" t="s">
        <v>90</v>
      </c>
      <c r="D3">
        <v>2</v>
      </c>
    </row>
    <row r="4" spans="1:4" x14ac:dyDescent="0.35">
      <c r="A4">
        <v>0</v>
      </c>
      <c r="B4" t="s">
        <v>88</v>
      </c>
      <c r="C4" t="s">
        <v>64</v>
      </c>
      <c r="D4">
        <v>3</v>
      </c>
    </row>
    <row r="5" spans="1:4" x14ac:dyDescent="0.35">
      <c r="A5">
        <v>0</v>
      </c>
      <c r="B5" t="s">
        <v>88</v>
      </c>
      <c r="C5" t="s">
        <v>89</v>
      </c>
      <c r="D5">
        <v>4</v>
      </c>
    </row>
    <row r="6" spans="1:4" x14ac:dyDescent="0.35">
      <c r="A6">
        <v>110</v>
      </c>
      <c r="B6" t="s">
        <v>51</v>
      </c>
      <c r="C6" t="s">
        <v>65</v>
      </c>
      <c r="D6">
        <v>1</v>
      </c>
    </row>
    <row r="7" spans="1:4" x14ac:dyDescent="0.35">
      <c r="A7">
        <v>0</v>
      </c>
      <c r="B7" t="s">
        <v>51</v>
      </c>
      <c r="C7" t="s">
        <v>90</v>
      </c>
      <c r="D7">
        <v>2</v>
      </c>
    </row>
    <row r="8" spans="1:4" x14ac:dyDescent="0.35">
      <c r="A8">
        <v>0</v>
      </c>
      <c r="B8" t="s">
        <v>51</v>
      </c>
      <c r="C8" t="s">
        <v>64</v>
      </c>
      <c r="D8">
        <v>3</v>
      </c>
    </row>
    <row r="9" spans="1:4" x14ac:dyDescent="0.35">
      <c r="A9">
        <v>0</v>
      </c>
      <c r="B9" t="s">
        <v>51</v>
      </c>
      <c r="C9" t="s">
        <v>89</v>
      </c>
      <c r="D9">
        <v>4</v>
      </c>
    </row>
    <row r="10" spans="1:4" x14ac:dyDescent="0.35">
      <c r="A10">
        <v>31</v>
      </c>
      <c r="B10" t="s">
        <v>52</v>
      </c>
      <c r="C10" t="s">
        <v>65</v>
      </c>
      <c r="D10">
        <v>1</v>
      </c>
    </row>
    <row r="11" spans="1:4" x14ac:dyDescent="0.35">
      <c r="A11">
        <v>0</v>
      </c>
      <c r="B11" t="s">
        <v>52</v>
      </c>
      <c r="C11" t="s">
        <v>90</v>
      </c>
      <c r="D11">
        <v>2</v>
      </c>
    </row>
    <row r="12" spans="1:4" x14ac:dyDescent="0.35">
      <c r="A12">
        <v>0</v>
      </c>
      <c r="B12" t="s">
        <v>52</v>
      </c>
      <c r="C12" t="s">
        <v>64</v>
      </c>
      <c r="D12">
        <v>3</v>
      </c>
    </row>
    <row r="13" spans="1:4" x14ac:dyDescent="0.35">
      <c r="A13">
        <v>0</v>
      </c>
      <c r="B13" t="s">
        <v>52</v>
      </c>
      <c r="C13" t="s">
        <v>89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8"/>
  <dimension ref="A1:D13"/>
  <sheetViews>
    <sheetView workbookViewId="0"/>
  </sheetViews>
  <sheetFormatPr defaultRowHeight="14.5" x14ac:dyDescent="0.35"/>
  <cols>
    <col min="1" max="1" width="8.54296875" bestFit="1" customWidth="1"/>
    <col min="2" max="2" width="11.54296875" bestFit="1" customWidth="1"/>
    <col min="3" max="3" width="24.54296875" bestFit="1" customWidth="1"/>
    <col min="4" max="4" width="5.26953125" bestFit="1" customWidth="1"/>
  </cols>
  <sheetData>
    <row r="1" spans="1:4" x14ac:dyDescent="0.35">
      <c r="A1" t="s">
        <v>100</v>
      </c>
      <c r="B1" t="s">
        <v>118</v>
      </c>
      <c r="C1" t="s">
        <v>110</v>
      </c>
      <c r="D1" t="s">
        <v>95</v>
      </c>
    </row>
    <row r="2" spans="1:4" x14ac:dyDescent="0.35">
      <c r="A2">
        <v>0</v>
      </c>
      <c r="B2" t="s">
        <v>88</v>
      </c>
      <c r="C2" t="s">
        <v>65</v>
      </c>
      <c r="D2">
        <v>1</v>
      </c>
    </row>
    <row r="3" spans="1:4" x14ac:dyDescent="0.35">
      <c r="A3">
        <v>0</v>
      </c>
      <c r="B3" t="s">
        <v>88</v>
      </c>
      <c r="C3" t="s">
        <v>90</v>
      </c>
      <c r="D3">
        <v>2</v>
      </c>
    </row>
    <row r="4" spans="1:4" x14ac:dyDescent="0.35">
      <c r="A4">
        <v>0</v>
      </c>
      <c r="B4" t="s">
        <v>88</v>
      </c>
      <c r="C4" t="s">
        <v>64</v>
      </c>
      <c r="D4">
        <v>3</v>
      </c>
    </row>
    <row r="5" spans="1:4" x14ac:dyDescent="0.35">
      <c r="A5">
        <v>0</v>
      </c>
      <c r="B5" t="s">
        <v>88</v>
      </c>
      <c r="C5" t="s">
        <v>89</v>
      </c>
      <c r="D5">
        <v>4</v>
      </c>
    </row>
    <row r="6" spans="1:4" x14ac:dyDescent="0.35">
      <c r="A6">
        <v>1138</v>
      </c>
      <c r="B6" t="s">
        <v>51</v>
      </c>
      <c r="C6" t="s">
        <v>65</v>
      </c>
      <c r="D6">
        <v>1</v>
      </c>
    </row>
    <row r="7" spans="1:4" x14ac:dyDescent="0.35">
      <c r="A7">
        <v>2</v>
      </c>
      <c r="B7" t="s">
        <v>51</v>
      </c>
      <c r="C7" t="s">
        <v>90</v>
      </c>
      <c r="D7">
        <v>2</v>
      </c>
    </row>
    <row r="8" spans="1:4" x14ac:dyDescent="0.35">
      <c r="A8">
        <v>0</v>
      </c>
      <c r="B8" t="s">
        <v>51</v>
      </c>
      <c r="C8" t="s">
        <v>64</v>
      </c>
      <c r="D8">
        <v>3</v>
      </c>
    </row>
    <row r="9" spans="1:4" x14ac:dyDescent="0.35">
      <c r="A9">
        <v>1</v>
      </c>
      <c r="B9" t="s">
        <v>51</v>
      </c>
      <c r="C9" t="s">
        <v>89</v>
      </c>
      <c r="D9">
        <v>4</v>
      </c>
    </row>
    <row r="10" spans="1:4" x14ac:dyDescent="0.35">
      <c r="A10">
        <v>231</v>
      </c>
      <c r="B10" t="s">
        <v>52</v>
      </c>
      <c r="C10" t="s">
        <v>65</v>
      </c>
      <c r="D10">
        <v>1</v>
      </c>
    </row>
    <row r="11" spans="1:4" x14ac:dyDescent="0.35">
      <c r="A11">
        <v>0</v>
      </c>
      <c r="B11" t="s">
        <v>52</v>
      </c>
      <c r="C11" t="s">
        <v>90</v>
      </c>
      <c r="D11">
        <v>2</v>
      </c>
    </row>
    <row r="12" spans="1:4" x14ac:dyDescent="0.35">
      <c r="A12">
        <v>0</v>
      </c>
      <c r="B12" t="s">
        <v>52</v>
      </c>
      <c r="C12" t="s">
        <v>64</v>
      </c>
      <c r="D12">
        <v>3</v>
      </c>
    </row>
    <row r="13" spans="1:4" x14ac:dyDescent="0.35">
      <c r="A13">
        <v>0</v>
      </c>
      <c r="B13" t="s">
        <v>52</v>
      </c>
      <c r="C13" t="s">
        <v>89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9"/>
  <dimension ref="A1:G7"/>
  <sheetViews>
    <sheetView workbookViewId="0"/>
  </sheetViews>
  <sheetFormatPr defaultRowHeight="14.5" x14ac:dyDescent="0.35"/>
  <cols>
    <col min="1" max="1" width="5.26953125" bestFit="1" customWidth="1"/>
    <col min="2" max="2" width="34.7265625" bestFit="1" customWidth="1"/>
    <col min="3" max="3" width="17.453125" bestFit="1" customWidth="1"/>
    <col min="4" max="4" width="23.7265625" bestFit="1" customWidth="1"/>
    <col min="5" max="5" width="19.1796875" bestFit="1" customWidth="1"/>
    <col min="6" max="6" width="13.26953125" bestFit="1" customWidth="1"/>
    <col min="7" max="7" width="13.1796875" bestFit="1" customWidth="1"/>
  </cols>
  <sheetData>
    <row r="1" spans="1:7" x14ac:dyDescent="0.35">
      <c r="A1" t="s">
        <v>95</v>
      </c>
      <c r="B1" t="s">
        <v>105</v>
      </c>
      <c r="C1" t="s">
        <v>60</v>
      </c>
      <c r="D1" t="s">
        <v>61</v>
      </c>
      <c r="E1" t="s">
        <v>62</v>
      </c>
      <c r="F1" t="s">
        <v>71</v>
      </c>
      <c r="G1" t="s">
        <v>63</v>
      </c>
    </row>
    <row r="2" spans="1:7" x14ac:dyDescent="0.35">
      <c r="A2">
        <v>1</v>
      </c>
      <c r="B2" t="s">
        <v>122</v>
      </c>
      <c r="C2">
        <v>0</v>
      </c>
      <c r="D2">
        <v>33</v>
      </c>
      <c r="E2">
        <v>0</v>
      </c>
      <c r="F2">
        <v>280</v>
      </c>
      <c r="G2">
        <v>16</v>
      </c>
    </row>
    <row r="3" spans="1:7" x14ac:dyDescent="0.35">
      <c r="A3">
        <v>2</v>
      </c>
      <c r="B3" t="s">
        <v>152</v>
      </c>
      <c r="C3">
        <v>35</v>
      </c>
      <c r="D3">
        <v>1</v>
      </c>
      <c r="E3">
        <v>0</v>
      </c>
      <c r="F3">
        <v>49</v>
      </c>
      <c r="G3">
        <v>17</v>
      </c>
    </row>
    <row r="4" spans="1:7" x14ac:dyDescent="0.35">
      <c r="A4">
        <v>3</v>
      </c>
      <c r="B4" t="s">
        <v>123</v>
      </c>
      <c r="C4">
        <v>5</v>
      </c>
      <c r="D4">
        <v>0</v>
      </c>
      <c r="E4">
        <v>0</v>
      </c>
      <c r="F4">
        <v>25</v>
      </c>
      <c r="G4">
        <v>0</v>
      </c>
    </row>
    <row r="5" spans="1:7" x14ac:dyDescent="0.35">
      <c r="A5">
        <v>4</v>
      </c>
      <c r="B5" t="s">
        <v>160</v>
      </c>
      <c r="C5">
        <v>0</v>
      </c>
      <c r="D5">
        <v>0</v>
      </c>
      <c r="E5">
        <v>0</v>
      </c>
      <c r="F5">
        <v>16</v>
      </c>
      <c r="G5">
        <v>2</v>
      </c>
    </row>
    <row r="6" spans="1:7" x14ac:dyDescent="0.35">
      <c r="A6">
        <v>5</v>
      </c>
      <c r="B6" t="s">
        <v>161</v>
      </c>
      <c r="C6">
        <v>0</v>
      </c>
      <c r="D6">
        <v>1</v>
      </c>
      <c r="E6">
        <v>0</v>
      </c>
      <c r="F6">
        <v>0</v>
      </c>
      <c r="G6">
        <v>6</v>
      </c>
    </row>
    <row r="7" spans="1:7" x14ac:dyDescent="0.35">
      <c r="A7">
        <v>6</v>
      </c>
      <c r="B7" t="s">
        <v>102</v>
      </c>
      <c r="C7">
        <v>17</v>
      </c>
      <c r="D7">
        <v>4</v>
      </c>
      <c r="E7">
        <v>0</v>
      </c>
      <c r="F7">
        <v>51</v>
      </c>
      <c r="G7">
        <v>29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0"/>
  <dimension ref="A1:G7"/>
  <sheetViews>
    <sheetView workbookViewId="0"/>
  </sheetViews>
  <sheetFormatPr defaultRowHeight="14.5" x14ac:dyDescent="0.35"/>
  <cols>
    <col min="1" max="1" width="5.26953125" bestFit="1" customWidth="1"/>
    <col min="2" max="2" width="14.54296875" bestFit="1" customWidth="1"/>
    <col min="3" max="3" width="17.453125" bestFit="1" customWidth="1"/>
    <col min="4" max="4" width="23.7265625" bestFit="1" customWidth="1"/>
    <col min="5" max="5" width="19.1796875" bestFit="1" customWidth="1"/>
    <col min="6" max="6" width="13.26953125" bestFit="1" customWidth="1"/>
    <col min="7" max="7" width="13.1796875" bestFit="1" customWidth="1"/>
  </cols>
  <sheetData>
    <row r="1" spans="1:7" x14ac:dyDescent="0.35">
      <c r="A1" t="s">
        <v>95</v>
      </c>
      <c r="B1" t="s">
        <v>105</v>
      </c>
      <c r="C1" t="s">
        <v>60</v>
      </c>
      <c r="D1" t="s">
        <v>61</v>
      </c>
      <c r="E1" t="s">
        <v>62</v>
      </c>
      <c r="F1" t="s">
        <v>71</v>
      </c>
      <c r="G1" t="s">
        <v>63</v>
      </c>
    </row>
    <row r="2" spans="1:7" x14ac:dyDescent="0.35">
      <c r="A2">
        <v>1</v>
      </c>
      <c r="B2" t="s">
        <v>122</v>
      </c>
      <c r="C2">
        <v>1</v>
      </c>
      <c r="D2">
        <v>176</v>
      </c>
      <c r="E2">
        <v>0</v>
      </c>
      <c r="F2">
        <v>2951</v>
      </c>
      <c r="G2">
        <v>347</v>
      </c>
    </row>
    <row r="3" spans="1:7" x14ac:dyDescent="0.35">
      <c r="A3">
        <v>2</v>
      </c>
      <c r="B3" t="s">
        <v>152</v>
      </c>
      <c r="C3">
        <v>283</v>
      </c>
      <c r="D3">
        <v>377</v>
      </c>
      <c r="E3">
        <v>0</v>
      </c>
      <c r="F3">
        <v>214</v>
      </c>
      <c r="G3">
        <v>138</v>
      </c>
    </row>
    <row r="4" spans="1:7" x14ac:dyDescent="0.35">
      <c r="A4">
        <v>3</v>
      </c>
      <c r="B4" t="s">
        <v>123</v>
      </c>
      <c r="C4">
        <v>18</v>
      </c>
      <c r="D4">
        <v>15</v>
      </c>
      <c r="E4">
        <v>0</v>
      </c>
      <c r="F4">
        <v>231</v>
      </c>
      <c r="G4">
        <v>73</v>
      </c>
    </row>
    <row r="5" spans="1:7" x14ac:dyDescent="0.35">
      <c r="A5">
        <v>4</v>
      </c>
      <c r="B5" t="s">
        <v>134</v>
      </c>
      <c r="C5">
        <v>8</v>
      </c>
      <c r="D5">
        <v>14</v>
      </c>
      <c r="E5">
        <v>0</v>
      </c>
      <c r="F5">
        <v>34</v>
      </c>
      <c r="G5">
        <v>81</v>
      </c>
    </row>
    <row r="6" spans="1:7" x14ac:dyDescent="0.35">
      <c r="A6">
        <v>5</v>
      </c>
      <c r="B6" t="s">
        <v>155</v>
      </c>
      <c r="C6">
        <v>19</v>
      </c>
      <c r="D6">
        <v>0</v>
      </c>
      <c r="E6">
        <v>0</v>
      </c>
      <c r="F6">
        <v>48</v>
      </c>
      <c r="G6">
        <v>49</v>
      </c>
    </row>
    <row r="7" spans="1:7" x14ac:dyDescent="0.35">
      <c r="A7">
        <v>6</v>
      </c>
      <c r="B7" t="s">
        <v>102</v>
      </c>
      <c r="C7">
        <v>67</v>
      </c>
      <c r="D7">
        <v>44</v>
      </c>
      <c r="E7">
        <v>0</v>
      </c>
      <c r="F7">
        <v>386</v>
      </c>
      <c r="G7">
        <v>453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1"/>
  <dimension ref="A1:C26"/>
  <sheetViews>
    <sheetView workbookViewId="0"/>
  </sheetViews>
  <sheetFormatPr defaultRowHeight="14.5" x14ac:dyDescent="0.35"/>
  <cols>
    <col min="1" max="1" width="7.26953125" bestFit="1" customWidth="1"/>
    <col min="2" max="2" width="26.7265625" bestFit="1" customWidth="1"/>
    <col min="3" max="3" width="21.1796875" bestFit="1" customWidth="1"/>
  </cols>
  <sheetData>
    <row r="1" spans="1:3" x14ac:dyDescent="0.35">
      <c r="A1" t="s">
        <v>106</v>
      </c>
      <c r="B1" t="s">
        <v>9</v>
      </c>
      <c r="C1" t="s">
        <v>107</v>
      </c>
    </row>
    <row r="2" spans="1:3" x14ac:dyDescent="0.35">
      <c r="A2">
        <v>712</v>
      </c>
      <c r="B2" t="s">
        <v>108</v>
      </c>
      <c r="C2" t="s">
        <v>162</v>
      </c>
    </row>
    <row r="3" spans="1:3" x14ac:dyDescent="0.35">
      <c r="A3">
        <v>715</v>
      </c>
      <c r="B3" t="s">
        <v>108</v>
      </c>
      <c r="C3" t="s">
        <v>163</v>
      </c>
    </row>
    <row r="4" spans="1:3" x14ac:dyDescent="0.35">
      <c r="A4">
        <v>730</v>
      </c>
      <c r="B4" t="s">
        <v>108</v>
      </c>
      <c r="C4" t="s">
        <v>164</v>
      </c>
    </row>
    <row r="5" spans="1:3" x14ac:dyDescent="0.35">
      <c r="A5">
        <v>736</v>
      </c>
      <c r="B5" t="s">
        <v>108</v>
      </c>
      <c r="C5" t="s">
        <v>165</v>
      </c>
    </row>
    <row r="6" spans="1:3" x14ac:dyDescent="0.35">
      <c r="A6">
        <v>737</v>
      </c>
      <c r="B6" t="s">
        <v>108</v>
      </c>
      <c r="C6" t="s">
        <v>166</v>
      </c>
    </row>
    <row r="7" spans="1:3" x14ac:dyDescent="0.35">
      <c r="A7">
        <v>5797</v>
      </c>
      <c r="B7" t="s">
        <v>5</v>
      </c>
      <c r="C7" t="s">
        <v>162</v>
      </c>
    </row>
    <row r="8" spans="1:3" x14ac:dyDescent="0.35">
      <c r="A8">
        <v>5811</v>
      </c>
      <c r="B8" t="s">
        <v>5</v>
      </c>
      <c r="C8" t="s">
        <v>163</v>
      </c>
    </row>
    <row r="9" spans="1:3" x14ac:dyDescent="0.35">
      <c r="A9">
        <v>5826</v>
      </c>
      <c r="B9" t="s">
        <v>5</v>
      </c>
      <c r="C9" t="s">
        <v>164</v>
      </c>
    </row>
    <row r="10" spans="1:3" x14ac:dyDescent="0.35">
      <c r="A10">
        <v>5849</v>
      </c>
      <c r="B10" t="s">
        <v>5</v>
      </c>
      <c r="C10" t="s">
        <v>165</v>
      </c>
    </row>
    <row r="11" spans="1:3" x14ac:dyDescent="0.35">
      <c r="A11">
        <v>5833</v>
      </c>
      <c r="B11" t="s">
        <v>5</v>
      </c>
      <c r="C11" t="s">
        <v>166</v>
      </c>
    </row>
    <row r="12" spans="1:3" x14ac:dyDescent="0.35">
      <c r="A12">
        <v>79</v>
      </c>
      <c r="B12" t="s">
        <v>6</v>
      </c>
      <c r="C12" t="s">
        <v>162</v>
      </c>
    </row>
    <row r="13" spans="1:3" x14ac:dyDescent="0.35">
      <c r="A13">
        <v>93</v>
      </c>
      <c r="B13" t="s">
        <v>6</v>
      </c>
      <c r="C13" t="s">
        <v>163</v>
      </c>
    </row>
    <row r="14" spans="1:3" x14ac:dyDescent="0.35">
      <c r="A14">
        <v>74</v>
      </c>
      <c r="B14" t="s">
        <v>6</v>
      </c>
      <c r="C14" t="s">
        <v>164</v>
      </c>
    </row>
    <row r="15" spans="1:3" x14ac:dyDescent="0.35">
      <c r="A15">
        <v>79</v>
      </c>
      <c r="B15" t="s">
        <v>6</v>
      </c>
      <c r="C15" t="s">
        <v>165</v>
      </c>
    </row>
    <row r="16" spans="1:3" x14ac:dyDescent="0.35">
      <c r="A16">
        <v>83</v>
      </c>
      <c r="B16" t="s">
        <v>6</v>
      </c>
      <c r="C16" t="s">
        <v>166</v>
      </c>
    </row>
    <row r="17" spans="1:3" x14ac:dyDescent="0.35">
      <c r="A17">
        <v>64</v>
      </c>
      <c r="B17" t="s">
        <v>7</v>
      </c>
      <c r="C17" t="s">
        <v>162</v>
      </c>
    </row>
    <row r="18" spans="1:3" x14ac:dyDescent="0.35">
      <c r="A18">
        <v>63</v>
      </c>
      <c r="B18" t="s">
        <v>7</v>
      </c>
      <c r="C18" t="s">
        <v>163</v>
      </c>
    </row>
    <row r="19" spans="1:3" x14ac:dyDescent="0.35">
      <c r="A19">
        <v>64</v>
      </c>
      <c r="B19" t="s">
        <v>7</v>
      </c>
      <c r="C19" t="s">
        <v>164</v>
      </c>
    </row>
    <row r="20" spans="1:3" x14ac:dyDescent="0.35">
      <c r="A20">
        <v>75</v>
      </c>
      <c r="B20" t="s">
        <v>7</v>
      </c>
      <c r="C20" t="s">
        <v>165</v>
      </c>
    </row>
    <row r="21" spans="1:3" x14ac:dyDescent="0.35">
      <c r="A21" s="2">
        <v>71</v>
      </c>
      <c r="B21" s="2" t="s">
        <v>7</v>
      </c>
      <c r="C21" s="2" t="s">
        <v>166</v>
      </c>
    </row>
    <row r="22" spans="1:3" x14ac:dyDescent="0.35">
      <c r="A22" s="2">
        <v>0</v>
      </c>
      <c r="B22" s="2" t="s">
        <v>132</v>
      </c>
      <c r="C22" s="2" t="s">
        <v>162</v>
      </c>
    </row>
    <row r="23" spans="1:3" x14ac:dyDescent="0.35">
      <c r="A23" s="2">
        <v>0</v>
      </c>
      <c r="B23" s="2" t="s">
        <v>132</v>
      </c>
      <c r="C23" s="2" t="s">
        <v>163</v>
      </c>
    </row>
    <row r="24" spans="1:3" x14ac:dyDescent="0.35">
      <c r="A24" s="2">
        <v>0</v>
      </c>
      <c r="B24" s="2" t="s">
        <v>132</v>
      </c>
      <c r="C24" s="2" t="s">
        <v>164</v>
      </c>
    </row>
    <row r="25" spans="1:3" x14ac:dyDescent="0.35">
      <c r="A25" s="2">
        <v>0</v>
      </c>
      <c r="B25" s="2" t="s">
        <v>132</v>
      </c>
      <c r="C25" s="2" t="s">
        <v>165</v>
      </c>
    </row>
    <row r="26" spans="1:3" x14ac:dyDescent="0.35">
      <c r="A26" s="2">
        <v>1</v>
      </c>
      <c r="B26" s="2" t="s">
        <v>132</v>
      </c>
      <c r="C26" s="2" t="s">
        <v>166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2"/>
  <dimension ref="A1:C13"/>
  <sheetViews>
    <sheetView workbookViewId="0">
      <selection activeCell="B8" sqref="B8"/>
    </sheetView>
  </sheetViews>
  <sheetFormatPr defaultRowHeight="14.5" x14ac:dyDescent="0.35"/>
  <cols>
    <col min="1" max="1" width="21.7265625" bestFit="1" customWidth="1"/>
    <col min="2" max="2" width="8.54296875" bestFit="1" customWidth="1"/>
    <col min="3" max="3" width="14.81640625" bestFit="1" customWidth="1"/>
  </cols>
  <sheetData>
    <row r="1" spans="1:3" x14ac:dyDescent="0.35">
      <c r="A1" t="s">
        <v>109</v>
      </c>
      <c r="B1" t="s">
        <v>100</v>
      </c>
      <c r="C1" t="s">
        <v>110</v>
      </c>
    </row>
    <row r="2" spans="1:3" x14ac:dyDescent="0.35">
      <c r="A2" t="s">
        <v>111</v>
      </c>
      <c r="B2">
        <v>1987</v>
      </c>
      <c r="C2" t="s">
        <v>34</v>
      </c>
    </row>
    <row r="3" spans="1:3" x14ac:dyDescent="0.35">
      <c r="A3" t="s">
        <v>112</v>
      </c>
      <c r="B3">
        <v>17517</v>
      </c>
      <c r="C3" t="s">
        <v>34</v>
      </c>
    </row>
    <row r="4" spans="1:3" x14ac:dyDescent="0.35">
      <c r="A4" t="s">
        <v>113</v>
      </c>
      <c r="B4">
        <v>1067</v>
      </c>
      <c r="C4" t="s">
        <v>34</v>
      </c>
    </row>
    <row r="5" spans="1:3" x14ac:dyDescent="0.35">
      <c r="A5" t="s">
        <v>30</v>
      </c>
      <c r="B5">
        <v>36500</v>
      </c>
      <c r="C5" t="s">
        <v>34</v>
      </c>
    </row>
    <row r="6" spans="1:3" x14ac:dyDescent="0.35">
      <c r="A6" t="s">
        <v>111</v>
      </c>
      <c r="B6">
        <v>238</v>
      </c>
      <c r="C6" t="s">
        <v>24</v>
      </c>
    </row>
    <row r="7" spans="1:3" x14ac:dyDescent="0.35">
      <c r="A7" t="s">
        <v>112</v>
      </c>
      <c r="B7">
        <v>1291</v>
      </c>
      <c r="C7" t="s">
        <v>24</v>
      </c>
    </row>
    <row r="8" spans="1:3" x14ac:dyDescent="0.35">
      <c r="A8" t="s">
        <v>113</v>
      </c>
      <c r="B8">
        <v>109</v>
      </c>
      <c r="C8" t="s">
        <v>24</v>
      </c>
    </row>
    <row r="9" spans="1:3" x14ac:dyDescent="0.35">
      <c r="A9" t="s">
        <v>30</v>
      </c>
      <c r="B9">
        <v>2977</v>
      </c>
      <c r="C9" t="s">
        <v>24</v>
      </c>
    </row>
    <row r="10" spans="1:3" x14ac:dyDescent="0.35">
      <c r="A10" t="s">
        <v>111</v>
      </c>
      <c r="B10">
        <v>252</v>
      </c>
      <c r="C10" t="s">
        <v>35</v>
      </c>
    </row>
    <row r="11" spans="1:3" x14ac:dyDescent="0.35">
      <c r="A11" t="s">
        <v>112</v>
      </c>
      <c r="B11">
        <v>947</v>
      </c>
      <c r="C11" t="s">
        <v>35</v>
      </c>
    </row>
    <row r="12" spans="1:3" x14ac:dyDescent="0.35">
      <c r="A12" t="s">
        <v>113</v>
      </c>
      <c r="B12">
        <v>69</v>
      </c>
      <c r="C12" t="s">
        <v>35</v>
      </c>
    </row>
    <row r="13" spans="1:3" x14ac:dyDescent="0.35">
      <c r="A13" t="s">
        <v>30</v>
      </c>
      <c r="B13">
        <v>907</v>
      </c>
      <c r="C13" t="s">
        <v>35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3"/>
  <dimension ref="A1:D9"/>
  <sheetViews>
    <sheetView workbookViewId="0">
      <selection activeCell="A8" sqref="A8"/>
    </sheetView>
  </sheetViews>
  <sheetFormatPr defaultRowHeight="14.5" x14ac:dyDescent="0.35"/>
  <cols>
    <col min="1" max="1" width="8.54296875" bestFit="1" customWidth="1"/>
    <col min="2" max="2" width="76.54296875" bestFit="1" customWidth="1"/>
    <col min="3" max="3" width="18.81640625" bestFit="1" customWidth="1"/>
    <col min="4" max="4" width="5.26953125" bestFit="1" customWidth="1"/>
  </cols>
  <sheetData>
    <row r="1" spans="1:4" x14ac:dyDescent="0.35">
      <c r="A1" t="s">
        <v>100</v>
      </c>
      <c r="B1" t="s">
        <v>110</v>
      </c>
      <c r="C1" t="s">
        <v>98</v>
      </c>
      <c r="D1" t="s">
        <v>95</v>
      </c>
    </row>
    <row r="2" spans="1:4" x14ac:dyDescent="0.35">
      <c r="A2">
        <v>411</v>
      </c>
      <c r="B2" t="s">
        <v>133</v>
      </c>
      <c r="C2" t="s">
        <v>3</v>
      </c>
      <c r="D2">
        <v>1</v>
      </c>
    </row>
    <row r="3" spans="1:4" x14ac:dyDescent="0.35">
      <c r="A3">
        <v>337</v>
      </c>
      <c r="B3" t="s">
        <v>133</v>
      </c>
      <c r="C3" t="s">
        <v>77</v>
      </c>
      <c r="D3">
        <v>1</v>
      </c>
    </row>
    <row r="4" spans="1:4" x14ac:dyDescent="0.35">
      <c r="A4">
        <v>59</v>
      </c>
      <c r="B4" t="s">
        <v>167</v>
      </c>
      <c r="C4" t="s">
        <v>3</v>
      </c>
      <c r="D4">
        <v>2</v>
      </c>
    </row>
    <row r="5" spans="1:4" x14ac:dyDescent="0.35">
      <c r="A5">
        <v>58</v>
      </c>
      <c r="B5" t="s">
        <v>167</v>
      </c>
      <c r="C5" t="s">
        <v>77</v>
      </c>
      <c r="D5">
        <v>2</v>
      </c>
    </row>
    <row r="6" spans="1:4" x14ac:dyDescent="0.35">
      <c r="A6">
        <v>0</v>
      </c>
      <c r="B6" t="s">
        <v>168</v>
      </c>
      <c r="C6" t="s">
        <v>3</v>
      </c>
      <c r="D6">
        <v>3</v>
      </c>
    </row>
    <row r="7" spans="1:4" x14ac:dyDescent="0.35">
      <c r="A7">
        <v>0</v>
      </c>
      <c r="B7" t="s">
        <v>168</v>
      </c>
      <c r="C7" t="s">
        <v>77</v>
      </c>
      <c r="D7">
        <v>3</v>
      </c>
    </row>
    <row r="8" spans="1:4" x14ac:dyDescent="0.35">
      <c r="A8">
        <v>10</v>
      </c>
      <c r="B8" t="s">
        <v>169</v>
      </c>
      <c r="C8" t="s">
        <v>3</v>
      </c>
      <c r="D8">
        <v>4</v>
      </c>
    </row>
    <row r="9" spans="1:4" x14ac:dyDescent="0.35">
      <c r="A9">
        <v>1</v>
      </c>
      <c r="B9" t="s">
        <v>169</v>
      </c>
      <c r="C9" t="s">
        <v>77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4"/>
  <dimension ref="A1:C13"/>
  <sheetViews>
    <sheetView workbookViewId="0"/>
  </sheetViews>
  <sheetFormatPr defaultRowHeight="14.5" x14ac:dyDescent="0.35"/>
  <cols>
    <col min="1" max="1" width="21.7265625" bestFit="1" customWidth="1"/>
    <col min="2" max="2" width="8.54296875" bestFit="1" customWidth="1"/>
    <col min="3" max="3" width="14.81640625" bestFit="1" customWidth="1"/>
  </cols>
  <sheetData>
    <row r="1" spans="1:3" x14ac:dyDescent="0.35">
      <c r="A1" t="s">
        <v>109</v>
      </c>
      <c r="B1" t="s">
        <v>100</v>
      </c>
      <c r="C1" t="s">
        <v>110</v>
      </c>
    </row>
    <row r="2" spans="1:3" x14ac:dyDescent="0.35">
      <c r="A2" t="s">
        <v>111</v>
      </c>
      <c r="B2">
        <v>16590</v>
      </c>
      <c r="C2" t="s">
        <v>34</v>
      </c>
    </row>
    <row r="3" spans="1:3" x14ac:dyDescent="0.35">
      <c r="A3" t="s">
        <v>112</v>
      </c>
      <c r="B3">
        <v>172284</v>
      </c>
      <c r="C3" t="s">
        <v>34</v>
      </c>
    </row>
    <row r="4" spans="1:3" x14ac:dyDescent="0.35">
      <c r="A4" t="s">
        <v>113</v>
      </c>
      <c r="B4">
        <v>11119</v>
      </c>
      <c r="C4" t="s">
        <v>34</v>
      </c>
    </row>
    <row r="5" spans="1:3" x14ac:dyDescent="0.35">
      <c r="A5" t="s">
        <v>30</v>
      </c>
      <c r="B5">
        <v>492346</v>
      </c>
      <c r="C5" t="s">
        <v>34</v>
      </c>
    </row>
    <row r="6" spans="1:3" x14ac:dyDescent="0.35">
      <c r="A6" t="s">
        <v>111</v>
      </c>
      <c r="B6">
        <v>1879</v>
      </c>
      <c r="C6" t="s">
        <v>24</v>
      </c>
    </row>
    <row r="7" spans="1:3" x14ac:dyDescent="0.35">
      <c r="A7" t="s">
        <v>112</v>
      </c>
      <c r="B7">
        <v>13138</v>
      </c>
      <c r="C7" t="s">
        <v>24</v>
      </c>
    </row>
    <row r="8" spans="1:3" x14ac:dyDescent="0.35">
      <c r="A8" t="s">
        <v>113</v>
      </c>
      <c r="B8">
        <v>1336</v>
      </c>
      <c r="C8" t="s">
        <v>24</v>
      </c>
    </row>
    <row r="9" spans="1:3" x14ac:dyDescent="0.35">
      <c r="A9" t="s">
        <v>30</v>
      </c>
      <c r="B9">
        <v>27057</v>
      </c>
      <c r="C9" t="s">
        <v>24</v>
      </c>
    </row>
    <row r="10" spans="1:3" x14ac:dyDescent="0.35">
      <c r="A10" t="s">
        <v>111</v>
      </c>
      <c r="B10">
        <v>1780</v>
      </c>
      <c r="C10" t="s">
        <v>35</v>
      </c>
    </row>
    <row r="11" spans="1:3" x14ac:dyDescent="0.35">
      <c r="A11" t="s">
        <v>112</v>
      </c>
      <c r="B11">
        <v>9526</v>
      </c>
      <c r="C11" t="s">
        <v>35</v>
      </c>
    </row>
    <row r="12" spans="1:3" x14ac:dyDescent="0.35">
      <c r="A12" t="s">
        <v>113</v>
      </c>
      <c r="B12">
        <v>984</v>
      </c>
      <c r="C12" t="s">
        <v>35</v>
      </c>
    </row>
    <row r="13" spans="1:3" x14ac:dyDescent="0.35">
      <c r="A13" t="s">
        <v>30</v>
      </c>
      <c r="B13">
        <v>16291</v>
      </c>
      <c r="C13" t="s">
        <v>35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5"/>
  <dimension ref="A1:D9"/>
  <sheetViews>
    <sheetView workbookViewId="0"/>
  </sheetViews>
  <sheetFormatPr defaultRowHeight="14.5" x14ac:dyDescent="0.35"/>
  <cols>
    <col min="1" max="1" width="8.54296875" bestFit="1" customWidth="1"/>
    <col min="2" max="2" width="76.54296875" bestFit="1" customWidth="1"/>
    <col min="3" max="3" width="18.81640625" bestFit="1" customWidth="1"/>
    <col min="4" max="4" width="5.26953125" bestFit="1" customWidth="1"/>
  </cols>
  <sheetData>
    <row r="1" spans="1:4" x14ac:dyDescent="0.35">
      <c r="A1" t="s">
        <v>100</v>
      </c>
      <c r="B1" t="s">
        <v>110</v>
      </c>
      <c r="C1" t="s">
        <v>98</v>
      </c>
      <c r="D1" t="s">
        <v>95</v>
      </c>
    </row>
    <row r="2" spans="1:4" x14ac:dyDescent="0.35">
      <c r="A2">
        <v>3612</v>
      </c>
      <c r="B2" t="s">
        <v>133</v>
      </c>
      <c r="C2" t="s">
        <v>3</v>
      </c>
      <c r="D2">
        <v>1</v>
      </c>
    </row>
    <row r="3" spans="1:4" x14ac:dyDescent="0.35">
      <c r="A3">
        <v>3025</v>
      </c>
      <c r="B3" t="s">
        <v>133</v>
      </c>
      <c r="C3" t="s">
        <v>77</v>
      </c>
      <c r="D3">
        <v>1</v>
      </c>
    </row>
    <row r="4" spans="1:4" x14ac:dyDescent="0.35">
      <c r="A4">
        <v>511</v>
      </c>
      <c r="B4" t="s">
        <v>167</v>
      </c>
      <c r="C4" t="s">
        <v>3</v>
      </c>
      <c r="D4">
        <v>2</v>
      </c>
    </row>
    <row r="5" spans="1:4" x14ac:dyDescent="0.35">
      <c r="A5">
        <v>417</v>
      </c>
      <c r="B5" t="s">
        <v>167</v>
      </c>
      <c r="C5" t="s">
        <v>77</v>
      </c>
      <c r="D5">
        <v>2</v>
      </c>
    </row>
    <row r="6" spans="1:4" x14ac:dyDescent="0.35">
      <c r="A6">
        <v>0</v>
      </c>
      <c r="B6" t="s">
        <v>168</v>
      </c>
      <c r="C6" t="s">
        <v>3</v>
      </c>
      <c r="D6">
        <v>3</v>
      </c>
    </row>
    <row r="7" spans="1:4" x14ac:dyDescent="0.35">
      <c r="A7">
        <v>3</v>
      </c>
      <c r="B7" t="s">
        <v>168</v>
      </c>
      <c r="C7" t="s">
        <v>77</v>
      </c>
      <c r="D7">
        <v>3</v>
      </c>
    </row>
    <row r="8" spans="1:4" x14ac:dyDescent="0.35">
      <c r="A8">
        <v>60</v>
      </c>
      <c r="B8" t="s">
        <v>169</v>
      </c>
      <c r="C8" t="s">
        <v>3</v>
      </c>
      <c r="D8">
        <v>4</v>
      </c>
    </row>
    <row r="9" spans="1:4" x14ac:dyDescent="0.35">
      <c r="A9">
        <v>35</v>
      </c>
      <c r="B9" t="s">
        <v>169</v>
      </c>
      <c r="C9" t="s">
        <v>77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6"/>
  <dimension ref="A1:E145"/>
  <sheetViews>
    <sheetView topLeftCell="A105" workbookViewId="0">
      <selection activeCell="C124" sqref="C124"/>
    </sheetView>
  </sheetViews>
  <sheetFormatPr defaultRowHeight="14.5" x14ac:dyDescent="0.35"/>
  <cols>
    <col min="1" max="1" width="5.26953125" bestFit="1" customWidth="1"/>
    <col min="2" max="2" width="41.1796875" bestFit="1" customWidth="1"/>
    <col min="3" max="3" width="8.54296875" bestFit="1" customWidth="1"/>
    <col min="4" max="4" width="41.26953125" bestFit="1" customWidth="1"/>
    <col min="5" max="5" width="10" bestFit="1" customWidth="1"/>
  </cols>
  <sheetData>
    <row r="1" spans="1:5" x14ac:dyDescent="0.35">
      <c r="A1" t="s">
        <v>95</v>
      </c>
      <c r="B1" t="s">
        <v>2</v>
      </c>
      <c r="C1" t="s">
        <v>100</v>
      </c>
      <c r="D1" t="s">
        <v>110</v>
      </c>
      <c r="E1" t="s">
        <v>114</v>
      </c>
    </row>
    <row r="2" spans="1:5" x14ac:dyDescent="0.35">
      <c r="A2">
        <v>1</v>
      </c>
      <c r="B2" t="s">
        <v>34</v>
      </c>
      <c r="C2">
        <v>11088</v>
      </c>
      <c r="D2" t="s">
        <v>115</v>
      </c>
      <c r="E2">
        <v>1</v>
      </c>
    </row>
    <row r="3" spans="1:5" x14ac:dyDescent="0.35">
      <c r="A3">
        <v>2</v>
      </c>
      <c r="B3" t="s">
        <v>35</v>
      </c>
      <c r="C3">
        <v>921</v>
      </c>
      <c r="D3" t="s">
        <v>115</v>
      </c>
      <c r="E3">
        <v>1</v>
      </c>
    </row>
    <row r="4" spans="1:5" x14ac:dyDescent="0.35">
      <c r="A4">
        <v>3</v>
      </c>
      <c r="B4" t="s">
        <v>36</v>
      </c>
      <c r="C4">
        <v>1073</v>
      </c>
      <c r="D4" t="s">
        <v>115</v>
      </c>
      <c r="E4">
        <v>1</v>
      </c>
    </row>
    <row r="5" spans="1:5" x14ac:dyDescent="0.35">
      <c r="A5">
        <v>4</v>
      </c>
      <c r="B5" t="s">
        <v>37</v>
      </c>
      <c r="C5">
        <v>25</v>
      </c>
      <c r="D5" t="s">
        <v>115</v>
      </c>
      <c r="E5">
        <v>1</v>
      </c>
    </row>
    <row r="6" spans="1:5" x14ac:dyDescent="0.35">
      <c r="A6">
        <v>5</v>
      </c>
      <c r="B6" t="s">
        <v>38</v>
      </c>
      <c r="C6">
        <v>4</v>
      </c>
      <c r="D6" t="s">
        <v>115</v>
      </c>
      <c r="E6">
        <v>1</v>
      </c>
    </row>
    <row r="7" spans="1:5" x14ac:dyDescent="0.35">
      <c r="A7">
        <v>6</v>
      </c>
      <c r="B7" t="s">
        <v>46</v>
      </c>
      <c r="C7">
        <v>7</v>
      </c>
      <c r="D7" t="s">
        <v>115</v>
      </c>
      <c r="E7">
        <v>1</v>
      </c>
    </row>
    <row r="8" spans="1:5" x14ac:dyDescent="0.35">
      <c r="A8">
        <v>7</v>
      </c>
      <c r="B8" t="s">
        <v>116</v>
      </c>
      <c r="C8">
        <v>3</v>
      </c>
      <c r="D8" t="s">
        <v>115</v>
      </c>
      <c r="E8">
        <v>1</v>
      </c>
    </row>
    <row r="9" spans="1:5" x14ac:dyDescent="0.35">
      <c r="A9">
        <v>8</v>
      </c>
      <c r="B9" t="s">
        <v>4</v>
      </c>
      <c r="C9">
        <v>1</v>
      </c>
      <c r="D9" t="s">
        <v>115</v>
      </c>
      <c r="E9">
        <v>1</v>
      </c>
    </row>
    <row r="10" spans="1:5" x14ac:dyDescent="0.35">
      <c r="A10">
        <v>9</v>
      </c>
      <c r="B10" t="s">
        <v>39</v>
      </c>
      <c r="C10">
        <v>14</v>
      </c>
      <c r="D10" t="s">
        <v>115</v>
      </c>
      <c r="E10">
        <v>1</v>
      </c>
    </row>
    <row r="11" spans="1:5" x14ac:dyDescent="0.35">
      <c r="A11">
        <v>10</v>
      </c>
      <c r="B11" t="s">
        <v>40</v>
      </c>
      <c r="C11">
        <v>5</v>
      </c>
      <c r="D11" t="s">
        <v>115</v>
      </c>
      <c r="E11">
        <v>1</v>
      </c>
    </row>
    <row r="12" spans="1:5" x14ac:dyDescent="0.35">
      <c r="A12">
        <v>11</v>
      </c>
      <c r="B12" t="s">
        <v>41</v>
      </c>
      <c r="C12">
        <v>2969</v>
      </c>
      <c r="D12" t="s">
        <v>115</v>
      </c>
      <c r="E12">
        <v>1</v>
      </c>
    </row>
    <row r="13" spans="1:5" x14ac:dyDescent="0.35">
      <c r="A13">
        <v>12</v>
      </c>
      <c r="B13" t="s">
        <v>42</v>
      </c>
      <c r="C13">
        <v>0</v>
      </c>
      <c r="D13" t="s">
        <v>115</v>
      </c>
      <c r="E13">
        <v>1</v>
      </c>
    </row>
    <row r="14" spans="1:5" x14ac:dyDescent="0.35">
      <c r="A14">
        <v>13</v>
      </c>
      <c r="B14" t="s">
        <v>11</v>
      </c>
      <c r="C14">
        <v>29</v>
      </c>
      <c r="D14" t="s">
        <v>115</v>
      </c>
      <c r="E14">
        <v>1</v>
      </c>
    </row>
    <row r="15" spans="1:5" x14ac:dyDescent="0.35">
      <c r="A15">
        <v>14</v>
      </c>
      <c r="B15" t="s">
        <v>43</v>
      </c>
      <c r="C15">
        <v>104</v>
      </c>
      <c r="D15" t="s">
        <v>115</v>
      </c>
      <c r="E15">
        <v>1</v>
      </c>
    </row>
    <row r="16" spans="1:5" x14ac:dyDescent="0.35">
      <c r="A16">
        <v>15</v>
      </c>
      <c r="B16" t="s">
        <v>44</v>
      </c>
      <c r="C16">
        <v>4</v>
      </c>
      <c r="D16" t="s">
        <v>115</v>
      </c>
      <c r="E16">
        <v>1</v>
      </c>
    </row>
    <row r="17" spans="1:5" x14ac:dyDescent="0.35">
      <c r="A17">
        <v>16</v>
      </c>
      <c r="B17" t="s">
        <v>45</v>
      </c>
      <c r="C17">
        <v>7</v>
      </c>
      <c r="D17" t="s">
        <v>115</v>
      </c>
      <c r="E17">
        <v>1</v>
      </c>
    </row>
    <row r="18" spans="1:5" x14ac:dyDescent="0.35">
      <c r="A18">
        <v>1</v>
      </c>
      <c r="B18" t="s">
        <v>34</v>
      </c>
      <c r="C18">
        <v>2755</v>
      </c>
      <c r="D18" t="s">
        <v>12</v>
      </c>
      <c r="E18">
        <v>2</v>
      </c>
    </row>
    <row r="19" spans="1:5" x14ac:dyDescent="0.35">
      <c r="A19">
        <v>2</v>
      </c>
      <c r="B19" t="s">
        <v>35</v>
      </c>
      <c r="C19">
        <v>486</v>
      </c>
      <c r="D19" t="s">
        <v>12</v>
      </c>
      <c r="E19">
        <v>2</v>
      </c>
    </row>
    <row r="20" spans="1:5" x14ac:dyDescent="0.35">
      <c r="A20">
        <v>3</v>
      </c>
      <c r="B20" t="s">
        <v>36</v>
      </c>
      <c r="C20">
        <v>543</v>
      </c>
      <c r="D20" t="s">
        <v>12</v>
      </c>
      <c r="E20">
        <v>2</v>
      </c>
    </row>
    <row r="21" spans="1:5" x14ac:dyDescent="0.35">
      <c r="A21">
        <v>4</v>
      </c>
      <c r="B21" t="s">
        <v>37</v>
      </c>
      <c r="C21">
        <v>18</v>
      </c>
      <c r="D21" t="s">
        <v>12</v>
      </c>
      <c r="E21">
        <v>2</v>
      </c>
    </row>
    <row r="22" spans="1:5" x14ac:dyDescent="0.35">
      <c r="A22">
        <v>5</v>
      </c>
      <c r="B22" t="s">
        <v>38</v>
      </c>
      <c r="C22">
        <v>2</v>
      </c>
      <c r="D22" t="s">
        <v>12</v>
      </c>
      <c r="E22">
        <v>2</v>
      </c>
    </row>
    <row r="23" spans="1:5" x14ac:dyDescent="0.35">
      <c r="A23">
        <v>6</v>
      </c>
      <c r="B23" t="s">
        <v>46</v>
      </c>
      <c r="C23">
        <v>3</v>
      </c>
      <c r="D23" t="s">
        <v>12</v>
      </c>
      <c r="E23">
        <v>2</v>
      </c>
    </row>
    <row r="24" spans="1:5" x14ac:dyDescent="0.35">
      <c r="A24">
        <v>7</v>
      </c>
      <c r="B24" t="s">
        <v>116</v>
      </c>
      <c r="C24">
        <v>0</v>
      </c>
      <c r="D24" t="s">
        <v>12</v>
      </c>
      <c r="E24">
        <v>2</v>
      </c>
    </row>
    <row r="25" spans="1:5" x14ac:dyDescent="0.35">
      <c r="A25">
        <v>8</v>
      </c>
      <c r="B25" t="s">
        <v>4</v>
      </c>
      <c r="C25">
        <v>0</v>
      </c>
      <c r="D25" t="s">
        <v>12</v>
      </c>
      <c r="E25">
        <v>2</v>
      </c>
    </row>
    <row r="26" spans="1:5" x14ac:dyDescent="0.35">
      <c r="A26">
        <v>9</v>
      </c>
      <c r="B26" t="s">
        <v>39</v>
      </c>
      <c r="C26">
        <v>0</v>
      </c>
      <c r="D26" t="s">
        <v>12</v>
      </c>
      <c r="E26">
        <v>2</v>
      </c>
    </row>
    <row r="27" spans="1:5" x14ac:dyDescent="0.35">
      <c r="A27">
        <v>10</v>
      </c>
      <c r="B27" t="s">
        <v>40</v>
      </c>
      <c r="C27">
        <v>0</v>
      </c>
      <c r="D27" t="s">
        <v>12</v>
      </c>
      <c r="E27">
        <v>2</v>
      </c>
    </row>
    <row r="28" spans="1:5" x14ac:dyDescent="0.35">
      <c r="A28">
        <v>11</v>
      </c>
      <c r="B28" t="s">
        <v>41</v>
      </c>
      <c r="C28">
        <v>5</v>
      </c>
      <c r="D28" t="s">
        <v>12</v>
      </c>
      <c r="E28">
        <v>2</v>
      </c>
    </row>
    <row r="29" spans="1:5" x14ac:dyDescent="0.35">
      <c r="A29">
        <v>12</v>
      </c>
      <c r="B29" t="s">
        <v>42</v>
      </c>
      <c r="C29">
        <v>0</v>
      </c>
      <c r="D29" t="s">
        <v>12</v>
      </c>
      <c r="E29">
        <v>2</v>
      </c>
    </row>
    <row r="30" spans="1:5" x14ac:dyDescent="0.35">
      <c r="A30">
        <v>13</v>
      </c>
      <c r="B30" t="s">
        <v>11</v>
      </c>
      <c r="C30">
        <v>8</v>
      </c>
      <c r="D30" t="s">
        <v>12</v>
      </c>
      <c r="E30">
        <v>2</v>
      </c>
    </row>
    <row r="31" spans="1:5" x14ac:dyDescent="0.35">
      <c r="A31">
        <v>14</v>
      </c>
      <c r="B31" t="s">
        <v>43</v>
      </c>
      <c r="C31">
        <v>79</v>
      </c>
      <c r="D31" t="s">
        <v>12</v>
      </c>
      <c r="E31">
        <v>2</v>
      </c>
    </row>
    <row r="32" spans="1:5" x14ac:dyDescent="0.35">
      <c r="A32">
        <v>15</v>
      </c>
      <c r="B32" t="s">
        <v>44</v>
      </c>
      <c r="C32">
        <v>1</v>
      </c>
      <c r="D32" t="s">
        <v>12</v>
      </c>
      <c r="E32">
        <v>2</v>
      </c>
    </row>
    <row r="33" spans="1:5" x14ac:dyDescent="0.35">
      <c r="A33">
        <v>16</v>
      </c>
      <c r="B33" t="s">
        <v>45</v>
      </c>
      <c r="C33">
        <v>3</v>
      </c>
      <c r="D33" t="s">
        <v>12</v>
      </c>
      <c r="E33">
        <v>2</v>
      </c>
    </row>
    <row r="34" spans="1:5" x14ac:dyDescent="0.35">
      <c r="A34">
        <v>1</v>
      </c>
      <c r="B34" t="s">
        <v>34</v>
      </c>
      <c r="C34">
        <v>4813</v>
      </c>
      <c r="D34" t="s">
        <v>94</v>
      </c>
      <c r="E34">
        <v>3</v>
      </c>
    </row>
    <row r="35" spans="1:5" x14ac:dyDescent="0.35">
      <c r="A35">
        <v>2</v>
      </c>
      <c r="B35" t="s">
        <v>35</v>
      </c>
      <c r="C35">
        <v>138</v>
      </c>
      <c r="D35" t="s">
        <v>94</v>
      </c>
      <c r="E35">
        <v>3</v>
      </c>
    </row>
    <row r="36" spans="1:5" x14ac:dyDescent="0.35">
      <c r="A36">
        <v>3</v>
      </c>
      <c r="B36" t="s">
        <v>36</v>
      </c>
      <c r="C36">
        <v>161</v>
      </c>
      <c r="D36" t="s">
        <v>94</v>
      </c>
      <c r="E36">
        <v>3</v>
      </c>
    </row>
    <row r="37" spans="1:5" x14ac:dyDescent="0.35">
      <c r="A37">
        <v>4</v>
      </c>
      <c r="B37" t="s">
        <v>37</v>
      </c>
      <c r="C37">
        <v>0</v>
      </c>
      <c r="D37" t="s">
        <v>94</v>
      </c>
      <c r="E37">
        <v>3</v>
      </c>
    </row>
    <row r="38" spans="1:5" x14ac:dyDescent="0.35">
      <c r="A38">
        <v>5</v>
      </c>
      <c r="B38" t="s">
        <v>38</v>
      </c>
      <c r="C38">
        <v>1</v>
      </c>
      <c r="D38" t="s">
        <v>94</v>
      </c>
      <c r="E38">
        <v>3</v>
      </c>
    </row>
    <row r="39" spans="1:5" x14ac:dyDescent="0.35">
      <c r="A39">
        <v>6</v>
      </c>
      <c r="B39" t="s">
        <v>46</v>
      </c>
      <c r="C39">
        <v>2</v>
      </c>
      <c r="D39" t="s">
        <v>94</v>
      </c>
      <c r="E39">
        <v>3</v>
      </c>
    </row>
    <row r="40" spans="1:5" x14ac:dyDescent="0.35">
      <c r="A40">
        <v>7</v>
      </c>
      <c r="B40" t="s">
        <v>116</v>
      </c>
      <c r="C40">
        <v>0</v>
      </c>
      <c r="D40" t="s">
        <v>94</v>
      </c>
      <c r="E40">
        <v>3</v>
      </c>
    </row>
    <row r="41" spans="1:5" x14ac:dyDescent="0.35">
      <c r="A41">
        <v>8</v>
      </c>
      <c r="B41" t="s">
        <v>4</v>
      </c>
      <c r="C41">
        <v>0</v>
      </c>
      <c r="D41" t="s">
        <v>94</v>
      </c>
      <c r="E41">
        <v>3</v>
      </c>
    </row>
    <row r="42" spans="1:5" x14ac:dyDescent="0.35">
      <c r="A42">
        <v>9</v>
      </c>
      <c r="B42" t="s">
        <v>39</v>
      </c>
      <c r="C42">
        <v>0</v>
      </c>
      <c r="D42" t="s">
        <v>94</v>
      </c>
      <c r="E42">
        <v>3</v>
      </c>
    </row>
    <row r="43" spans="1:5" x14ac:dyDescent="0.35">
      <c r="A43">
        <v>10</v>
      </c>
      <c r="B43" t="s">
        <v>40</v>
      </c>
      <c r="C43">
        <v>0</v>
      </c>
      <c r="D43" t="s">
        <v>94</v>
      </c>
      <c r="E43">
        <v>3</v>
      </c>
    </row>
    <row r="44" spans="1:5" x14ac:dyDescent="0.35">
      <c r="A44">
        <v>11</v>
      </c>
      <c r="B44" t="s">
        <v>41</v>
      </c>
      <c r="C44">
        <v>0</v>
      </c>
      <c r="D44" t="s">
        <v>94</v>
      </c>
      <c r="E44">
        <v>3</v>
      </c>
    </row>
    <row r="45" spans="1:5" x14ac:dyDescent="0.35">
      <c r="A45">
        <v>12</v>
      </c>
      <c r="B45" t="s">
        <v>42</v>
      </c>
      <c r="C45">
        <v>0</v>
      </c>
      <c r="D45" t="s">
        <v>94</v>
      </c>
      <c r="E45">
        <v>3</v>
      </c>
    </row>
    <row r="46" spans="1:5" x14ac:dyDescent="0.35">
      <c r="A46">
        <v>13</v>
      </c>
      <c r="B46" t="s">
        <v>11</v>
      </c>
      <c r="C46">
        <v>0</v>
      </c>
      <c r="D46" t="s">
        <v>94</v>
      </c>
      <c r="E46">
        <v>3</v>
      </c>
    </row>
    <row r="47" spans="1:5" x14ac:dyDescent="0.35">
      <c r="A47">
        <v>14</v>
      </c>
      <c r="B47" t="s">
        <v>43</v>
      </c>
      <c r="C47">
        <v>8</v>
      </c>
      <c r="D47" t="s">
        <v>94</v>
      </c>
      <c r="E47">
        <v>3</v>
      </c>
    </row>
    <row r="48" spans="1:5" x14ac:dyDescent="0.35">
      <c r="A48">
        <v>15</v>
      </c>
      <c r="B48" t="s">
        <v>44</v>
      </c>
      <c r="C48">
        <v>1</v>
      </c>
      <c r="D48" t="s">
        <v>94</v>
      </c>
      <c r="E48">
        <v>3</v>
      </c>
    </row>
    <row r="49" spans="1:5" x14ac:dyDescent="0.35">
      <c r="A49">
        <v>16</v>
      </c>
      <c r="B49" t="s">
        <v>45</v>
      </c>
      <c r="C49">
        <v>0</v>
      </c>
      <c r="D49" t="s">
        <v>94</v>
      </c>
      <c r="E49">
        <v>3</v>
      </c>
    </row>
    <row r="50" spans="1:5" x14ac:dyDescent="0.35">
      <c r="A50">
        <v>1</v>
      </c>
      <c r="B50" t="s">
        <v>34</v>
      </c>
      <c r="C50">
        <v>3571</v>
      </c>
      <c r="D50" t="s">
        <v>84</v>
      </c>
      <c r="E50">
        <v>4</v>
      </c>
    </row>
    <row r="51" spans="1:5" x14ac:dyDescent="0.35">
      <c r="A51">
        <v>2</v>
      </c>
      <c r="B51" t="s">
        <v>35</v>
      </c>
      <c r="C51">
        <v>109</v>
      </c>
      <c r="D51" t="s">
        <v>84</v>
      </c>
      <c r="E51">
        <v>4</v>
      </c>
    </row>
    <row r="52" spans="1:5" x14ac:dyDescent="0.35">
      <c r="A52">
        <v>3</v>
      </c>
      <c r="B52" t="s">
        <v>36</v>
      </c>
      <c r="C52">
        <v>163</v>
      </c>
      <c r="D52" t="s">
        <v>84</v>
      </c>
      <c r="E52">
        <v>4</v>
      </c>
    </row>
    <row r="53" spans="1:5" x14ac:dyDescent="0.35">
      <c r="A53">
        <v>4</v>
      </c>
      <c r="B53" t="s">
        <v>37</v>
      </c>
      <c r="C53">
        <v>1</v>
      </c>
      <c r="D53" t="s">
        <v>84</v>
      </c>
      <c r="E53">
        <v>4</v>
      </c>
    </row>
    <row r="54" spans="1:5" x14ac:dyDescent="0.35">
      <c r="A54">
        <v>5</v>
      </c>
      <c r="B54" t="s">
        <v>38</v>
      </c>
      <c r="C54">
        <v>3</v>
      </c>
      <c r="D54" t="s">
        <v>84</v>
      </c>
      <c r="E54">
        <v>4</v>
      </c>
    </row>
    <row r="55" spans="1:5" x14ac:dyDescent="0.35">
      <c r="A55">
        <v>6</v>
      </c>
      <c r="B55" t="s">
        <v>46</v>
      </c>
      <c r="C55">
        <v>2</v>
      </c>
      <c r="D55" t="s">
        <v>84</v>
      </c>
      <c r="E55">
        <v>4</v>
      </c>
    </row>
    <row r="56" spans="1:5" x14ac:dyDescent="0.35">
      <c r="A56">
        <v>7</v>
      </c>
      <c r="B56" t="s">
        <v>116</v>
      </c>
      <c r="C56">
        <v>2</v>
      </c>
      <c r="D56" t="s">
        <v>84</v>
      </c>
      <c r="E56">
        <v>4</v>
      </c>
    </row>
    <row r="57" spans="1:5" x14ac:dyDescent="0.35">
      <c r="A57">
        <v>8</v>
      </c>
      <c r="B57" t="s">
        <v>4</v>
      </c>
      <c r="C57">
        <v>0</v>
      </c>
      <c r="D57" t="s">
        <v>84</v>
      </c>
      <c r="E57">
        <v>4</v>
      </c>
    </row>
    <row r="58" spans="1:5" x14ac:dyDescent="0.35">
      <c r="A58">
        <v>9</v>
      </c>
      <c r="B58" t="s">
        <v>39</v>
      </c>
      <c r="C58">
        <v>0</v>
      </c>
      <c r="D58" t="s">
        <v>84</v>
      </c>
      <c r="E58">
        <v>4</v>
      </c>
    </row>
    <row r="59" spans="1:5" x14ac:dyDescent="0.35">
      <c r="A59">
        <v>10</v>
      </c>
      <c r="B59" t="s">
        <v>40</v>
      </c>
      <c r="C59">
        <v>0</v>
      </c>
      <c r="D59" t="s">
        <v>84</v>
      </c>
      <c r="E59">
        <v>4</v>
      </c>
    </row>
    <row r="60" spans="1:5" x14ac:dyDescent="0.35">
      <c r="A60">
        <v>11</v>
      </c>
      <c r="B60" t="s">
        <v>41</v>
      </c>
      <c r="C60">
        <v>0</v>
      </c>
      <c r="D60" t="s">
        <v>84</v>
      </c>
      <c r="E60">
        <v>4</v>
      </c>
    </row>
    <row r="61" spans="1:5" x14ac:dyDescent="0.35">
      <c r="A61">
        <v>12</v>
      </c>
      <c r="B61" t="s">
        <v>42</v>
      </c>
      <c r="C61">
        <v>0</v>
      </c>
      <c r="D61" t="s">
        <v>84</v>
      </c>
      <c r="E61">
        <v>4</v>
      </c>
    </row>
    <row r="62" spans="1:5" x14ac:dyDescent="0.35">
      <c r="A62">
        <v>13</v>
      </c>
      <c r="B62" t="s">
        <v>11</v>
      </c>
      <c r="C62">
        <v>0</v>
      </c>
      <c r="D62" t="s">
        <v>84</v>
      </c>
      <c r="E62">
        <v>4</v>
      </c>
    </row>
    <row r="63" spans="1:5" x14ac:dyDescent="0.35">
      <c r="A63">
        <v>14</v>
      </c>
      <c r="B63" t="s">
        <v>43</v>
      </c>
      <c r="C63">
        <v>9</v>
      </c>
      <c r="D63" t="s">
        <v>84</v>
      </c>
      <c r="E63">
        <v>4</v>
      </c>
    </row>
    <row r="64" spans="1:5" x14ac:dyDescent="0.35">
      <c r="A64">
        <v>15</v>
      </c>
      <c r="B64" t="s">
        <v>44</v>
      </c>
      <c r="C64">
        <v>0</v>
      </c>
      <c r="D64" t="s">
        <v>84</v>
      </c>
      <c r="E64">
        <v>4</v>
      </c>
    </row>
    <row r="65" spans="1:5" x14ac:dyDescent="0.35">
      <c r="A65">
        <v>16</v>
      </c>
      <c r="B65" t="s">
        <v>45</v>
      </c>
      <c r="C65">
        <v>0</v>
      </c>
      <c r="D65" t="s">
        <v>84</v>
      </c>
      <c r="E65">
        <v>4</v>
      </c>
    </row>
    <row r="66" spans="1:5" x14ac:dyDescent="0.35">
      <c r="A66">
        <v>1</v>
      </c>
      <c r="B66" t="s">
        <v>34</v>
      </c>
      <c r="C66">
        <v>203</v>
      </c>
      <c r="D66" t="s">
        <v>117</v>
      </c>
      <c r="E66">
        <v>5</v>
      </c>
    </row>
    <row r="67" spans="1:5" x14ac:dyDescent="0.35">
      <c r="A67">
        <v>2</v>
      </c>
      <c r="B67" t="s">
        <v>35</v>
      </c>
      <c r="C67">
        <v>10</v>
      </c>
      <c r="D67" t="s">
        <v>117</v>
      </c>
      <c r="E67">
        <v>5</v>
      </c>
    </row>
    <row r="68" spans="1:5" x14ac:dyDescent="0.35">
      <c r="A68">
        <v>3</v>
      </c>
      <c r="B68" t="s">
        <v>36</v>
      </c>
      <c r="C68">
        <v>27</v>
      </c>
      <c r="D68" t="s">
        <v>117</v>
      </c>
      <c r="E68">
        <v>5</v>
      </c>
    </row>
    <row r="69" spans="1:5" x14ac:dyDescent="0.35">
      <c r="A69">
        <v>4</v>
      </c>
      <c r="B69" t="s">
        <v>37</v>
      </c>
      <c r="C69">
        <v>0</v>
      </c>
      <c r="D69" t="s">
        <v>117</v>
      </c>
      <c r="E69">
        <v>5</v>
      </c>
    </row>
    <row r="70" spans="1:5" x14ac:dyDescent="0.35">
      <c r="A70">
        <v>5</v>
      </c>
      <c r="B70" t="s">
        <v>38</v>
      </c>
      <c r="C70">
        <v>0</v>
      </c>
      <c r="D70" t="s">
        <v>117</v>
      </c>
      <c r="E70">
        <v>5</v>
      </c>
    </row>
    <row r="71" spans="1:5" x14ac:dyDescent="0.35">
      <c r="A71">
        <v>6</v>
      </c>
      <c r="B71" t="s">
        <v>46</v>
      </c>
      <c r="C71">
        <v>1</v>
      </c>
      <c r="D71" t="s">
        <v>117</v>
      </c>
      <c r="E71">
        <v>5</v>
      </c>
    </row>
    <row r="72" spans="1:5" x14ac:dyDescent="0.35">
      <c r="A72">
        <v>7</v>
      </c>
      <c r="B72" t="s">
        <v>116</v>
      </c>
      <c r="C72">
        <v>0</v>
      </c>
      <c r="D72" t="s">
        <v>117</v>
      </c>
      <c r="E72">
        <v>5</v>
      </c>
    </row>
    <row r="73" spans="1:5" x14ac:dyDescent="0.35">
      <c r="A73">
        <v>8</v>
      </c>
      <c r="B73" t="s">
        <v>4</v>
      </c>
      <c r="C73">
        <v>0</v>
      </c>
      <c r="D73" t="s">
        <v>117</v>
      </c>
      <c r="E73">
        <v>5</v>
      </c>
    </row>
    <row r="74" spans="1:5" x14ac:dyDescent="0.35">
      <c r="A74">
        <v>9</v>
      </c>
      <c r="B74" t="s">
        <v>39</v>
      </c>
      <c r="C74">
        <v>0</v>
      </c>
      <c r="D74" t="s">
        <v>117</v>
      </c>
      <c r="E74">
        <v>5</v>
      </c>
    </row>
    <row r="75" spans="1:5" x14ac:dyDescent="0.35">
      <c r="A75">
        <v>10</v>
      </c>
      <c r="B75" t="s">
        <v>40</v>
      </c>
      <c r="C75">
        <v>0</v>
      </c>
      <c r="D75" t="s">
        <v>117</v>
      </c>
      <c r="E75">
        <v>5</v>
      </c>
    </row>
    <row r="76" spans="1:5" x14ac:dyDescent="0.35">
      <c r="A76">
        <v>11</v>
      </c>
      <c r="B76" t="s">
        <v>41</v>
      </c>
      <c r="C76">
        <v>5</v>
      </c>
      <c r="D76" t="s">
        <v>117</v>
      </c>
      <c r="E76">
        <v>5</v>
      </c>
    </row>
    <row r="77" spans="1:5" x14ac:dyDescent="0.35">
      <c r="A77">
        <v>12</v>
      </c>
      <c r="B77" t="s">
        <v>42</v>
      </c>
      <c r="C77">
        <v>0</v>
      </c>
      <c r="D77" t="s">
        <v>117</v>
      </c>
      <c r="E77">
        <v>5</v>
      </c>
    </row>
    <row r="78" spans="1:5" x14ac:dyDescent="0.35">
      <c r="A78">
        <v>13</v>
      </c>
      <c r="B78" t="s">
        <v>11</v>
      </c>
      <c r="C78">
        <v>19</v>
      </c>
      <c r="D78" t="s">
        <v>117</v>
      </c>
      <c r="E78">
        <v>5</v>
      </c>
    </row>
    <row r="79" spans="1:5" x14ac:dyDescent="0.35">
      <c r="A79">
        <v>14</v>
      </c>
      <c r="B79" t="s">
        <v>43</v>
      </c>
      <c r="C79">
        <v>4</v>
      </c>
      <c r="D79" t="s">
        <v>117</v>
      </c>
      <c r="E79">
        <v>5</v>
      </c>
    </row>
    <row r="80" spans="1:5" x14ac:dyDescent="0.35">
      <c r="A80">
        <v>15</v>
      </c>
      <c r="B80" t="s">
        <v>44</v>
      </c>
      <c r="C80">
        <v>0</v>
      </c>
      <c r="D80" t="s">
        <v>117</v>
      </c>
      <c r="E80">
        <v>5</v>
      </c>
    </row>
    <row r="81" spans="1:5" x14ac:dyDescent="0.35">
      <c r="A81">
        <v>16</v>
      </c>
      <c r="B81" t="s">
        <v>45</v>
      </c>
      <c r="C81">
        <v>4</v>
      </c>
      <c r="D81" t="s">
        <v>117</v>
      </c>
      <c r="E81">
        <v>5</v>
      </c>
    </row>
    <row r="82" spans="1:5" x14ac:dyDescent="0.35">
      <c r="A82">
        <v>1</v>
      </c>
      <c r="B82" t="s">
        <v>34</v>
      </c>
      <c r="C82">
        <v>0</v>
      </c>
      <c r="D82" t="s">
        <v>39</v>
      </c>
      <c r="E82">
        <v>6</v>
      </c>
    </row>
    <row r="83" spans="1:5" x14ac:dyDescent="0.35">
      <c r="A83">
        <v>2</v>
      </c>
      <c r="B83" t="s">
        <v>35</v>
      </c>
      <c r="C83">
        <v>0</v>
      </c>
      <c r="D83" t="s">
        <v>39</v>
      </c>
      <c r="E83">
        <v>6</v>
      </c>
    </row>
    <row r="84" spans="1:5" x14ac:dyDescent="0.35">
      <c r="A84">
        <v>3</v>
      </c>
      <c r="B84" t="s">
        <v>36</v>
      </c>
      <c r="C84">
        <v>0</v>
      </c>
      <c r="D84" t="s">
        <v>39</v>
      </c>
      <c r="E84">
        <v>6</v>
      </c>
    </row>
    <row r="85" spans="1:5" x14ac:dyDescent="0.35">
      <c r="A85">
        <v>4</v>
      </c>
      <c r="B85" t="s">
        <v>37</v>
      </c>
      <c r="C85">
        <v>0</v>
      </c>
      <c r="D85" t="s">
        <v>39</v>
      </c>
      <c r="E85">
        <v>6</v>
      </c>
    </row>
    <row r="86" spans="1:5" x14ac:dyDescent="0.35">
      <c r="A86">
        <v>5</v>
      </c>
      <c r="B86" t="s">
        <v>38</v>
      </c>
      <c r="C86">
        <v>0</v>
      </c>
      <c r="D86" t="s">
        <v>39</v>
      </c>
      <c r="E86">
        <v>6</v>
      </c>
    </row>
    <row r="87" spans="1:5" x14ac:dyDescent="0.35">
      <c r="A87">
        <v>6</v>
      </c>
      <c r="B87" t="s">
        <v>46</v>
      </c>
      <c r="C87">
        <v>0</v>
      </c>
      <c r="D87" t="s">
        <v>39</v>
      </c>
      <c r="E87">
        <v>6</v>
      </c>
    </row>
    <row r="88" spans="1:5" x14ac:dyDescent="0.35">
      <c r="A88">
        <v>7</v>
      </c>
      <c r="B88" t="s">
        <v>116</v>
      </c>
      <c r="C88">
        <v>0</v>
      </c>
      <c r="D88" t="s">
        <v>39</v>
      </c>
      <c r="E88">
        <v>6</v>
      </c>
    </row>
    <row r="89" spans="1:5" x14ac:dyDescent="0.35">
      <c r="A89">
        <v>8</v>
      </c>
      <c r="B89" t="s">
        <v>4</v>
      </c>
      <c r="C89">
        <v>0</v>
      </c>
      <c r="D89" t="s">
        <v>39</v>
      </c>
      <c r="E89">
        <v>6</v>
      </c>
    </row>
    <row r="90" spans="1:5" x14ac:dyDescent="0.35">
      <c r="A90">
        <v>9</v>
      </c>
      <c r="B90" t="s">
        <v>39</v>
      </c>
      <c r="C90">
        <v>0</v>
      </c>
      <c r="D90" t="s">
        <v>39</v>
      </c>
      <c r="E90">
        <v>6</v>
      </c>
    </row>
    <row r="91" spans="1:5" x14ac:dyDescent="0.35">
      <c r="A91">
        <v>10</v>
      </c>
      <c r="B91" t="s">
        <v>40</v>
      </c>
      <c r="C91">
        <v>0</v>
      </c>
      <c r="D91" t="s">
        <v>39</v>
      </c>
      <c r="E91">
        <v>6</v>
      </c>
    </row>
    <row r="92" spans="1:5" x14ac:dyDescent="0.35">
      <c r="A92">
        <v>11</v>
      </c>
      <c r="B92" t="s">
        <v>41</v>
      </c>
      <c r="C92">
        <v>2</v>
      </c>
      <c r="D92" t="s">
        <v>39</v>
      </c>
      <c r="E92">
        <v>6</v>
      </c>
    </row>
    <row r="93" spans="1:5" x14ac:dyDescent="0.35">
      <c r="A93">
        <v>12</v>
      </c>
      <c r="B93" t="s">
        <v>42</v>
      </c>
      <c r="C93">
        <v>0</v>
      </c>
      <c r="D93" t="s">
        <v>39</v>
      </c>
      <c r="E93">
        <v>6</v>
      </c>
    </row>
    <row r="94" spans="1:5" x14ac:dyDescent="0.35">
      <c r="A94">
        <v>13</v>
      </c>
      <c r="B94" t="s">
        <v>11</v>
      </c>
      <c r="C94">
        <v>0</v>
      </c>
      <c r="D94" t="s">
        <v>39</v>
      </c>
      <c r="E94">
        <v>6</v>
      </c>
    </row>
    <row r="95" spans="1:5" x14ac:dyDescent="0.35">
      <c r="A95">
        <v>14</v>
      </c>
      <c r="B95" t="s">
        <v>43</v>
      </c>
      <c r="C95">
        <v>0</v>
      </c>
      <c r="D95" t="s">
        <v>39</v>
      </c>
      <c r="E95">
        <v>6</v>
      </c>
    </row>
    <row r="96" spans="1:5" x14ac:dyDescent="0.35">
      <c r="A96">
        <v>15</v>
      </c>
      <c r="B96" t="s">
        <v>44</v>
      </c>
      <c r="C96">
        <v>0</v>
      </c>
      <c r="D96" t="s">
        <v>39</v>
      </c>
      <c r="E96">
        <v>6</v>
      </c>
    </row>
    <row r="97" spans="1:5" x14ac:dyDescent="0.35">
      <c r="A97">
        <v>16</v>
      </c>
      <c r="B97" t="s">
        <v>45</v>
      </c>
      <c r="C97">
        <v>0</v>
      </c>
      <c r="D97" t="s">
        <v>39</v>
      </c>
      <c r="E97">
        <v>6</v>
      </c>
    </row>
    <row r="98" spans="1:5" x14ac:dyDescent="0.35">
      <c r="A98">
        <v>1</v>
      </c>
      <c r="B98" t="s">
        <v>34</v>
      </c>
      <c r="C98">
        <v>0</v>
      </c>
      <c r="D98" t="s">
        <v>4</v>
      </c>
      <c r="E98">
        <v>7</v>
      </c>
    </row>
    <row r="99" spans="1:5" x14ac:dyDescent="0.35">
      <c r="A99">
        <v>2</v>
      </c>
      <c r="B99" t="s">
        <v>35</v>
      </c>
      <c r="C99">
        <v>0</v>
      </c>
      <c r="D99" t="s">
        <v>4</v>
      </c>
      <c r="E99">
        <v>7</v>
      </c>
    </row>
    <row r="100" spans="1:5" x14ac:dyDescent="0.35">
      <c r="A100">
        <v>3</v>
      </c>
      <c r="B100" t="s">
        <v>36</v>
      </c>
      <c r="C100">
        <v>0</v>
      </c>
      <c r="D100" t="s">
        <v>4</v>
      </c>
      <c r="E100">
        <v>7</v>
      </c>
    </row>
    <row r="101" spans="1:5" x14ac:dyDescent="0.35">
      <c r="A101">
        <v>4</v>
      </c>
      <c r="B101" t="s">
        <v>37</v>
      </c>
      <c r="C101">
        <v>0</v>
      </c>
      <c r="D101" t="s">
        <v>4</v>
      </c>
      <c r="E101">
        <v>7</v>
      </c>
    </row>
    <row r="102" spans="1:5" x14ac:dyDescent="0.35">
      <c r="A102">
        <v>5</v>
      </c>
      <c r="B102" t="s">
        <v>38</v>
      </c>
      <c r="C102">
        <v>0</v>
      </c>
      <c r="D102" t="s">
        <v>4</v>
      </c>
      <c r="E102">
        <v>7</v>
      </c>
    </row>
    <row r="103" spans="1:5" x14ac:dyDescent="0.35">
      <c r="A103">
        <v>6</v>
      </c>
      <c r="B103" t="s">
        <v>46</v>
      </c>
      <c r="C103">
        <v>0</v>
      </c>
      <c r="D103" t="s">
        <v>4</v>
      </c>
      <c r="E103">
        <v>7</v>
      </c>
    </row>
    <row r="104" spans="1:5" x14ac:dyDescent="0.35">
      <c r="A104">
        <v>7</v>
      </c>
      <c r="B104" t="s">
        <v>116</v>
      </c>
      <c r="C104">
        <v>0</v>
      </c>
      <c r="D104" t="s">
        <v>4</v>
      </c>
      <c r="E104">
        <v>7</v>
      </c>
    </row>
    <row r="105" spans="1:5" x14ac:dyDescent="0.35">
      <c r="A105">
        <v>8</v>
      </c>
      <c r="B105" t="s">
        <v>4</v>
      </c>
      <c r="C105">
        <v>0</v>
      </c>
      <c r="D105" t="s">
        <v>4</v>
      </c>
      <c r="E105">
        <v>7</v>
      </c>
    </row>
    <row r="106" spans="1:5" x14ac:dyDescent="0.35">
      <c r="A106">
        <v>9</v>
      </c>
      <c r="B106" t="s">
        <v>39</v>
      </c>
      <c r="C106">
        <v>0</v>
      </c>
      <c r="D106" t="s">
        <v>4</v>
      </c>
      <c r="E106">
        <v>7</v>
      </c>
    </row>
    <row r="107" spans="1:5" x14ac:dyDescent="0.35">
      <c r="A107">
        <v>10</v>
      </c>
      <c r="B107" t="s">
        <v>40</v>
      </c>
      <c r="C107">
        <v>0</v>
      </c>
      <c r="D107" t="s">
        <v>4</v>
      </c>
      <c r="E107">
        <v>7</v>
      </c>
    </row>
    <row r="108" spans="1:5" x14ac:dyDescent="0.35">
      <c r="A108">
        <v>11</v>
      </c>
      <c r="B108" t="s">
        <v>41</v>
      </c>
      <c r="C108">
        <v>0</v>
      </c>
      <c r="D108" t="s">
        <v>4</v>
      </c>
      <c r="E108">
        <v>7</v>
      </c>
    </row>
    <row r="109" spans="1:5" x14ac:dyDescent="0.35">
      <c r="A109">
        <v>12</v>
      </c>
      <c r="B109" t="s">
        <v>42</v>
      </c>
      <c r="C109">
        <v>0</v>
      </c>
      <c r="D109" t="s">
        <v>4</v>
      </c>
      <c r="E109">
        <v>7</v>
      </c>
    </row>
    <row r="110" spans="1:5" x14ac:dyDescent="0.35">
      <c r="A110">
        <v>13</v>
      </c>
      <c r="B110" t="s">
        <v>11</v>
      </c>
      <c r="C110">
        <v>0</v>
      </c>
      <c r="D110" t="s">
        <v>4</v>
      </c>
      <c r="E110">
        <v>7</v>
      </c>
    </row>
    <row r="111" spans="1:5" x14ac:dyDescent="0.35">
      <c r="A111">
        <v>14</v>
      </c>
      <c r="B111" t="s">
        <v>43</v>
      </c>
      <c r="C111">
        <v>0</v>
      </c>
      <c r="D111" t="s">
        <v>4</v>
      </c>
      <c r="E111">
        <v>7</v>
      </c>
    </row>
    <row r="112" spans="1:5" x14ac:dyDescent="0.35">
      <c r="A112">
        <v>15</v>
      </c>
      <c r="B112" t="s">
        <v>44</v>
      </c>
      <c r="C112">
        <v>0</v>
      </c>
      <c r="D112" t="s">
        <v>4</v>
      </c>
      <c r="E112">
        <v>7</v>
      </c>
    </row>
    <row r="113" spans="1:5" x14ac:dyDescent="0.35">
      <c r="A113">
        <v>16</v>
      </c>
      <c r="B113" t="s">
        <v>45</v>
      </c>
      <c r="C113">
        <v>0</v>
      </c>
      <c r="D113" t="s">
        <v>4</v>
      </c>
      <c r="E113">
        <v>7</v>
      </c>
    </row>
    <row r="114" spans="1:5" x14ac:dyDescent="0.35">
      <c r="A114">
        <v>1</v>
      </c>
      <c r="B114" t="s">
        <v>34</v>
      </c>
      <c r="C114" s="2">
        <v>0</v>
      </c>
      <c r="D114" t="s">
        <v>42</v>
      </c>
      <c r="E114">
        <v>8</v>
      </c>
    </row>
    <row r="115" spans="1:5" x14ac:dyDescent="0.35">
      <c r="A115">
        <v>2</v>
      </c>
      <c r="B115" t="s">
        <v>35</v>
      </c>
      <c r="C115" s="2">
        <v>0</v>
      </c>
      <c r="D115" s="2" t="s">
        <v>42</v>
      </c>
      <c r="E115">
        <v>8</v>
      </c>
    </row>
    <row r="116" spans="1:5" x14ac:dyDescent="0.35">
      <c r="A116">
        <v>3</v>
      </c>
      <c r="B116" t="s">
        <v>36</v>
      </c>
      <c r="C116" s="2">
        <v>0</v>
      </c>
      <c r="D116" s="2" t="s">
        <v>42</v>
      </c>
      <c r="E116">
        <v>8</v>
      </c>
    </row>
    <row r="117" spans="1:5" x14ac:dyDescent="0.35">
      <c r="A117">
        <v>4</v>
      </c>
      <c r="B117" t="s">
        <v>37</v>
      </c>
      <c r="C117" s="2">
        <v>0</v>
      </c>
      <c r="D117" s="2" t="s">
        <v>42</v>
      </c>
      <c r="E117">
        <v>8</v>
      </c>
    </row>
    <row r="118" spans="1:5" x14ac:dyDescent="0.35">
      <c r="A118">
        <v>5</v>
      </c>
      <c r="B118" t="s">
        <v>38</v>
      </c>
      <c r="C118" s="2">
        <v>0</v>
      </c>
      <c r="D118" s="2" t="s">
        <v>42</v>
      </c>
      <c r="E118">
        <v>8</v>
      </c>
    </row>
    <row r="119" spans="1:5" x14ac:dyDescent="0.35">
      <c r="A119">
        <v>6</v>
      </c>
      <c r="B119" t="s">
        <v>46</v>
      </c>
      <c r="C119" s="2">
        <v>0</v>
      </c>
      <c r="D119" s="2" t="s">
        <v>42</v>
      </c>
      <c r="E119">
        <v>8</v>
      </c>
    </row>
    <row r="120" spans="1:5" x14ac:dyDescent="0.35">
      <c r="A120">
        <v>7</v>
      </c>
      <c r="B120" t="s">
        <v>116</v>
      </c>
      <c r="C120" s="2">
        <v>0</v>
      </c>
      <c r="D120" s="2" t="s">
        <v>42</v>
      </c>
      <c r="E120">
        <v>8</v>
      </c>
    </row>
    <row r="121" spans="1:5" x14ac:dyDescent="0.35">
      <c r="A121" s="2">
        <v>8</v>
      </c>
      <c r="B121" s="2" t="s">
        <v>4</v>
      </c>
      <c r="C121" s="2">
        <v>0</v>
      </c>
      <c r="D121" s="2" t="s">
        <v>42</v>
      </c>
      <c r="E121" s="2">
        <v>8</v>
      </c>
    </row>
    <row r="122" spans="1:5" x14ac:dyDescent="0.35">
      <c r="A122" s="2">
        <v>9</v>
      </c>
      <c r="B122" s="2" t="s">
        <v>39</v>
      </c>
      <c r="C122" s="2">
        <v>0</v>
      </c>
      <c r="D122" s="2" t="s">
        <v>42</v>
      </c>
      <c r="E122" s="2">
        <v>8</v>
      </c>
    </row>
    <row r="123" spans="1:5" x14ac:dyDescent="0.35">
      <c r="A123" s="2">
        <v>10</v>
      </c>
      <c r="B123" s="2" t="s">
        <v>40</v>
      </c>
      <c r="C123" s="2">
        <v>0</v>
      </c>
      <c r="D123" s="2" t="s">
        <v>42</v>
      </c>
      <c r="E123" s="2">
        <v>8</v>
      </c>
    </row>
    <row r="124" spans="1:5" x14ac:dyDescent="0.35">
      <c r="A124" s="2">
        <v>11</v>
      </c>
      <c r="B124" s="2" t="s">
        <v>41</v>
      </c>
      <c r="C124" s="2">
        <v>2</v>
      </c>
      <c r="D124" s="2" t="s">
        <v>42</v>
      </c>
      <c r="E124" s="2">
        <v>8</v>
      </c>
    </row>
    <row r="125" spans="1:5" x14ac:dyDescent="0.35">
      <c r="A125" s="2">
        <v>12</v>
      </c>
      <c r="B125" s="2" t="s">
        <v>42</v>
      </c>
      <c r="C125" s="2">
        <v>0</v>
      </c>
      <c r="D125" s="2" t="s">
        <v>42</v>
      </c>
      <c r="E125" s="2">
        <v>8</v>
      </c>
    </row>
    <row r="126" spans="1:5" x14ac:dyDescent="0.35">
      <c r="A126" s="2">
        <v>13</v>
      </c>
      <c r="B126" s="2" t="s">
        <v>11</v>
      </c>
      <c r="C126" s="2">
        <v>0</v>
      </c>
      <c r="D126" s="2" t="s">
        <v>42</v>
      </c>
      <c r="E126" s="2">
        <v>8</v>
      </c>
    </row>
    <row r="127" spans="1:5" x14ac:dyDescent="0.35">
      <c r="A127" s="2">
        <v>14</v>
      </c>
      <c r="B127" s="2" t="s">
        <v>43</v>
      </c>
      <c r="C127" s="2">
        <v>0</v>
      </c>
      <c r="D127" s="2" t="s">
        <v>42</v>
      </c>
      <c r="E127" s="2">
        <v>8</v>
      </c>
    </row>
    <row r="128" spans="1:5" x14ac:dyDescent="0.35">
      <c r="A128" s="2">
        <v>15</v>
      </c>
      <c r="B128" s="2" t="s">
        <v>44</v>
      </c>
      <c r="C128" s="2">
        <v>0</v>
      </c>
      <c r="D128" s="2" t="s">
        <v>42</v>
      </c>
      <c r="E128" s="2">
        <v>8</v>
      </c>
    </row>
    <row r="129" spans="1:5" x14ac:dyDescent="0.35">
      <c r="A129" s="2">
        <v>16</v>
      </c>
      <c r="B129" s="2" t="s">
        <v>45</v>
      </c>
      <c r="C129" s="2">
        <v>0</v>
      </c>
      <c r="D129" s="2" t="s">
        <v>42</v>
      </c>
      <c r="E129" s="2">
        <v>8</v>
      </c>
    </row>
    <row r="130" spans="1:5" x14ac:dyDescent="0.35">
      <c r="A130" s="2">
        <v>1</v>
      </c>
      <c r="B130" s="2" t="s">
        <v>34</v>
      </c>
      <c r="C130" s="2">
        <v>12779</v>
      </c>
      <c r="D130" s="2" t="s">
        <v>83</v>
      </c>
      <c r="E130" s="2">
        <v>9</v>
      </c>
    </row>
    <row r="131" spans="1:5" x14ac:dyDescent="0.35">
      <c r="A131" s="2">
        <v>2</v>
      </c>
      <c r="B131" s="2" t="s">
        <v>35</v>
      </c>
      <c r="C131" s="2">
        <v>840</v>
      </c>
      <c r="D131" s="2" t="s">
        <v>83</v>
      </c>
      <c r="E131" s="2">
        <v>9</v>
      </c>
    </row>
    <row r="132" spans="1:5" x14ac:dyDescent="0.35">
      <c r="A132" s="2">
        <v>3</v>
      </c>
      <c r="B132" s="2" t="s">
        <v>36</v>
      </c>
      <c r="C132" s="2">
        <v>1026</v>
      </c>
      <c r="D132" s="2" t="s">
        <v>83</v>
      </c>
      <c r="E132" s="2">
        <v>9</v>
      </c>
    </row>
    <row r="133" spans="1:5" x14ac:dyDescent="0.35">
      <c r="A133" s="2">
        <v>4</v>
      </c>
      <c r="B133" s="2" t="s">
        <v>37</v>
      </c>
      <c r="C133" s="2">
        <v>27</v>
      </c>
      <c r="D133" s="2" t="s">
        <v>83</v>
      </c>
      <c r="E133" s="2">
        <v>9</v>
      </c>
    </row>
    <row r="134" spans="1:5" x14ac:dyDescent="0.35">
      <c r="A134" s="2">
        <v>5</v>
      </c>
      <c r="B134" s="2" t="s">
        <v>38</v>
      </c>
      <c r="C134" s="2">
        <v>8</v>
      </c>
      <c r="D134" s="2" t="s">
        <v>83</v>
      </c>
      <c r="E134" s="2">
        <v>9</v>
      </c>
    </row>
    <row r="135" spans="1:5" x14ac:dyDescent="0.35">
      <c r="A135" s="2">
        <v>6</v>
      </c>
      <c r="B135" s="2" t="s">
        <v>46</v>
      </c>
      <c r="C135" s="2">
        <v>10</v>
      </c>
      <c r="D135" s="2" t="s">
        <v>83</v>
      </c>
      <c r="E135" s="2">
        <v>9</v>
      </c>
    </row>
    <row r="136" spans="1:5" x14ac:dyDescent="0.35">
      <c r="A136" s="2">
        <v>7</v>
      </c>
      <c r="B136" s="2" t="s">
        <v>116</v>
      </c>
      <c r="C136" s="2">
        <v>3</v>
      </c>
      <c r="D136" s="2" t="s">
        <v>83</v>
      </c>
      <c r="E136" s="2">
        <v>9</v>
      </c>
    </row>
    <row r="137" spans="1:5" x14ac:dyDescent="0.35">
      <c r="A137" s="2">
        <v>8</v>
      </c>
      <c r="B137" s="2" t="s">
        <v>4</v>
      </c>
      <c r="C137" s="2">
        <v>0</v>
      </c>
      <c r="D137" s="2" t="s">
        <v>83</v>
      </c>
      <c r="E137" s="2">
        <v>9</v>
      </c>
    </row>
    <row r="138" spans="1:5" x14ac:dyDescent="0.35">
      <c r="A138" s="2">
        <v>9</v>
      </c>
      <c r="B138" s="2" t="s">
        <v>39</v>
      </c>
      <c r="C138" s="2">
        <v>1</v>
      </c>
      <c r="D138" s="2" t="s">
        <v>83</v>
      </c>
      <c r="E138" s="2">
        <v>9</v>
      </c>
    </row>
    <row r="139" spans="1:5" x14ac:dyDescent="0.35">
      <c r="A139" s="2">
        <v>10</v>
      </c>
      <c r="B139" s="2" t="s">
        <v>40</v>
      </c>
      <c r="C139" s="2">
        <v>0</v>
      </c>
      <c r="D139" s="2" t="s">
        <v>83</v>
      </c>
      <c r="E139" s="2">
        <v>9</v>
      </c>
    </row>
    <row r="140" spans="1:5" x14ac:dyDescent="0.35">
      <c r="A140" s="2">
        <v>11</v>
      </c>
      <c r="B140" s="2" t="s">
        <v>41</v>
      </c>
      <c r="C140" s="2">
        <v>21</v>
      </c>
      <c r="D140" s="2" t="s">
        <v>83</v>
      </c>
      <c r="E140" s="2">
        <v>9</v>
      </c>
    </row>
    <row r="141" spans="1:5" x14ac:dyDescent="0.35">
      <c r="A141" s="2">
        <v>12</v>
      </c>
      <c r="B141" s="2" t="s">
        <v>42</v>
      </c>
      <c r="C141" s="2">
        <v>0</v>
      </c>
      <c r="D141" s="2" t="s">
        <v>83</v>
      </c>
      <c r="E141" s="2">
        <v>9</v>
      </c>
    </row>
    <row r="142" spans="1:5" x14ac:dyDescent="0.35">
      <c r="A142" s="2">
        <v>13</v>
      </c>
      <c r="B142" s="2" t="s">
        <v>11</v>
      </c>
      <c r="C142" s="2">
        <v>48</v>
      </c>
      <c r="D142" s="2" t="s">
        <v>83</v>
      </c>
      <c r="E142" s="2">
        <v>9</v>
      </c>
    </row>
    <row r="143" spans="1:5" x14ac:dyDescent="0.35">
      <c r="A143" s="2">
        <v>14</v>
      </c>
      <c r="B143" s="2" t="s">
        <v>43</v>
      </c>
      <c r="C143" s="2">
        <v>130</v>
      </c>
      <c r="D143" s="2" t="s">
        <v>83</v>
      </c>
      <c r="E143" s="2">
        <v>9</v>
      </c>
    </row>
    <row r="144" spans="1:5" x14ac:dyDescent="0.35">
      <c r="A144" s="2">
        <v>15</v>
      </c>
      <c r="B144" s="2" t="s">
        <v>44</v>
      </c>
      <c r="C144" s="2">
        <v>4</v>
      </c>
      <c r="D144" s="2" t="s">
        <v>83</v>
      </c>
      <c r="E144" s="2">
        <v>9</v>
      </c>
    </row>
    <row r="145" spans="1:5" x14ac:dyDescent="0.35">
      <c r="A145" s="2">
        <v>16</v>
      </c>
      <c r="B145" s="2" t="s">
        <v>45</v>
      </c>
      <c r="C145" s="2">
        <v>9</v>
      </c>
      <c r="D145" s="2" t="s">
        <v>83</v>
      </c>
      <c r="E145" s="2">
        <v>9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7"/>
  <dimension ref="A1:D4"/>
  <sheetViews>
    <sheetView workbookViewId="0"/>
  </sheetViews>
  <sheetFormatPr defaultRowHeight="14.5" x14ac:dyDescent="0.35"/>
  <cols>
    <col min="1" max="1" width="5.26953125" bestFit="1" customWidth="1"/>
    <col min="2" max="2" width="8.54296875" bestFit="1" customWidth="1"/>
    <col min="3" max="3" width="38.7265625" bestFit="1" customWidth="1"/>
    <col min="4" max="4" width="18.7265625" bestFit="1" customWidth="1"/>
  </cols>
  <sheetData>
    <row r="1" spans="1:4" x14ac:dyDescent="0.35">
      <c r="A1" t="s">
        <v>95</v>
      </c>
      <c r="B1" t="s">
        <v>100</v>
      </c>
      <c r="C1" t="s">
        <v>2</v>
      </c>
      <c r="D1" t="s">
        <v>110</v>
      </c>
    </row>
    <row r="2" spans="1:4" x14ac:dyDescent="0.35">
      <c r="A2">
        <v>1</v>
      </c>
      <c r="B2">
        <v>13</v>
      </c>
      <c r="C2" t="s">
        <v>85</v>
      </c>
      <c r="D2" t="s">
        <v>3</v>
      </c>
    </row>
    <row r="3" spans="1:4" x14ac:dyDescent="0.35">
      <c r="A3">
        <v>2</v>
      </c>
      <c r="B3">
        <v>9</v>
      </c>
      <c r="C3" t="s">
        <v>85</v>
      </c>
      <c r="D3" t="s">
        <v>86</v>
      </c>
    </row>
    <row r="4" spans="1:4" x14ac:dyDescent="0.35">
      <c r="A4">
        <v>3</v>
      </c>
      <c r="B4">
        <v>1</v>
      </c>
      <c r="C4" t="s">
        <v>85</v>
      </c>
      <c r="D4" t="s">
        <v>87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aport programu Report Builder" ma:contentTypeID="0x010100C3676CDFA2F24E1D949A8BF2B06F6B8B009A7B203AB3090D4E8EE8602E25C0B754" ma:contentTypeVersion="1" ma:contentTypeDescription="Tworzy nowy raport programu Report Builder." ma:contentTypeScope="" ma:versionID="2ec256da1ad0f54ef01f7f717a6bf9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053771-9B70-4F39-9638-641F51FA38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5FCF27-C05A-47F7-AB6B-3FBE333CBFD7}">
  <ds:schemaRefs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4C4F52F-2DA3-4579-B65D-D56B93E62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Meldunek tygodniowy</vt:lpstr>
      <vt:lpstr>Arkusz15</vt:lpstr>
      <vt:lpstr>Arkusz1</vt:lpstr>
      <vt:lpstr>Arkusz2</vt:lpstr>
      <vt:lpstr>Arkusz3</vt:lpstr>
      <vt:lpstr>Arkusz4</vt:lpstr>
      <vt:lpstr>Arkusz5</vt:lpstr>
      <vt:lpstr>Arkusz18</vt:lpstr>
      <vt:lpstr>Arkusz16</vt:lpstr>
      <vt:lpstr>Arkusz17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Arkusz14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Meldunek tygodniowy</dc:title>
  <dc:creator>Sebastian</dc:creator>
  <cp:lastModifiedBy>Maria Kozłowska</cp:lastModifiedBy>
  <cp:lastPrinted>2026-10-06T09:17:32Z</cp:lastPrinted>
  <dcterms:created xsi:type="dcterms:W3CDTF">2014-07-29T18:33:30Z</dcterms:created>
  <dcterms:modified xsi:type="dcterms:W3CDTF">2026-10-06T09:18:55Z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0x010100C3676CDFA2F24E1D949A8BF2B06F6B8B009A7B203AB3090D4E8EE8602E25C0B754</vt:lpwstr>
  </property>
</Properties>
</file>