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184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1" i="1" l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S121" i="1"/>
  <c r="T122" i="1" l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U121" i="1" l="1"/>
  <c r="U113" i="1"/>
  <c r="U109" i="1"/>
  <c r="U117" i="1"/>
  <c r="V117" i="1" s="1"/>
  <c r="U120" i="1"/>
  <c r="V120" i="1" s="1"/>
  <c r="U116" i="1"/>
  <c r="U112" i="1"/>
  <c r="V112" i="1" s="1"/>
  <c r="U108" i="1"/>
  <c r="V108" i="1" s="1"/>
  <c r="U111" i="1"/>
  <c r="U119" i="1"/>
  <c r="U115" i="1"/>
  <c r="V115" i="1" s="1"/>
  <c r="U107" i="1"/>
  <c r="U118" i="1"/>
  <c r="V118" i="1" s="1"/>
  <c r="U114" i="1"/>
  <c r="U110" i="1"/>
  <c r="V110" i="1" s="1"/>
  <c r="V111" i="1"/>
  <c r="V121" i="1"/>
  <c r="J411" i="1"/>
  <c r="V113" i="1" l="1"/>
  <c r="V109" i="1"/>
  <c r="V114" i="1"/>
  <c r="V116" i="1"/>
  <c r="V412" i="1"/>
  <c r="S412" i="1"/>
  <c r="P412" i="1"/>
  <c r="M412" i="1"/>
  <c r="J412" i="1"/>
  <c r="O261" i="1" l="1"/>
  <c r="S261" i="1" s="1"/>
  <c r="I259" i="1" l="1"/>
  <c r="M259" i="1" s="1"/>
  <c r="O258" i="1"/>
  <c r="S258" i="1" s="1"/>
  <c r="T345" i="1" l="1"/>
  <c r="T346" i="1"/>
  <c r="T347" i="1"/>
  <c r="T348" i="1"/>
  <c r="T349" i="1"/>
  <c r="T344" i="1"/>
  <c r="R345" i="1"/>
  <c r="R346" i="1"/>
  <c r="R347" i="1"/>
  <c r="R348" i="1"/>
  <c r="R349" i="1"/>
  <c r="R344" i="1"/>
  <c r="P345" i="1"/>
  <c r="P346" i="1"/>
  <c r="P347" i="1"/>
  <c r="P348" i="1"/>
  <c r="P349" i="1"/>
  <c r="P344" i="1"/>
  <c r="M345" i="1"/>
  <c r="M346" i="1"/>
  <c r="M347" i="1"/>
  <c r="M348" i="1"/>
  <c r="M349" i="1"/>
  <c r="M344" i="1"/>
  <c r="H345" i="1"/>
  <c r="H346" i="1"/>
  <c r="H347" i="1"/>
  <c r="H348" i="1"/>
  <c r="H349" i="1"/>
  <c r="F345" i="1"/>
  <c r="F346" i="1"/>
  <c r="F347" i="1"/>
  <c r="F348" i="1"/>
  <c r="F349" i="1"/>
  <c r="D345" i="1"/>
  <c r="D346" i="1"/>
  <c r="D347" i="1"/>
  <c r="D348" i="1"/>
  <c r="D349" i="1"/>
  <c r="A345" i="1"/>
  <c r="A346" i="1"/>
  <c r="A347" i="1"/>
  <c r="A348" i="1"/>
  <c r="A349" i="1"/>
  <c r="R350" i="1" l="1"/>
  <c r="T350" i="1"/>
  <c r="P350" i="1"/>
  <c r="G231" i="1"/>
  <c r="G222" i="1"/>
  <c r="M55" i="1"/>
  <c r="L105" i="1"/>
  <c r="M21" i="1"/>
  <c r="G366" i="1"/>
  <c r="G255" i="1"/>
  <c r="G378" i="1"/>
  <c r="M341" i="1"/>
  <c r="A341" i="1"/>
  <c r="G287" i="1"/>
  <c r="E9" i="1"/>
  <c r="P235" i="1"/>
  <c r="M235" i="1"/>
  <c r="J235" i="1"/>
  <c r="G235" i="1"/>
  <c r="P234" i="1"/>
  <c r="M234" i="1"/>
  <c r="J234" i="1"/>
  <c r="G234" i="1"/>
  <c r="P233" i="1"/>
  <c r="M233" i="1"/>
  <c r="J233" i="1"/>
  <c r="G233" i="1"/>
  <c r="P226" i="1"/>
  <c r="M226" i="1"/>
  <c r="J226" i="1"/>
  <c r="G226" i="1"/>
  <c r="J225" i="1"/>
  <c r="M225" i="1"/>
  <c r="P225" i="1"/>
  <c r="G225" i="1"/>
  <c r="P224" i="1"/>
  <c r="M224" i="1"/>
  <c r="M227" i="1" s="1"/>
  <c r="J224" i="1"/>
  <c r="G224" i="1"/>
  <c r="Q149" i="1"/>
  <c r="N149" i="1"/>
  <c r="L149" i="1"/>
  <c r="L107" i="1"/>
  <c r="Q86" i="1"/>
  <c r="O86" i="1"/>
  <c r="Q85" i="1"/>
  <c r="O85" i="1"/>
  <c r="Q84" i="1"/>
  <c r="O84" i="1"/>
  <c r="Q83" i="1"/>
  <c r="O83" i="1"/>
  <c r="Q59" i="1"/>
  <c r="O59" i="1"/>
  <c r="M59" i="1"/>
  <c r="K59" i="1"/>
  <c r="Q58" i="1"/>
  <c r="O58" i="1"/>
  <c r="M58" i="1"/>
  <c r="K58" i="1"/>
  <c r="Q57" i="1"/>
  <c r="O57" i="1"/>
  <c r="M57" i="1"/>
  <c r="M60" i="1" s="1"/>
  <c r="K57" i="1"/>
  <c r="Q25" i="1"/>
  <c r="O25" i="1"/>
  <c r="M25" i="1"/>
  <c r="K25" i="1"/>
  <c r="Q24" i="1"/>
  <c r="O24" i="1"/>
  <c r="M24" i="1"/>
  <c r="K24" i="1"/>
  <c r="Q23" i="1"/>
  <c r="O23" i="1"/>
  <c r="M23" i="1"/>
  <c r="K23" i="1"/>
  <c r="Q50" i="1"/>
  <c r="O50" i="1"/>
  <c r="Q49" i="1"/>
  <c r="O49" i="1"/>
  <c r="Q48" i="1"/>
  <c r="O48" i="1"/>
  <c r="Q47" i="1"/>
  <c r="O47" i="1"/>
  <c r="V411" i="1"/>
  <c r="S411" i="1"/>
  <c r="P411" i="1"/>
  <c r="M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V407" i="1"/>
  <c r="S407" i="1"/>
  <c r="P407" i="1"/>
  <c r="M407" i="1"/>
  <c r="J407" i="1"/>
  <c r="S381" i="1"/>
  <c r="S382" i="1"/>
  <c r="S383" i="1"/>
  <c r="S384" i="1"/>
  <c r="S385" i="1"/>
  <c r="S380" i="1"/>
  <c r="P381" i="1"/>
  <c r="P382" i="1"/>
  <c r="P383" i="1"/>
  <c r="P384" i="1"/>
  <c r="P385" i="1"/>
  <c r="P380" i="1"/>
  <c r="M381" i="1"/>
  <c r="M382" i="1"/>
  <c r="M383" i="1"/>
  <c r="M384" i="1"/>
  <c r="M385" i="1"/>
  <c r="M380" i="1"/>
  <c r="J381" i="1"/>
  <c r="J382" i="1"/>
  <c r="J383" i="1"/>
  <c r="J384" i="1"/>
  <c r="J385" i="1"/>
  <c r="J380" i="1"/>
  <c r="G381" i="1"/>
  <c r="G382" i="1"/>
  <c r="G383" i="1"/>
  <c r="G384" i="1"/>
  <c r="G385" i="1"/>
  <c r="G380" i="1"/>
  <c r="C381" i="1"/>
  <c r="C382" i="1"/>
  <c r="C383" i="1"/>
  <c r="C384" i="1"/>
  <c r="C385" i="1"/>
  <c r="C380" i="1"/>
  <c r="S369" i="1"/>
  <c r="S370" i="1"/>
  <c r="S371" i="1"/>
  <c r="S372" i="1"/>
  <c r="S373" i="1"/>
  <c r="S368" i="1"/>
  <c r="P369" i="1"/>
  <c r="P370" i="1"/>
  <c r="P371" i="1"/>
  <c r="P372" i="1"/>
  <c r="P373" i="1"/>
  <c r="P368" i="1"/>
  <c r="M369" i="1"/>
  <c r="M370" i="1"/>
  <c r="M371" i="1"/>
  <c r="M372" i="1"/>
  <c r="M373" i="1"/>
  <c r="M368" i="1"/>
  <c r="J369" i="1"/>
  <c r="J370" i="1"/>
  <c r="J371" i="1"/>
  <c r="J372" i="1"/>
  <c r="J373" i="1"/>
  <c r="J368" i="1"/>
  <c r="G369" i="1"/>
  <c r="G370" i="1"/>
  <c r="G371" i="1"/>
  <c r="G372" i="1"/>
  <c r="G373" i="1"/>
  <c r="G368" i="1"/>
  <c r="C369" i="1"/>
  <c r="C370" i="1"/>
  <c r="C371" i="1"/>
  <c r="C372" i="1"/>
  <c r="C373" i="1"/>
  <c r="C368" i="1"/>
  <c r="H344" i="1"/>
  <c r="F344" i="1"/>
  <c r="D344" i="1"/>
  <c r="A344" i="1"/>
  <c r="Q291" i="1"/>
  <c r="U291" i="1" s="1"/>
  <c r="Q292" i="1"/>
  <c r="U292" i="1" s="1"/>
  <c r="Q293" i="1"/>
  <c r="U293" i="1" s="1"/>
  <c r="Q294" i="1"/>
  <c r="U294" i="1" s="1"/>
  <c r="Q295" i="1"/>
  <c r="U295" i="1" s="1"/>
  <c r="Q290" i="1"/>
  <c r="U290" i="1" s="1"/>
  <c r="O291" i="1"/>
  <c r="S291" i="1" s="1"/>
  <c r="O292" i="1"/>
  <c r="S292" i="1" s="1"/>
  <c r="O293" i="1"/>
  <c r="S293" i="1" s="1"/>
  <c r="O294" i="1"/>
  <c r="S294" i="1" s="1"/>
  <c r="O295" i="1"/>
  <c r="S295" i="1" s="1"/>
  <c r="O290" i="1"/>
  <c r="S290" i="1" s="1"/>
  <c r="I291" i="1"/>
  <c r="M291" i="1" s="1"/>
  <c r="I292" i="1"/>
  <c r="M292" i="1" s="1"/>
  <c r="I293" i="1"/>
  <c r="M293" i="1" s="1"/>
  <c r="I294" i="1"/>
  <c r="M294" i="1" s="1"/>
  <c r="I295" i="1"/>
  <c r="M295" i="1" s="1"/>
  <c r="I290" i="1"/>
  <c r="M290" i="1" s="1"/>
  <c r="G290" i="1"/>
  <c r="K290" i="1" s="1"/>
  <c r="G291" i="1"/>
  <c r="K291" i="1" s="1"/>
  <c r="G292" i="1"/>
  <c r="K292" i="1" s="1"/>
  <c r="G293" i="1"/>
  <c r="K293" i="1" s="1"/>
  <c r="G294" i="1"/>
  <c r="K294" i="1" s="1"/>
  <c r="G295" i="1"/>
  <c r="K295" i="1" s="1"/>
  <c r="C291" i="1"/>
  <c r="C292" i="1"/>
  <c r="C293" i="1"/>
  <c r="C294" i="1"/>
  <c r="C295" i="1"/>
  <c r="C290" i="1"/>
  <c r="Q259" i="1"/>
  <c r="U259" i="1" s="1"/>
  <c r="Q260" i="1"/>
  <c r="U260" i="1" s="1"/>
  <c r="Q261" i="1"/>
  <c r="U261" i="1" s="1"/>
  <c r="Q262" i="1"/>
  <c r="U262" i="1" s="1"/>
  <c r="Q263" i="1"/>
  <c r="U263" i="1" s="1"/>
  <c r="Q258" i="1"/>
  <c r="U258" i="1" s="1"/>
  <c r="O259" i="1"/>
  <c r="S259" i="1" s="1"/>
  <c r="O260" i="1"/>
  <c r="S260" i="1" s="1"/>
  <c r="O262" i="1"/>
  <c r="S262" i="1" s="1"/>
  <c r="O263" i="1"/>
  <c r="S263" i="1" s="1"/>
  <c r="C259" i="1"/>
  <c r="C260" i="1"/>
  <c r="C261" i="1"/>
  <c r="C262" i="1"/>
  <c r="C263" i="1"/>
  <c r="I260" i="1"/>
  <c r="M260" i="1" s="1"/>
  <c r="I261" i="1"/>
  <c r="M261" i="1" s="1"/>
  <c r="I262" i="1"/>
  <c r="M262" i="1" s="1"/>
  <c r="I263" i="1"/>
  <c r="M263" i="1" s="1"/>
  <c r="I258" i="1"/>
  <c r="M258" i="1" s="1"/>
  <c r="G259" i="1"/>
  <c r="K259" i="1" s="1"/>
  <c r="G260" i="1"/>
  <c r="K260" i="1" s="1"/>
  <c r="G261" i="1"/>
  <c r="K261" i="1" s="1"/>
  <c r="G262" i="1"/>
  <c r="K262" i="1" s="1"/>
  <c r="G263" i="1"/>
  <c r="K263" i="1" s="1"/>
  <c r="G258" i="1"/>
  <c r="K258" i="1" s="1"/>
  <c r="C258" i="1"/>
  <c r="Q60" i="1" l="1"/>
  <c r="G236" i="1"/>
  <c r="J236" i="1"/>
  <c r="M236" i="1"/>
  <c r="P236" i="1"/>
  <c r="M264" i="1"/>
  <c r="K60" i="1"/>
  <c r="J413" i="1"/>
  <c r="V413" i="1"/>
  <c r="S413" i="1"/>
  <c r="V107" i="1"/>
  <c r="P413" i="1"/>
  <c r="M413" i="1"/>
  <c r="O60" i="1"/>
  <c r="G227" i="1"/>
  <c r="J227" i="1"/>
  <c r="Q87" i="1"/>
  <c r="S386" i="1"/>
  <c r="P227" i="1"/>
  <c r="G374" i="1"/>
  <c r="M374" i="1"/>
  <c r="S374" i="1"/>
  <c r="F350" i="1"/>
  <c r="O87" i="1"/>
  <c r="J386" i="1"/>
  <c r="P386" i="1"/>
  <c r="G386" i="1"/>
  <c r="M386" i="1"/>
  <c r="P374" i="1"/>
  <c r="J374" i="1"/>
  <c r="D350" i="1"/>
  <c r="H350" i="1"/>
  <c r="S122" i="1"/>
  <c r="R122" i="1"/>
  <c r="Q122" i="1"/>
  <c r="P122" i="1"/>
  <c r="O122" i="1"/>
  <c r="N122" i="1"/>
  <c r="L122" i="1"/>
  <c r="Q51" i="1"/>
  <c r="O51" i="1"/>
  <c r="Q26" i="1"/>
  <c r="O26" i="1"/>
  <c r="M26" i="1"/>
  <c r="K26" i="1"/>
  <c r="Q296" i="1"/>
  <c r="O296" i="1"/>
  <c r="M296" i="1"/>
  <c r="K296" i="1"/>
  <c r="I296" i="1"/>
  <c r="G296" i="1"/>
  <c r="Q264" i="1"/>
  <c r="O264" i="1"/>
  <c r="I264" i="1"/>
  <c r="G264" i="1"/>
  <c r="U122" i="1" l="1"/>
  <c r="V119" i="1" s="1"/>
  <c r="V122" i="1" s="1"/>
  <c r="S264" i="1"/>
  <c r="U264" i="1"/>
  <c r="S296" i="1"/>
  <c r="U296" i="1"/>
  <c r="K264" i="1"/>
</calcChain>
</file>

<file path=xl/connections.xml><?xml version="1.0" encoding="utf-8"?>
<connections xmlns="http://schemas.openxmlformats.org/spreadsheetml/2006/main">
  <connection id="1" keepAlive="1" name="SP_Meldunek_parametry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0-12-01', '2020-12-31' "/>
  </connection>
  <connection id="2" keepAlive="1" name="SP_Meldunek_sekcja_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0-12-01', '2020-12-31' "/>
  </connection>
  <connection id="3" keepAlive="1" name="SP_Meldunek_sekcja_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0-12-01', '2020-12-31' "/>
  </connection>
  <connection id="4" keepAlive="1" name="SP_Meldunek_sekcja_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0-12-01', '2020-12-31' "/>
  </connection>
  <connection id="5" keepAlive="1" name="SP_Meldunek_sekcja_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0-12-01', '2020-12-31' "/>
  </connection>
  <connection id="6" keepAlive="1" name="SP_Meldunek_sekcja_I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0-12-01', '2020-12-31' "/>
  </connection>
  <connection id="7" keepAlive="1" name="SP_Meldunek_sekcja_I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0-12-01', '2020-12-31' "/>
  </connection>
  <connection id="8" keepAlive="1" name="SP_Meldunek_sekcja_IV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0-12-01', '2020-12-31' "/>
  </connection>
  <connection id="9" keepAlive="1" name="SP_Meldunek_sekcja_IX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0-12-01', '2020-12-31' "/>
  </connection>
  <connection id="10" keepAlive="1" name="SP_Meldunek_sekcja_IX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0-12-01', '2020-12-31' "/>
  </connection>
  <connection id="11" keepAlive="1" name="SP_Meldunek_sekcja_V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0-12-01', '2020-12-31' "/>
  </connection>
  <connection id="12" keepAlive="1" name="SP_Meldunek_sekcja_V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0-12-01', '2020-12-31' "/>
  </connection>
  <connection id="13" keepAlive="1" name="SP_Meldunek_sekcja_V_tab_3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0-12-01', '2020-12-31' "/>
  </connection>
  <connection id="14" keepAlive="1" name="SP_Meldunek_sekcja_V_tab_4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0-12-01', '2020-12-31' "/>
  </connection>
  <connection id="15" keepAlive="1" name="SP_Meldunek_sekcja_V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0-12-01', '2020-12-31' "/>
  </connection>
  <connection id="16" keepAlive="1" name="SP_Meldunek_sekcja_V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0-12-01', '2020-12-31' 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0-12-01', '2020-12-31' "/>
  </connection>
</connections>
</file>

<file path=xl/sharedStrings.xml><?xml version="1.0" encoding="utf-8"?>
<sst xmlns="http://schemas.openxmlformats.org/spreadsheetml/2006/main" count="1000" uniqueCount="170">
  <si>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</si>
  <si>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</si>
  <si>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</si>
  <si>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</si>
  <si>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</si>
  <si>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</si>
  <si>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</si>
  <si>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</si>
  <si>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</si>
  <si>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</si>
  <si>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</si>
  <si>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</si>
  <si>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</si>
  <si>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</si>
  <si>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</si>
  <si>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</si>
  <si>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</si>
  <si>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</si>
  <si>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</si>
  <si>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</si>
  <si>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</si>
  <si>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</si>
  <si>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</si>
  <si>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</si>
  <si>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</si>
  <si>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</si>
  <si>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</si>
  <si>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</si>
  <si>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</si>
  <si>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</si>
  <si>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</si>
  <si>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</si>
  <si>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</si>
  <si>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</si>
  <si>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</si>
  <si>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</si>
  <si>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</si>
  <si>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</si>
  <si>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</si>
  <si>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</si>
  <si>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</si>
  <si>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</si>
  <si>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</si>
  <si>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</si>
  <si>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</si>
  <si>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</si>
  <si>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</si>
  <si>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</si>
  <si>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</si>
  <si>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</si>
  <si>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</si>
  <si>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</si>
  <si>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</si>
  <si>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</si>
  <si>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</si>
  <si>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</si>
  <si>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</si>
  <si>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</si>
  <si>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</si>
  <si>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</si>
  <si>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</si>
  <si>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</si>
  <si>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</si>
  <si>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</si>
  <si>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</si>
  <si>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</si>
  <si>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</si>
  <si>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</si>
  <si>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</si>
  <si>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</si>
  <si>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</si>
  <si>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</si>
  <si>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</si>
  <si>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</si>
  <si>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</si>
  <si>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</si>
  <si>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</si>
  <si>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</si>
  <si>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</si>
  <si>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</si>
  <si>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</si>
  <si>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</si>
  <si>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</si>
  <si>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</si>
  <si>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</si>
  <si>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</si>
  <si>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</si>
  <si>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</si>
  <si>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</si>
  <si>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</si>
  <si>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</si>
  <si>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</si>
  <si>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</si>
  <si>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</si>
  <si>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</si>
  <si>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</si>
  <si>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</si>
  <si>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</si>
  <si>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</si>
  <si>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</si>
  <si>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</si>
  <si>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</si>
  <si>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</si>
  <si>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</si>
  <si>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</si>
  <si>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</si>
  <si>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</si>
  <si>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</si>
  <si>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</si>
  <si>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</si>
  <si>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</si>
  <si>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</si>
  <si>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</si>
  <si>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</si>
  <si>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</si>
  <si>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</si>
  <si>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</si>
  <si>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</si>
  <si>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</si>
  <si>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</si>
  <si>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</si>
  <si>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</si>
  <si>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</si>
  <si>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</si>
  <si>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</si>
  <si>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</si>
  <si>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</si>
  <si>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</si>
  <si>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</si>
  <si>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</si>
  <si>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</si>
  <si>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</si>
  <si>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</si>
  <si>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</si>
  <si>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</si>
  <si>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GRUZJA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</si>
  <si>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</si>
  <si>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</si>
  <si>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</si>
  <si>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</si>
  <si>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</si>
  <si>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</si>
  <si>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</si>
  <si>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</si>
  <si>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</si>
  <si>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</si>
  <si>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</si>
  <si>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</si>
  <si>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</si>
  <si>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</si>
  <si>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</si>
  <si>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01.12.2020</t>
  </si>
  <si>
    <t>31.12.2020</t>
  </si>
  <si>
    <t>01.01.2020</t>
  </si>
  <si>
    <t>BIAŁORUŚ</t>
  </si>
  <si>
    <t>AFGANISTAN</t>
  </si>
  <si>
    <t>ARMENIA</t>
  </si>
  <si>
    <t>NIDERLANDY</t>
  </si>
  <si>
    <t>GRECJA</t>
  </si>
  <si>
    <t>RUMUNIA</t>
  </si>
  <si>
    <t>LITWA</t>
  </si>
  <si>
    <t>TURCJA</t>
  </si>
  <si>
    <t>25.12.2020 - 31.12.2020</t>
  </si>
  <si>
    <t>18.12.2020 - 24.12.2020</t>
  </si>
  <si>
    <t>11.12.2020 - 17.12.2020</t>
  </si>
  <si>
    <t>04.12.2020 - 10.12.2020</t>
  </si>
  <si>
    <t>27.11.2020 - 03.12.2020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</si>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</sst>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24">
    <xf numFmtId="0" fontId="0" fillId="0" borderId="0" xfId="0"/>
    <xf numFmtId="0" fontId="0" fillId="0" borderId="0" xfId="0"/>
    <xf numFmtId="0" fontId="0" fillId="0" borderId="0" xfId="0"/>
    <xf numFmtId="0" fontId="20" fillId="0" borderId="0" xfId="0" applyFont="1" applyProtection="1">
      <protection locked="0"/>
    </xf>
    <xf numFmtId="0" fontId="20" fillId="0" borderId="0" xfId="0" applyFont="1" applyBorder="1" applyProtection="1">
      <protection locked="0"/>
    </xf>
    <xf numFmtId="165" fontId="20" fillId="0" borderId="0" xfId="0" applyNumberFormat="1" applyFont="1" applyBorder="1" applyProtection="1">
      <protection locked="0"/>
    </xf>
    <xf numFmtId="14" fontId="20" fillId="0" borderId="0" xfId="0" applyNumberFormat="1" applyFont="1" applyProtection="1">
      <protection locked="0"/>
    </xf>
    <xf numFmtId="165" fontId="20" fillId="0" borderId="0" xfId="0" applyNumberFormat="1" applyFont="1" applyProtection="1">
      <protection locked="0"/>
    </xf>
    <xf numFmtId="0" fontId="20" fillId="0" borderId="0" xfId="0" applyFont="1" applyAlignment="1" applyProtection="1">
      <protection locked="0"/>
    </xf>
    <xf numFmtId="0" fontId="24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9" fillId="0" borderId="0" xfId="43" applyFont="1" applyProtection="1">
      <protection locked="0"/>
    </xf>
    <xf numFmtId="0" fontId="20" fillId="0" borderId="0" xfId="0" applyFont="1" applyFill="1" applyBorder="1" applyProtection="1">
      <protection locked="0"/>
    </xf>
    <xf numFmtId="0" fontId="27" fillId="0" borderId="0" xfId="10" applyFont="1" applyFill="1" applyBorder="1" applyAlignment="1" applyProtection="1">
      <alignment horizontal="left" vertical="center"/>
      <protection locked="0"/>
    </xf>
    <xf numFmtId="0" fontId="27" fillId="0" borderId="0" xfId="1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center" vertical="center" wrapText="1"/>
      <protection locked="0"/>
    </xf>
    <xf numFmtId="165" fontId="30" fillId="0" borderId="0" xfId="0" applyNumberFormat="1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wrapText="1"/>
      <protection locked="0"/>
    </xf>
    <xf numFmtId="165" fontId="20" fillId="0" borderId="0" xfId="0" applyNumberFormat="1" applyFont="1" applyAlignment="1" applyProtection="1">
      <alignment wrapText="1"/>
      <protection locked="0"/>
    </xf>
    <xf numFmtId="0" fontId="32" fillId="0" borderId="0" xfId="0" applyFont="1" applyAlignment="1" applyProtection="1">
      <alignment vertical="top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30" fillId="0" borderId="0" xfId="0" applyFont="1" applyAlignment="1" applyProtection="1">
      <alignment horizontal="left" vertical="center" wrapText="1"/>
      <protection locked="0"/>
    </xf>
    <xf numFmtId="0" fontId="27" fillId="0" borderId="0" xfId="24" applyFont="1" applyFill="1" applyBorder="1" applyAlignment="1" applyProtection="1">
      <alignment horizontal="center" vertical="center" wrapText="1"/>
      <protection locked="0"/>
    </xf>
    <xf numFmtId="3" fontId="27" fillId="0" borderId="0" xfId="0" applyNumberFormat="1" applyFont="1" applyFill="1" applyBorder="1" applyAlignment="1" applyProtection="1">
      <alignment horizontal="center" vertical="center"/>
    </xf>
    <xf numFmtId="0" fontId="34" fillId="0" borderId="0" xfId="0" applyFont="1" applyAlignment="1" applyProtection="1">
      <alignment vertical="top"/>
      <protection locked="0"/>
    </xf>
    <xf numFmtId="0" fontId="20" fillId="0" borderId="50" xfId="0" applyFont="1" applyBorder="1" applyProtection="1">
      <protection locked="0"/>
    </xf>
    <xf numFmtId="165" fontId="34" fillId="0" borderId="0" xfId="0" applyNumberFormat="1" applyFont="1" applyAlignment="1" applyProtection="1">
      <alignment vertical="top"/>
      <protection locked="0"/>
    </xf>
    <xf numFmtId="0" fontId="27" fillId="35" borderId="0" xfId="0" applyFont="1" applyFill="1" applyBorder="1" applyAlignment="1" applyProtection="1">
      <alignment horizontal="center" vertical="center"/>
      <protection locked="0"/>
    </xf>
    <xf numFmtId="3" fontId="27" fillId="35" borderId="0" xfId="0" applyNumberFormat="1" applyFont="1" applyFill="1" applyBorder="1" applyAlignment="1" applyProtection="1">
      <alignment horizontal="center" vertical="center"/>
      <protection locked="0"/>
    </xf>
    <xf numFmtId="3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7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7" fillId="35" borderId="45" xfId="10" applyNumberFormat="1" applyFont="1" applyFill="1" applyBorder="1" applyAlignment="1" applyProtection="1">
      <alignment horizontal="center" vertical="center"/>
    </xf>
    <xf numFmtId="0" fontId="35" fillId="35" borderId="0" xfId="10" applyFont="1" applyFill="1" applyBorder="1" applyAlignment="1" applyProtection="1">
      <alignment horizontal="center" vertical="center" wrapText="1"/>
      <protection locked="0"/>
    </xf>
    <xf numFmtId="0" fontId="35" fillId="35" borderId="0" xfId="10" applyFont="1" applyFill="1" applyBorder="1" applyAlignment="1" applyProtection="1">
      <alignment horizontal="center" vertical="center"/>
      <protection locked="0"/>
    </xf>
    <xf numFmtId="0" fontId="27" fillId="36" borderId="0" xfId="10" applyFont="1" applyFill="1" applyBorder="1" applyAlignment="1" applyProtection="1">
      <alignment horizontal="center" vertical="center"/>
      <protection locked="0"/>
    </xf>
    <xf numFmtId="3" fontId="27" fillId="36" borderId="0" xfId="10" applyNumberFormat="1" applyFont="1" applyFill="1" applyBorder="1" applyAlignment="1" applyProtection="1">
      <alignment horizontal="center" vertical="center"/>
    </xf>
    <xf numFmtId="0" fontId="27" fillId="35" borderId="0" xfId="10" applyFont="1" applyFill="1" applyBorder="1" applyAlignment="1" applyProtection="1">
      <alignment horizontal="center" vertical="center"/>
      <protection locked="0"/>
    </xf>
    <xf numFmtId="0" fontId="35" fillId="35" borderId="0" xfId="10" applyFont="1" applyFill="1" applyBorder="1" applyAlignment="1" applyProtection="1">
      <alignment horizontal="left" vertical="center" indent="1"/>
      <protection locked="0"/>
    </xf>
    <xf numFmtId="0" fontId="2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left" vertical="top" wrapText="1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20" fillId="33" borderId="0" xfId="0" applyFont="1" applyFill="1" applyAlignment="1" applyProtection="1">
      <alignment horizontal="left" vertical="top"/>
      <protection locked="0"/>
    </xf>
    <xf numFmtId="0" fontId="28" fillId="34" borderId="41" xfId="0" applyFont="1" applyFill="1" applyBorder="1" applyAlignment="1" applyProtection="1">
      <alignment horizontal="left" vertical="center" wrapText="1"/>
      <protection locked="0"/>
    </xf>
    <xf numFmtId="0" fontId="28" fillId="34" borderId="42" xfId="0" applyFont="1" applyFill="1" applyBorder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 wrapText="1"/>
    </xf>
    <xf numFmtId="0" fontId="27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7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3" fontId="28" fillId="0" borderId="10" xfId="0" applyNumberFormat="1" applyFont="1" applyBorder="1" applyAlignment="1" applyProtection="1">
      <alignment horizontal="right" vertical="center"/>
    </xf>
    <xf numFmtId="3" fontId="28" fillId="0" borderId="32" xfId="0" applyNumberFormat="1" applyFont="1" applyBorder="1" applyAlignment="1" applyProtection="1">
      <alignment horizontal="right" vertical="center"/>
    </xf>
    <xf numFmtId="0" fontId="28" fillId="0" borderId="25" xfId="0" applyFont="1" applyFill="1" applyBorder="1" applyAlignment="1" applyProtection="1">
      <alignment horizontal="left" vertical="center" wrapText="1"/>
      <protection locked="0"/>
    </xf>
    <xf numFmtId="0" fontId="28" fillId="0" borderId="10" xfId="0" applyFont="1" applyFill="1" applyBorder="1" applyAlignment="1" applyProtection="1">
      <alignment horizontal="left" vertical="center" wrapText="1"/>
      <protection locked="0"/>
    </xf>
    <xf numFmtId="0" fontId="27" fillId="35" borderId="22" xfId="0" applyFont="1" applyFill="1" applyBorder="1" applyAlignment="1" applyProtection="1">
      <alignment horizontal="center" vertical="center" wrapText="1"/>
      <protection locked="0"/>
    </xf>
    <xf numFmtId="0" fontId="27" fillId="35" borderId="23" xfId="0" applyFont="1" applyFill="1" applyBorder="1" applyAlignment="1" applyProtection="1">
      <alignment horizontal="center" vertical="center" wrapText="1"/>
      <protection locked="0"/>
    </xf>
    <xf numFmtId="0" fontId="27" fillId="35" borderId="24" xfId="0" applyFont="1" applyFill="1" applyBorder="1" applyAlignment="1" applyProtection="1">
      <alignment horizontal="center" vertical="center" wrapText="1"/>
      <protection locked="0"/>
    </xf>
    <xf numFmtId="0" fontId="28" fillId="34" borderId="25" xfId="0" applyFont="1" applyFill="1" applyBorder="1" applyAlignment="1" applyProtection="1">
      <alignment horizontal="left" vertical="center" wrapText="1"/>
      <protection locked="0"/>
    </xf>
    <xf numFmtId="0" fontId="28" fillId="34" borderId="10" xfId="0" applyFont="1" applyFill="1" applyBorder="1" applyAlignment="1" applyProtection="1">
      <alignment horizontal="left" vertical="center" wrapText="1"/>
      <protection locked="0"/>
    </xf>
    <xf numFmtId="3" fontId="27" fillId="35" borderId="45" xfId="10" applyNumberFormat="1" applyFont="1" applyFill="1" applyBorder="1" applyAlignment="1" applyProtection="1">
      <alignment horizontal="center" vertical="center"/>
    </xf>
    <xf numFmtId="3" fontId="27" fillId="35" borderId="46" xfId="10" applyNumberFormat="1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/>
      <protection locked="0"/>
    </xf>
    <xf numFmtId="0" fontId="27" fillId="36" borderId="45" xfId="10" applyFont="1" applyFill="1" applyBorder="1" applyAlignment="1" applyProtection="1">
      <alignment horizontal="left" vertical="center"/>
      <protection locked="0"/>
    </xf>
    <xf numFmtId="3" fontId="28" fillId="0" borderId="32" xfId="0" applyNumberFormat="1" applyFont="1" applyBorder="1" applyAlignment="1" applyProtection="1">
      <alignment horizontal="right" vertical="center" wrapText="1"/>
    </xf>
    <xf numFmtId="3" fontId="28" fillId="36" borderId="10" xfId="24" applyNumberFormat="1" applyFont="1" applyFill="1" applyBorder="1" applyAlignment="1" applyProtection="1">
      <alignment horizontal="right" vertical="center" wrapText="1"/>
    </xf>
    <xf numFmtId="3" fontId="28" fillId="36" borderId="32" xfId="24" applyNumberFormat="1" applyFont="1" applyFill="1" applyBorder="1" applyAlignment="1" applyProtection="1">
      <alignment horizontal="right" vertical="center" wrapText="1"/>
    </xf>
    <xf numFmtId="0" fontId="22" fillId="35" borderId="0" xfId="1" applyFont="1" applyFill="1" applyBorder="1" applyAlignment="1" applyProtection="1">
      <alignment horizontal="center" vertical="center" wrapText="1"/>
      <protection locked="0"/>
    </xf>
    <xf numFmtId="164" fontId="23" fillId="0" borderId="0" xfId="2" applyNumberFormat="1" applyFont="1" applyBorder="1" applyAlignment="1" applyProtection="1">
      <alignment horizontal="center"/>
    </xf>
    <xf numFmtId="0" fontId="27" fillId="36" borderId="10" xfId="0" applyFont="1" applyFill="1" applyBorder="1" applyAlignment="1" applyProtection="1">
      <alignment horizontal="center" vertical="center" textRotation="90"/>
      <protection locked="0"/>
    </xf>
    <xf numFmtId="0" fontId="27" fillId="36" borderId="32" xfId="0" applyFont="1" applyFill="1" applyBorder="1" applyAlignment="1" applyProtection="1">
      <alignment horizontal="center" vertical="center" textRotation="90"/>
      <protection locked="0"/>
    </xf>
    <xf numFmtId="0" fontId="27" fillId="36" borderId="21" xfId="0" applyFont="1" applyFill="1" applyBorder="1" applyAlignment="1" applyProtection="1">
      <alignment horizontal="center" vertical="center"/>
      <protection locked="0"/>
    </xf>
    <xf numFmtId="0" fontId="27" fillId="36" borderId="10" xfId="0" applyFont="1" applyFill="1" applyBorder="1" applyAlignment="1" applyProtection="1">
      <alignment horizontal="center" vertical="center"/>
      <protection locked="0"/>
    </xf>
    <xf numFmtId="3" fontId="28" fillId="0" borderId="42" xfId="0" applyNumberFormat="1" applyFont="1" applyBorder="1" applyAlignment="1" applyProtection="1">
      <alignment horizontal="right" vertical="center" wrapText="1"/>
    </xf>
    <xf numFmtId="0" fontId="27" fillId="36" borderId="44" xfId="0" applyFont="1" applyFill="1" applyBorder="1" applyAlignment="1" applyProtection="1">
      <alignment horizontal="center" vertical="center"/>
    </xf>
    <xf numFmtId="0" fontId="27" fillId="36" borderId="45" xfId="0" applyFont="1" applyFill="1" applyBorder="1" applyAlignment="1" applyProtection="1">
      <alignment horizontal="center" vertical="center"/>
    </xf>
    <xf numFmtId="3" fontId="27" fillId="36" borderId="45" xfId="0" applyNumberFormat="1" applyFont="1" applyFill="1" applyBorder="1" applyAlignment="1" applyProtection="1">
      <alignment horizontal="center" vertical="center"/>
    </xf>
    <xf numFmtId="3" fontId="27" fillId="36" borderId="46" xfId="0" applyNumberFormat="1" applyFont="1" applyFill="1" applyBorder="1" applyAlignment="1" applyProtection="1">
      <alignment horizontal="center" vertical="center"/>
    </xf>
    <xf numFmtId="3" fontId="27" fillId="36" borderId="45" xfId="10" applyNumberFormat="1" applyFont="1" applyFill="1" applyBorder="1" applyAlignment="1" applyProtection="1">
      <alignment horizontal="center" vertical="center"/>
    </xf>
    <xf numFmtId="3" fontId="27" fillId="36" borderId="46" xfId="10" applyNumberFormat="1" applyFont="1" applyFill="1" applyBorder="1" applyAlignment="1" applyProtection="1">
      <alignment horizontal="center" vertical="center"/>
    </xf>
    <xf numFmtId="0" fontId="28" fillId="33" borderId="25" xfId="24" applyFont="1" applyFill="1" applyBorder="1" applyAlignment="1" applyProtection="1">
      <alignment vertical="center" wrapText="1"/>
      <protection locked="0"/>
    </xf>
    <xf numFmtId="0" fontId="28" fillId="33" borderId="10" xfId="24" applyFont="1" applyFill="1" applyBorder="1" applyAlignment="1" applyProtection="1">
      <alignment vertical="center" wrapText="1"/>
      <protection locked="0"/>
    </xf>
    <xf numFmtId="3" fontId="27" fillId="33" borderId="45" xfId="10" applyNumberFormat="1" applyFont="1" applyFill="1" applyBorder="1" applyAlignment="1" applyProtection="1">
      <alignment horizontal="center" vertical="center"/>
    </xf>
    <xf numFmtId="3" fontId="27" fillId="33" borderId="46" xfId="10" applyNumberFormat="1" applyFont="1" applyFill="1" applyBorder="1" applyAlignment="1" applyProtection="1">
      <alignment horizontal="center" vertical="center"/>
    </xf>
    <xf numFmtId="0" fontId="27" fillId="33" borderId="20" xfId="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  <protection locked="0"/>
    </xf>
    <xf numFmtId="0" fontId="27" fillId="33" borderId="25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/>
      <protection locked="0"/>
    </xf>
    <xf numFmtId="0" fontId="27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1" xfId="24" applyFont="1" applyFill="1" applyBorder="1" applyAlignment="1" applyProtection="1">
      <alignment vertical="center" wrapText="1"/>
      <protection locked="0"/>
    </xf>
    <xf numFmtId="0" fontId="28" fillId="33" borderId="42" xfId="24" applyFont="1" applyFill="1" applyBorder="1" applyAlignment="1" applyProtection="1">
      <alignment vertical="center" wrapText="1"/>
      <protection locked="0"/>
    </xf>
    <xf numFmtId="0" fontId="27" fillId="36" borderId="44" xfId="10" applyFont="1" applyFill="1" applyBorder="1" applyAlignment="1" applyProtection="1">
      <alignment horizontal="center" vertical="center"/>
      <protection locked="0"/>
    </xf>
    <xf numFmtId="0" fontId="27" fillId="36" borderId="45" xfId="10" applyFont="1" applyFill="1" applyBorder="1" applyAlignment="1" applyProtection="1">
      <alignment horizontal="center" vertical="center"/>
      <protection locked="0"/>
    </xf>
    <xf numFmtId="0" fontId="27" fillId="33" borderId="21" xfId="0" applyFont="1" applyFill="1" applyBorder="1" applyAlignment="1" applyProtection="1">
      <alignment horizontal="center" vertical="center"/>
    </xf>
    <xf numFmtId="0" fontId="27" fillId="33" borderId="31" xfId="0" applyFont="1" applyFill="1" applyBorder="1" applyAlignment="1" applyProtection="1">
      <alignment horizontal="center" vertical="center"/>
    </xf>
    <xf numFmtId="0" fontId="27" fillId="33" borderId="32" xfId="0" applyFont="1" applyFill="1" applyBorder="1" applyAlignment="1" applyProtection="1">
      <alignment horizontal="center" vertical="center" wrapText="1"/>
      <protection locked="0"/>
    </xf>
    <xf numFmtId="0" fontId="28" fillId="0" borderId="41" xfId="0" applyFont="1" applyFill="1" applyBorder="1" applyAlignment="1" applyProtection="1">
      <alignment horizontal="left" vertical="center" indent="1"/>
      <protection locked="0"/>
    </xf>
    <xf numFmtId="0" fontId="28" fillId="0" borderId="42" xfId="0" applyFont="1" applyFill="1" applyBorder="1" applyAlignment="1" applyProtection="1">
      <alignment horizontal="left" vertical="center" indent="1"/>
      <protection locked="0"/>
    </xf>
    <xf numFmtId="0" fontId="28" fillId="0" borderId="25" xfId="0" applyFont="1" applyFill="1" applyBorder="1" applyAlignment="1" applyProtection="1">
      <alignment vertical="center" wrapText="1"/>
      <protection locked="0"/>
    </xf>
    <xf numFmtId="0" fontId="28" fillId="0" borderId="10" xfId="0" applyFont="1" applyFill="1" applyBorder="1" applyAlignment="1" applyProtection="1">
      <alignment vertical="center" wrapText="1"/>
      <protection locked="0"/>
    </xf>
    <xf numFmtId="0" fontId="27" fillId="36" borderId="31" xfId="0" applyFont="1" applyFill="1" applyBorder="1" applyAlignment="1" applyProtection="1">
      <alignment horizontal="center" vertical="center"/>
      <protection locked="0"/>
    </xf>
    <xf numFmtId="0" fontId="27" fillId="35" borderId="44" xfId="10" applyFont="1" applyFill="1" applyBorder="1" applyAlignment="1" applyProtection="1">
      <alignment horizontal="center" vertical="center" wrapText="1"/>
      <protection locked="0"/>
    </xf>
    <xf numFmtId="0" fontId="27" fillId="35" borderId="45" xfId="1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/>
      <protection locked="0"/>
    </xf>
    <xf numFmtId="3" fontId="28" fillId="35" borderId="29" xfId="0" applyNumberFormat="1" applyFont="1" applyFill="1" applyBorder="1" applyAlignment="1" applyProtection="1">
      <alignment horizontal="right" vertical="center" wrapText="1"/>
    </xf>
    <xf numFmtId="3" fontId="28" fillId="35" borderId="37" xfId="0" applyNumberFormat="1" applyFont="1" applyFill="1" applyBorder="1" applyAlignment="1" applyProtection="1">
      <alignment horizontal="right" vertical="center" wrapText="1"/>
    </xf>
    <xf numFmtId="3" fontId="28" fillId="35" borderId="30" xfId="0" applyNumberFormat="1" applyFont="1" applyFill="1" applyBorder="1" applyAlignment="1" applyProtection="1">
      <alignment horizontal="right" vertical="center" wrapText="1"/>
    </xf>
    <xf numFmtId="0" fontId="28" fillId="36" borderId="25" xfId="0" applyFont="1" applyFill="1" applyBorder="1" applyAlignment="1" applyProtection="1">
      <alignment vertical="center" wrapText="1"/>
      <protection locked="0"/>
    </xf>
    <xf numFmtId="0" fontId="28" fillId="36" borderId="10" xfId="0" applyFont="1" applyFill="1" applyBorder="1" applyAlignment="1" applyProtection="1">
      <alignment vertical="center" wrapText="1"/>
      <protection locked="0"/>
    </xf>
    <xf numFmtId="0" fontId="28" fillId="36" borderId="25" xfId="24" applyFont="1" applyFill="1" applyBorder="1" applyAlignment="1" applyProtection="1">
      <alignment vertical="center" wrapText="1"/>
      <protection locked="0"/>
    </xf>
    <xf numFmtId="0" fontId="28" fillId="36" borderId="10" xfId="24" applyFont="1" applyFill="1" applyBorder="1" applyAlignment="1" applyProtection="1">
      <alignment vertical="center" wrapText="1"/>
      <protection locked="0"/>
    </xf>
    <xf numFmtId="0" fontId="28" fillId="0" borderId="41" xfId="24" applyFont="1" applyFill="1" applyBorder="1" applyAlignment="1" applyProtection="1">
      <alignment horizontal="left" vertical="center" indent="1"/>
      <protection locked="0"/>
    </xf>
    <xf numFmtId="0" fontId="28" fillId="0" borderId="42" xfId="24" applyFont="1" applyFill="1" applyBorder="1" applyAlignment="1" applyProtection="1">
      <alignment horizontal="left" vertical="center" indent="1"/>
      <protection locked="0"/>
    </xf>
    <xf numFmtId="3" fontId="28" fillId="0" borderId="42" xfId="24" applyNumberFormat="1" applyFont="1" applyFill="1" applyBorder="1" applyAlignment="1" applyProtection="1">
      <alignment horizontal="right" vertical="center"/>
    </xf>
    <xf numFmtId="3" fontId="27" fillId="34" borderId="45" xfId="0" applyNumberFormat="1" applyFont="1" applyFill="1" applyBorder="1" applyAlignment="1" applyProtection="1">
      <alignment horizontal="center" vertical="center"/>
    </xf>
    <xf numFmtId="3" fontId="27" fillId="34" borderId="46" xfId="0" applyNumberFormat="1" applyFont="1" applyFill="1" applyBorder="1" applyAlignment="1" applyProtection="1">
      <alignment horizontal="center" vertical="center"/>
    </xf>
    <xf numFmtId="3" fontId="28" fillId="34" borderId="10" xfId="0" applyNumberFormat="1" applyFont="1" applyFill="1" applyBorder="1" applyAlignment="1" applyProtection="1">
      <alignment horizontal="right" vertical="center"/>
    </xf>
    <xf numFmtId="3" fontId="28" fillId="35" borderId="42" xfId="0" applyNumberFormat="1" applyFont="1" applyFill="1" applyBorder="1" applyAlignment="1" applyProtection="1">
      <alignment horizontal="right" vertical="center"/>
    </xf>
    <xf numFmtId="0" fontId="28" fillId="35" borderId="41" xfId="0" applyFont="1" applyFill="1" applyBorder="1" applyAlignment="1" applyProtection="1">
      <alignment horizontal="left" vertical="center" wrapText="1"/>
    </xf>
    <xf numFmtId="0" fontId="28" fillId="35" borderId="42" xfId="0" applyFont="1" applyFill="1" applyBorder="1" applyAlignment="1" applyProtection="1">
      <alignment horizontal="left" vertical="center" wrapText="1"/>
    </xf>
    <xf numFmtId="0" fontId="27" fillId="36" borderId="44" xfId="10" applyFont="1" applyFill="1" applyBorder="1" applyAlignment="1" applyProtection="1">
      <alignment vertical="center" wrapText="1"/>
    </xf>
    <xf numFmtId="0" fontId="27" fillId="36" borderId="45" xfId="10" applyFont="1" applyFill="1" applyBorder="1" applyAlignment="1" applyProtection="1">
      <alignment vertical="center" wrapText="1"/>
    </xf>
    <xf numFmtId="0" fontId="27" fillId="35" borderId="20" xfId="0" applyFont="1" applyFill="1" applyBorder="1" applyAlignment="1" applyProtection="1">
      <alignment horizontal="center" vertical="center" wrapText="1"/>
      <protection locked="0"/>
    </xf>
    <xf numFmtId="0" fontId="27" fillId="35" borderId="21" xfId="0" applyFont="1" applyFill="1" applyBorder="1" applyAlignment="1" applyProtection="1">
      <alignment horizontal="center" vertical="center" wrapText="1"/>
      <protection locked="0"/>
    </xf>
    <xf numFmtId="0" fontId="27" fillId="35" borderId="25" xfId="0" applyFont="1" applyFill="1" applyBorder="1" applyAlignment="1" applyProtection="1">
      <alignment horizontal="center" vertical="center" wrapText="1"/>
      <protection locked="0"/>
    </xf>
    <xf numFmtId="0" fontId="27" fillId="35" borderId="10" xfId="0" applyFont="1" applyFill="1" applyBorder="1" applyAlignment="1" applyProtection="1">
      <alignment horizontal="center" vertical="center" wrapText="1"/>
      <protection locked="0"/>
    </xf>
    <xf numFmtId="0" fontId="33" fillId="35" borderId="21" xfId="0" applyFont="1" applyFill="1" applyBorder="1" applyAlignment="1" applyProtection="1">
      <alignment horizontal="center" vertical="center" wrapText="1"/>
    </xf>
    <xf numFmtId="0" fontId="28" fillId="0" borderId="41" xfId="0" applyFont="1" applyFill="1" applyBorder="1" applyAlignment="1" applyProtection="1">
      <alignment horizontal="left" vertical="center" wrapText="1"/>
      <protection locked="0"/>
    </xf>
    <xf numFmtId="0" fontId="28" fillId="0" borderId="42" xfId="0" applyFont="1" applyFill="1" applyBorder="1" applyAlignment="1" applyProtection="1">
      <alignment horizontal="left" vertical="center" wrapText="1"/>
      <protection locked="0"/>
    </xf>
    <xf numFmtId="0" fontId="28" fillId="34" borderId="10" xfId="43" applyFont="1" applyFill="1" applyBorder="1" applyAlignment="1" applyProtection="1">
      <alignment horizontal="right" vertical="center"/>
    </xf>
    <xf numFmtId="0" fontId="27" fillId="36" borderId="52" xfId="10" applyFont="1" applyFill="1" applyBorder="1" applyAlignment="1" applyProtection="1">
      <alignment horizontal="center" vertical="center"/>
    </xf>
    <xf numFmtId="0" fontId="28" fillId="35" borderId="10" xfId="43" applyFont="1" applyFill="1" applyBorder="1" applyAlignment="1" applyProtection="1">
      <alignment horizontal="right" vertical="center"/>
    </xf>
    <xf numFmtId="0" fontId="28" fillId="35" borderId="42" xfId="43" applyFont="1" applyFill="1" applyBorder="1" applyAlignment="1" applyProtection="1">
      <alignment horizontal="right" vertical="center"/>
    </xf>
    <xf numFmtId="0" fontId="27" fillId="36" borderId="47" xfId="10" applyFont="1" applyFill="1" applyBorder="1" applyAlignment="1" applyProtection="1">
      <alignment horizontal="center" vertical="center"/>
    </xf>
    <xf numFmtId="0" fontId="27" fillId="36" borderId="48" xfId="10" applyFont="1" applyFill="1" applyBorder="1" applyAlignment="1" applyProtection="1">
      <alignment horizontal="center" vertical="center"/>
    </xf>
    <xf numFmtId="0" fontId="28" fillId="35" borderId="11" xfId="43" applyFont="1" applyFill="1" applyBorder="1" applyAlignment="1" applyProtection="1">
      <alignment horizontal="right" vertical="center"/>
    </xf>
    <xf numFmtId="0" fontId="28" fillId="35" borderId="1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 vertical="center"/>
      <protection locked="0"/>
    </xf>
    <xf numFmtId="0" fontId="28" fillId="34" borderId="25" xfId="0" applyFont="1" applyFill="1" applyBorder="1" applyAlignment="1" applyProtection="1">
      <alignment horizontal="left" vertical="center"/>
    </xf>
    <xf numFmtId="0" fontId="28" fillId="34" borderId="10" xfId="0" applyFont="1" applyFill="1" applyBorder="1" applyAlignment="1" applyProtection="1">
      <alignment horizontal="left" vertical="center"/>
    </xf>
    <xf numFmtId="0" fontId="27" fillId="34" borderId="44" xfId="24" applyFont="1" applyFill="1" applyBorder="1" applyAlignment="1" applyProtection="1">
      <alignment horizontal="center" vertical="center" wrapText="1"/>
      <protection locked="0"/>
    </xf>
    <xf numFmtId="0" fontId="27" fillId="34" borderId="45" xfId="24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</xf>
    <xf numFmtId="0" fontId="27" fillId="36" borderId="31" xfId="0" applyFont="1" applyFill="1" applyBorder="1" applyAlignment="1" applyProtection="1">
      <alignment horizontal="center" vertical="center" wrapText="1"/>
    </xf>
    <xf numFmtId="3" fontId="28" fillId="36" borderId="10" xfId="24" applyNumberFormat="1" applyFont="1" applyFill="1" applyBorder="1" applyAlignment="1" applyProtection="1">
      <alignment horizontal="right" vertical="center"/>
    </xf>
    <xf numFmtId="0" fontId="28" fillId="36" borderId="25" xfId="24" applyFont="1" applyFill="1" applyBorder="1" applyAlignment="1" applyProtection="1">
      <alignment horizontal="left" vertical="center" wrapText="1"/>
    </xf>
    <xf numFmtId="0" fontId="28" fillId="36" borderId="10" xfId="24" applyFont="1" applyFill="1" applyBorder="1" applyAlignment="1" applyProtection="1">
      <alignment horizontal="left" vertical="center" wrapText="1"/>
    </xf>
    <xf numFmtId="0" fontId="28" fillId="0" borderId="25" xfId="0" applyFont="1" applyFill="1" applyBorder="1" applyAlignment="1" applyProtection="1">
      <alignment horizontal="left"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7" fillId="36" borderId="20" xfId="0" applyFont="1" applyFill="1" applyBorder="1" applyAlignment="1" applyProtection="1">
      <alignment horizontal="center" vertical="center"/>
      <protection locked="0"/>
    </xf>
    <xf numFmtId="0" fontId="27" fillId="36" borderId="25" xfId="0" applyFont="1" applyFill="1" applyBorder="1" applyAlignment="1" applyProtection="1">
      <alignment horizontal="center" vertical="center"/>
      <protection locked="0"/>
    </xf>
    <xf numFmtId="0" fontId="28" fillId="0" borderId="41" xfId="0" applyFont="1" applyFill="1" applyBorder="1" applyAlignment="1" applyProtection="1">
      <alignment horizontal="left" vertical="center" wrapText="1"/>
    </xf>
    <xf numFmtId="0" fontId="28" fillId="0" borderId="42" xfId="0" applyFont="1" applyFill="1" applyBorder="1" applyAlignment="1" applyProtection="1">
      <alignment horizontal="left" vertical="center" wrapText="1"/>
    </xf>
    <xf numFmtId="3" fontId="28" fillId="0" borderId="42" xfId="0" applyNumberFormat="1" applyFont="1" applyBorder="1" applyAlignment="1" applyProtection="1">
      <alignment horizontal="right" vertical="center"/>
    </xf>
    <xf numFmtId="3" fontId="28" fillId="0" borderId="43" xfId="0" applyNumberFormat="1" applyFont="1" applyBorder="1" applyAlignment="1" applyProtection="1">
      <alignment horizontal="right" vertical="center" wrapText="1"/>
    </xf>
    <xf numFmtId="3" fontId="28" fillId="0" borderId="42" xfId="0" applyNumberFormat="1" applyFont="1" applyFill="1" applyBorder="1" applyAlignment="1" applyProtection="1">
      <alignment horizontal="right" vertical="center"/>
    </xf>
    <xf numFmtId="3" fontId="28" fillId="0" borderId="10" xfId="0" applyNumberFormat="1" applyFont="1" applyFill="1" applyBorder="1" applyAlignment="1" applyProtection="1">
      <alignment horizontal="right" vertical="center"/>
    </xf>
    <xf numFmtId="0" fontId="33" fillId="35" borderId="31" xfId="0" applyFont="1" applyFill="1" applyBorder="1" applyAlignment="1" applyProtection="1">
      <alignment horizontal="center" vertical="center" wrapText="1"/>
    </xf>
    <xf numFmtId="0" fontId="28" fillId="35" borderId="32" xfId="43" applyFont="1" applyFill="1" applyBorder="1" applyAlignment="1" applyProtection="1">
      <alignment horizontal="right" vertical="center"/>
    </xf>
    <xf numFmtId="0" fontId="28" fillId="34" borderId="32" xfId="43" applyFont="1" applyFill="1" applyBorder="1" applyAlignment="1" applyProtection="1">
      <alignment horizontal="right" vertical="center"/>
    </xf>
    <xf numFmtId="0" fontId="28" fillId="34" borderId="25" xfId="24" applyFont="1" applyFill="1" applyBorder="1" applyAlignment="1" applyProtection="1">
      <alignment horizontal="left" vertical="center" wrapText="1"/>
      <protection locked="0"/>
    </xf>
    <xf numFmtId="0" fontId="28" fillId="34" borderId="10" xfId="24" applyFont="1" applyFill="1" applyBorder="1" applyAlignment="1" applyProtection="1">
      <alignment horizontal="left" vertical="center" wrapText="1"/>
      <protection locked="0"/>
    </xf>
    <xf numFmtId="0" fontId="28" fillId="35" borderId="43" xfId="43" applyFont="1" applyFill="1" applyBorder="1" applyAlignment="1" applyProtection="1">
      <alignment horizontal="right" vertical="center"/>
    </xf>
    <xf numFmtId="0" fontId="27" fillId="35" borderId="20" xfId="0" applyFont="1" applyFill="1" applyBorder="1" applyAlignment="1" applyProtection="1">
      <alignment horizontal="center"/>
    </xf>
    <xf numFmtId="0" fontId="27" fillId="35" borderId="21" xfId="0" applyFont="1" applyFill="1" applyBorder="1" applyAlignment="1" applyProtection="1">
      <alignment horizontal="center"/>
    </xf>
    <xf numFmtId="0" fontId="27" fillId="35" borderId="31" xfId="0" applyFont="1" applyFill="1" applyBorder="1" applyAlignment="1" applyProtection="1">
      <alignment horizontal="center"/>
    </xf>
    <xf numFmtId="0" fontId="27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7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8" fillId="34" borderId="10" xfId="0" applyFont="1" applyFill="1" applyBorder="1" applyAlignment="1" applyProtection="1">
      <alignment horizontal="right" vertical="center"/>
    </xf>
    <xf numFmtId="0" fontId="27" fillId="35" borderId="10" xfId="44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7" fillId="35" borderId="32" xfId="44" applyFont="1" applyFill="1" applyBorder="1" applyAlignment="1" applyProtection="1">
      <alignment horizontal="center" vertical="center"/>
      <protection locked="0"/>
    </xf>
    <xf numFmtId="0" fontId="27" fillId="35" borderId="10" xfId="44" applyFont="1" applyFill="1" applyBorder="1" applyAlignment="1" applyProtection="1">
      <alignment horizontal="center" vertical="center" wrapText="1"/>
      <protection locked="0"/>
    </xf>
    <xf numFmtId="0" fontId="27" fillId="35" borderId="17" xfId="44" applyFont="1" applyFill="1" applyBorder="1" applyAlignment="1" applyProtection="1">
      <alignment horizontal="center" vertical="center"/>
      <protection locked="0"/>
    </xf>
    <xf numFmtId="0" fontId="27" fillId="35" borderId="18" xfId="44" applyFont="1" applyFill="1" applyBorder="1" applyAlignment="1" applyProtection="1">
      <alignment horizontal="center" vertical="center"/>
      <protection locked="0"/>
    </xf>
    <xf numFmtId="0" fontId="27" fillId="35" borderId="19" xfId="44" applyFont="1" applyFill="1" applyBorder="1" applyAlignment="1" applyProtection="1">
      <alignment horizontal="center" vertical="center"/>
      <protection locked="0"/>
    </xf>
    <xf numFmtId="0" fontId="27" fillId="36" borderId="49" xfId="10" applyFont="1" applyFill="1" applyBorder="1" applyAlignment="1" applyProtection="1">
      <alignment horizontal="center" vertical="center"/>
    </xf>
    <xf numFmtId="0" fontId="20" fillId="0" borderId="0" xfId="0" applyFont="1" applyProtection="1">
      <protection locked="0"/>
    </xf>
    <xf numFmtId="0" fontId="28" fillId="35" borderId="35" xfId="43" applyFont="1" applyFill="1" applyBorder="1" applyAlignment="1" applyProtection="1">
      <alignment horizontal="right" vertical="center"/>
    </xf>
    <xf numFmtId="0" fontId="27" fillId="35" borderId="20" xfId="44" applyFont="1" applyFill="1" applyBorder="1" applyAlignment="1" applyProtection="1">
      <alignment horizontal="center" vertical="center"/>
      <protection locked="0"/>
    </xf>
    <xf numFmtId="0" fontId="27" fillId="35" borderId="21" xfId="44" applyFont="1" applyFill="1" applyBorder="1" applyAlignment="1" applyProtection="1">
      <alignment horizontal="center" vertical="center"/>
      <protection locked="0"/>
    </xf>
    <xf numFmtId="0" fontId="27" fillId="35" borderId="25" xfId="44" applyFont="1" applyFill="1" applyBorder="1" applyAlignment="1" applyProtection="1">
      <alignment horizontal="center" vertical="center"/>
      <protection locked="0"/>
    </xf>
    <xf numFmtId="0" fontId="28" fillId="34" borderId="17" xfId="43" applyFont="1" applyFill="1" applyBorder="1" applyAlignment="1" applyProtection="1">
      <alignment horizontal="right" vertical="center"/>
    </xf>
    <xf numFmtId="0" fontId="28" fillId="34" borderId="19" xfId="43" applyFont="1" applyFill="1" applyBorder="1" applyAlignment="1" applyProtection="1">
      <alignment horizontal="right" vertical="center"/>
    </xf>
    <xf numFmtId="0" fontId="28" fillId="35" borderId="17" xfId="43" applyFont="1" applyFill="1" applyBorder="1" applyAlignment="1" applyProtection="1">
      <alignment horizontal="right" vertical="center"/>
    </xf>
    <xf numFmtId="0" fontId="28" fillId="35" borderId="19" xfId="43" applyFont="1" applyFill="1" applyBorder="1" applyAlignment="1" applyProtection="1">
      <alignment horizontal="right" vertical="center"/>
    </xf>
    <xf numFmtId="0" fontId="20" fillId="33" borderId="0" xfId="0" applyFont="1" applyFill="1" applyAlignment="1" applyProtection="1">
      <alignment horizontal="left" vertical="top" wrapText="1"/>
      <protection locked="0"/>
    </xf>
    <xf numFmtId="0" fontId="27" fillId="35" borderId="33" xfId="44" applyFont="1" applyFill="1" applyBorder="1" applyAlignment="1" applyProtection="1">
      <alignment horizontal="center" vertical="center" textRotation="90"/>
      <protection locked="0"/>
    </xf>
    <xf numFmtId="0" fontId="27" fillId="35" borderId="12" xfId="44" applyFont="1" applyFill="1" applyBorder="1" applyAlignment="1" applyProtection="1">
      <alignment horizontal="center" vertical="center" textRotation="90"/>
      <protection locked="0"/>
    </xf>
    <xf numFmtId="0" fontId="27" fillId="35" borderId="13" xfId="44" applyFont="1" applyFill="1" applyBorder="1" applyAlignment="1" applyProtection="1">
      <alignment horizontal="center" vertical="center" textRotation="90"/>
      <protection locked="0"/>
    </xf>
    <xf numFmtId="0" fontId="27" fillId="35" borderId="34" xfId="44" applyFont="1" applyFill="1" applyBorder="1" applyAlignment="1" applyProtection="1">
      <alignment horizontal="center" vertical="center" textRotation="90"/>
      <protection locked="0"/>
    </xf>
    <xf numFmtId="0" fontId="27" fillId="35" borderId="15" xfId="44" applyFont="1" applyFill="1" applyBorder="1" applyAlignment="1" applyProtection="1">
      <alignment horizontal="center" vertical="center" textRotation="90"/>
      <protection locked="0"/>
    </xf>
    <xf numFmtId="0" fontId="27" fillId="35" borderId="16" xfId="44" applyFont="1" applyFill="1" applyBorder="1" applyAlignment="1" applyProtection="1">
      <alignment horizontal="center" vertical="center" textRotation="90"/>
      <protection locked="0"/>
    </xf>
    <xf numFmtId="0" fontId="27" fillId="36" borderId="45" xfId="10" applyFont="1" applyFill="1" applyBorder="1" applyAlignment="1" applyProtection="1">
      <alignment horizontal="center" vertical="center"/>
    </xf>
    <xf numFmtId="0" fontId="27" fillId="36" borderId="46" xfId="10" applyFont="1" applyFill="1" applyBorder="1" applyAlignment="1" applyProtection="1">
      <alignment horizontal="center" vertical="center"/>
    </xf>
    <xf numFmtId="0" fontId="27" fillId="36" borderId="44" xfId="10" applyFont="1" applyFill="1" applyBorder="1" applyAlignment="1" applyProtection="1">
      <alignment horizontal="left" vertical="center" indent="1"/>
    </xf>
    <xf numFmtId="0" fontId="27" fillId="36" borderId="45" xfId="10" applyFont="1" applyFill="1" applyBorder="1" applyAlignment="1" applyProtection="1">
      <alignment horizontal="left" vertical="center" indent="1"/>
    </xf>
    <xf numFmtId="0" fontId="28" fillId="35" borderId="10" xfId="0" applyFont="1" applyFill="1" applyBorder="1" applyAlignment="1" applyProtection="1">
      <alignment horizontal="right" vertical="center"/>
    </xf>
    <xf numFmtId="0" fontId="28" fillId="35" borderId="42" xfId="0" applyFont="1" applyFill="1" applyBorder="1" applyAlignment="1" applyProtection="1">
      <alignment horizontal="right" vertical="center"/>
    </xf>
    <xf numFmtId="0" fontId="27" fillId="36" borderId="20" xfId="0" applyFont="1" applyFill="1" applyBorder="1" applyAlignment="1" applyProtection="1">
      <alignment horizontal="center" vertical="center" wrapText="1"/>
      <protection locked="0"/>
    </xf>
    <xf numFmtId="0" fontId="27" fillId="36" borderId="21" xfId="0" applyFont="1" applyFill="1" applyBorder="1" applyAlignment="1" applyProtection="1">
      <alignment horizontal="center" vertical="center" wrapText="1"/>
      <protection locked="0"/>
    </xf>
    <xf numFmtId="0" fontId="27" fillId="35" borderId="44" xfId="0" applyFont="1" applyFill="1" applyBorder="1" applyAlignment="1" applyProtection="1">
      <alignment horizontal="center" vertical="center"/>
    </xf>
    <xf numFmtId="0" fontId="27" fillId="35" borderId="45" xfId="0" applyFont="1" applyFill="1" applyBorder="1" applyAlignment="1" applyProtection="1">
      <alignment horizontal="center" vertical="center"/>
    </xf>
    <xf numFmtId="0" fontId="28" fillId="36" borderId="41" xfId="0" applyFont="1" applyFill="1" applyBorder="1" applyAlignment="1" applyProtection="1">
      <alignment horizontal="left" vertical="center"/>
    </xf>
    <xf numFmtId="0" fontId="28" fillId="36" borderId="42" xfId="0" applyFont="1" applyFill="1" applyBorder="1" applyAlignment="1" applyProtection="1">
      <alignment horizontal="left" vertical="center"/>
    </xf>
    <xf numFmtId="3" fontId="28" fillId="36" borderId="42" xfId="24" applyNumberFormat="1" applyFont="1" applyFill="1" applyBorder="1" applyAlignment="1" applyProtection="1">
      <alignment horizontal="right" vertical="center" wrapText="1"/>
    </xf>
    <xf numFmtId="3" fontId="28" fillId="35" borderId="28" xfId="0" applyNumberFormat="1" applyFont="1" applyFill="1" applyBorder="1" applyAlignment="1" applyProtection="1">
      <alignment horizontal="right" vertical="center" wrapText="1"/>
    </xf>
    <xf numFmtId="0" fontId="28" fillId="35" borderId="27" xfId="0" applyFont="1" applyFill="1" applyBorder="1" applyAlignment="1" applyProtection="1">
      <alignment horizontal="center" vertical="center"/>
      <protection locked="0"/>
    </xf>
    <xf numFmtId="0" fontId="28" fillId="35" borderId="28" xfId="0" applyFont="1" applyFill="1" applyBorder="1" applyAlignment="1" applyProtection="1">
      <alignment horizontal="center" vertical="center"/>
      <protection locked="0"/>
    </xf>
    <xf numFmtId="0" fontId="28" fillId="35" borderId="25" xfId="0" applyFont="1" applyFill="1" applyBorder="1" applyAlignment="1" applyProtection="1">
      <alignment horizontal="left" vertical="center" wrapText="1"/>
    </xf>
    <xf numFmtId="0" fontId="28" fillId="35" borderId="10" xfId="0" applyFont="1" applyFill="1" applyBorder="1" applyAlignment="1" applyProtection="1">
      <alignment horizontal="left" vertical="center" wrapText="1"/>
    </xf>
    <xf numFmtId="0" fontId="28" fillId="34" borderId="25" xfId="0" applyFont="1" applyFill="1" applyBorder="1" applyAlignment="1" applyProtection="1">
      <alignment horizontal="left" vertical="center" wrapText="1" indent="1"/>
    </xf>
    <xf numFmtId="0" fontId="28" fillId="34" borderId="10" xfId="0" applyFont="1" applyFill="1" applyBorder="1" applyAlignment="1" applyProtection="1">
      <alignment horizontal="left" vertical="center" wrapText="1" indent="1"/>
    </xf>
    <xf numFmtId="0" fontId="28" fillId="35" borderId="25" xfId="0" applyFont="1" applyFill="1" applyBorder="1" applyAlignment="1" applyProtection="1">
      <alignment horizontal="left" vertical="center" wrapText="1" indent="1"/>
    </xf>
    <xf numFmtId="0" fontId="28" fillId="35" borderId="10" xfId="0" applyFont="1" applyFill="1" applyBorder="1" applyAlignment="1" applyProtection="1">
      <alignment horizontal="left" vertical="center" wrapText="1" indent="1"/>
    </xf>
    <xf numFmtId="0" fontId="28" fillId="35" borderId="41" xfId="0" applyFont="1" applyFill="1" applyBorder="1" applyAlignment="1" applyProtection="1">
      <alignment horizontal="left" vertical="center" wrapText="1" indent="1"/>
    </xf>
    <xf numFmtId="0" fontId="28" fillId="35" borderId="42" xfId="0" applyFont="1" applyFill="1" applyBorder="1" applyAlignment="1" applyProtection="1">
      <alignment horizontal="left" vertical="center" wrapText="1" indent="1"/>
    </xf>
    <xf numFmtId="3" fontId="28" fillId="35" borderId="10" xfId="0" applyNumberFormat="1" applyFont="1" applyFill="1" applyBorder="1" applyAlignment="1" applyProtection="1">
      <alignment horizontal="right" vertical="center"/>
    </xf>
    <xf numFmtId="0" fontId="28" fillId="34" borderId="25" xfId="0" applyFont="1" applyFill="1" applyBorder="1" applyAlignment="1" applyProtection="1">
      <alignment horizontal="left" vertical="center" wrapText="1"/>
    </xf>
    <xf numFmtId="0" fontId="28" fillId="34" borderId="10" xfId="0" applyFont="1" applyFill="1" applyBorder="1" applyAlignment="1" applyProtection="1">
      <alignment horizontal="left" vertical="center" wrapText="1"/>
    </xf>
    <xf numFmtId="0" fontId="27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7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7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5" xfId="0" applyFont="1" applyFill="1" applyBorder="1" applyAlignment="1" applyProtection="1">
      <alignment horizontal="left" vertical="center"/>
    </xf>
    <xf numFmtId="0" fontId="28" fillId="35" borderId="10" xfId="0" applyFont="1" applyFill="1" applyBorder="1" applyAlignment="1" applyProtection="1">
      <alignment horizontal="left" vertical="center"/>
    </xf>
    <xf numFmtId="0" fontId="28" fillId="35" borderId="41" xfId="0" applyFont="1" applyFill="1" applyBorder="1" applyAlignment="1" applyProtection="1">
      <alignment horizontal="left" vertical="center"/>
    </xf>
    <xf numFmtId="0" fontId="28" fillId="35" borderId="42" xfId="0" applyFont="1" applyFill="1" applyBorder="1" applyAlignment="1" applyProtection="1">
      <alignment horizontal="left" vertical="center"/>
    </xf>
    <xf numFmtId="0" fontId="27" fillId="36" borderId="51" xfId="10" applyFont="1" applyFill="1" applyBorder="1" applyAlignment="1" applyProtection="1">
      <alignment horizontal="left" vertical="center"/>
    </xf>
    <xf numFmtId="0" fontId="27" fillId="36" borderId="52" xfId="10" applyFont="1" applyFill="1" applyBorder="1" applyAlignment="1" applyProtection="1">
      <alignment horizontal="left" vertical="center"/>
    </xf>
    <xf numFmtId="0" fontId="30" fillId="0" borderId="0" xfId="0" applyFont="1" applyAlignment="1" applyProtection="1">
      <alignment horizontal="center" vertical="center" wrapText="1"/>
      <protection locked="0"/>
    </xf>
    <xf numFmtId="0" fontId="28" fillId="34" borderId="25" xfId="24" applyFont="1" applyFill="1" applyBorder="1" applyAlignment="1" applyProtection="1">
      <alignment horizontal="left" vertical="center"/>
      <protection locked="0"/>
    </xf>
    <xf numFmtId="0" fontId="28" fillId="34" borderId="10" xfId="24" applyFont="1" applyFill="1" applyBorder="1" applyAlignment="1" applyProtection="1">
      <alignment horizontal="left" vertical="center"/>
      <protection locked="0"/>
    </xf>
    <xf numFmtId="0" fontId="28" fillId="0" borderId="25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34" borderId="44" xfId="0" applyFont="1" applyFill="1" applyBorder="1" applyAlignment="1" applyProtection="1">
      <alignment horizontal="left" vertical="center"/>
    </xf>
    <xf numFmtId="0" fontId="28" fillId="34" borderId="45" xfId="0" applyFont="1" applyFill="1" applyBorder="1" applyAlignment="1" applyProtection="1">
      <alignment horizontal="left" vertical="center"/>
    </xf>
    <xf numFmtId="0" fontId="27" fillId="35" borderId="17" xfId="44" applyFont="1" applyFill="1" applyBorder="1" applyAlignment="1" applyProtection="1">
      <alignment horizontal="center" vertical="center" wrapText="1"/>
      <protection locked="0"/>
    </xf>
    <xf numFmtId="0" fontId="27" fillId="35" borderId="19" xfId="44" applyFont="1" applyFill="1" applyBorder="1" applyAlignment="1" applyProtection="1">
      <alignment horizontal="center" vertical="center" wrapText="1"/>
      <protection locked="0"/>
    </xf>
    <xf numFmtId="0" fontId="28" fillId="0" borderId="25" xfId="0" applyFont="1" applyFill="1" applyBorder="1" applyAlignment="1" applyProtection="1">
      <alignment horizontal="left" vertical="center" indent="1"/>
      <protection locked="0"/>
    </xf>
    <xf numFmtId="0" fontId="28" fillId="0" borderId="10" xfId="0" applyFont="1" applyFill="1" applyBorder="1" applyAlignment="1" applyProtection="1">
      <alignment horizontal="left" vertical="center" indent="1"/>
      <protection locked="0"/>
    </xf>
    <xf numFmtId="0" fontId="28" fillId="36" borderId="25" xfId="24" applyFont="1" applyFill="1" applyBorder="1" applyAlignment="1" applyProtection="1">
      <alignment horizontal="left" vertical="center" indent="1"/>
      <protection locked="0"/>
    </xf>
    <xf numFmtId="0" fontId="28" fillId="36" borderId="10" xfId="24" applyFont="1" applyFill="1" applyBorder="1" applyAlignment="1" applyProtection="1">
      <alignment horizontal="left" vertical="center" indent="1"/>
      <protection locked="0"/>
    </xf>
    <xf numFmtId="0" fontId="28" fillId="0" borderId="25" xfId="24" applyFont="1" applyFill="1" applyBorder="1" applyAlignment="1" applyProtection="1">
      <alignment horizontal="left" vertical="center" indent="1"/>
      <protection locked="0"/>
    </xf>
    <xf numFmtId="0" fontId="28" fillId="0" borderId="10" xfId="24" applyFont="1" applyFill="1" applyBorder="1" applyAlignment="1" applyProtection="1">
      <alignment horizontal="left" vertical="center" indent="1"/>
      <protection locked="0"/>
    </xf>
    <xf numFmtId="0" fontId="28" fillId="33" borderId="25" xfId="0" applyFont="1" applyFill="1" applyBorder="1" applyAlignment="1" applyProtection="1">
      <alignment horizontal="left" vertical="center" indent="1"/>
      <protection locked="0"/>
    </xf>
    <xf numFmtId="0" fontId="28" fillId="33" borderId="10" xfId="0" applyFont="1" applyFill="1" applyBorder="1" applyAlignment="1" applyProtection="1">
      <alignment horizontal="left" vertical="center" indent="1"/>
      <protection locked="0"/>
    </xf>
    <xf numFmtId="3" fontId="28" fillId="33" borderId="10" xfId="24" applyNumberFormat="1" applyFont="1" applyFill="1" applyBorder="1" applyAlignment="1" applyProtection="1">
      <alignment horizontal="right" vertical="center"/>
    </xf>
    <xf numFmtId="0" fontId="27" fillId="33" borderId="44" xfId="10" applyFont="1" applyFill="1" applyBorder="1" applyAlignment="1" applyProtection="1">
      <alignment horizontal="center" vertical="center"/>
      <protection locked="0"/>
    </xf>
    <xf numFmtId="0" fontId="27" fillId="33" borderId="45" xfId="10" applyFont="1" applyFill="1" applyBorder="1" applyAlignment="1" applyProtection="1">
      <alignment horizontal="center" vertical="center"/>
      <protection locked="0"/>
    </xf>
    <xf numFmtId="3" fontId="28" fillId="0" borderId="10" xfId="24" applyNumberFormat="1" applyFont="1" applyFill="1" applyBorder="1" applyAlignment="1" applyProtection="1">
      <alignment horizontal="right" vertical="center"/>
    </xf>
    <xf numFmtId="0" fontId="28" fillId="35" borderId="26" xfId="43" applyFont="1" applyFill="1" applyBorder="1" applyAlignment="1" applyProtection="1">
      <alignment horizontal="right" vertical="center"/>
    </xf>
    <xf numFmtId="0" fontId="28" fillId="34" borderId="26" xfId="43" applyFont="1" applyFill="1" applyBorder="1" applyAlignment="1" applyProtection="1">
      <alignment horizontal="right" vertical="center"/>
    </xf>
    <xf numFmtId="3" fontId="28" fillId="33" borderId="17" xfId="24" applyNumberFormat="1" applyFont="1" applyFill="1" applyBorder="1" applyAlignment="1" applyProtection="1">
      <alignment horizontal="right" vertical="center"/>
    </xf>
    <xf numFmtId="3" fontId="28" fillId="33" borderId="18" xfId="24" applyNumberFormat="1" applyFont="1" applyFill="1" applyBorder="1" applyAlignment="1" applyProtection="1">
      <alignment horizontal="right" vertical="center"/>
    </xf>
    <xf numFmtId="3" fontId="28" fillId="33" borderId="19" xfId="24" applyNumberFormat="1" applyFont="1" applyFill="1" applyBorder="1" applyAlignment="1" applyProtection="1">
      <alignment horizontal="right" vertical="center"/>
    </xf>
    <xf numFmtId="0" fontId="27" fillId="35" borderId="22" xfId="0" applyFont="1" applyFill="1" applyBorder="1" applyAlignment="1" applyProtection="1">
      <alignment horizontal="center" vertical="center"/>
    </xf>
    <xf numFmtId="0" fontId="27" fillId="35" borderId="23" xfId="0" applyFont="1" applyFill="1" applyBorder="1" applyAlignment="1" applyProtection="1">
      <alignment horizontal="center" vertical="center"/>
    </xf>
    <xf numFmtId="0" fontId="27" fillId="35" borderId="24" xfId="0" applyFont="1" applyFill="1" applyBorder="1" applyAlignment="1" applyProtection="1">
      <alignment horizontal="center" vertical="center"/>
    </xf>
    <xf numFmtId="0" fontId="27" fillId="36" borderId="53" xfId="10" applyFont="1" applyFill="1" applyBorder="1" applyAlignment="1" applyProtection="1">
      <alignment horizontal="center" vertical="center"/>
    </xf>
    <xf numFmtId="0" fontId="27" fillId="35" borderId="26" xfId="44" applyFont="1" applyFill="1" applyBorder="1" applyAlignment="1" applyProtection="1">
      <alignment horizontal="center" vertical="center"/>
      <protection locked="0"/>
    </xf>
    <xf numFmtId="3" fontId="27" fillId="35" borderId="45" xfId="0" applyNumberFormat="1" applyFont="1" applyFill="1" applyBorder="1" applyAlignment="1" applyProtection="1">
      <alignment horizontal="center" vertical="center"/>
    </xf>
    <xf numFmtId="0" fontId="28" fillId="36" borderId="25" xfId="0" applyFont="1" applyFill="1" applyBorder="1" applyAlignment="1" applyProtection="1">
      <alignment horizontal="left" vertical="center"/>
    </xf>
    <xf numFmtId="0" fontId="28" fillId="36" borderId="10" xfId="0" applyFont="1" applyFill="1" applyBorder="1" applyAlignment="1" applyProtection="1">
      <alignment horizontal="left" vertical="center"/>
    </xf>
    <xf numFmtId="3" fontId="28" fillId="35" borderId="10" xfId="0" applyNumberFormat="1" applyFont="1" applyFill="1" applyBorder="1" applyAlignment="1" applyProtection="1">
      <alignment horizontal="right" vertical="center" wrapText="1"/>
    </xf>
    <xf numFmtId="3" fontId="28" fillId="36" borderId="10" xfId="0" applyNumberFormat="1" applyFont="1" applyFill="1" applyBorder="1" applyAlignment="1" applyProtection="1">
      <alignment horizontal="right" vertical="center" wrapText="1"/>
    </xf>
    <xf numFmtId="0" fontId="21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1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1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8" fillId="35" borderId="17" xfId="0" applyNumberFormat="1" applyFont="1" applyFill="1" applyBorder="1" applyAlignment="1" applyProtection="1">
      <alignment horizontal="right" vertical="center" wrapText="1"/>
    </xf>
    <xf numFmtId="3" fontId="28" fillId="35" borderId="26" xfId="0" applyNumberFormat="1" applyFont="1" applyFill="1" applyBorder="1" applyAlignment="1" applyProtection="1">
      <alignment horizontal="right" vertical="center" wrapText="1"/>
    </xf>
    <xf numFmtId="3" fontId="28" fillId="36" borderId="17" xfId="0" applyNumberFormat="1" applyFont="1" applyFill="1" applyBorder="1" applyAlignment="1" applyProtection="1">
      <alignment horizontal="right" vertical="center" wrapText="1"/>
    </xf>
    <xf numFmtId="3" fontId="28" fillId="36" borderId="26" xfId="0" applyNumberFormat="1" applyFont="1" applyFill="1" applyBorder="1" applyAlignment="1" applyProtection="1">
      <alignment horizontal="right" vertical="center" wrapText="1"/>
    </xf>
    <xf numFmtId="0" fontId="21" fillId="36" borderId="2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/>
      <protection locked="0"/>
    </xf>
    <xf numFmtId="0" fontId="21" fillId="36" borderId="25" xfId="0" applyFont="1" applyFill="1" applyBorder="1" applyAlignment="1" applyProtection="1">
      <alignment horizontal="center" vertical="center"/>
      <protection locked="0"/>
    </xf>
    <xf numFmtId="0" fontId="21" fillId="36" borderId="10" xfId="0" applyFont="1" applyFill="1" applyBorder="1" applyAlignment="1" applyProtection="1">
      <alignment horizontal="center" vertical="center"/>
      <protection locked="0"/>
    </xf>
    <xf numFmtId="0" fontId="21" fillId="36" borderId="21" xfId="0" applyFont="1" applyFill="1" applyBorder="1" applyAlignment="1" applyProtection="1">
      <alignment horizontal="center" vertical="center" textRotation="90"/>
      <protection locked="0"/>
    </xf>
    <xf numFmtId="0" fontId="21" fillId="36" borderId="10" xfId="0" applyFont="1" applyFill="1" applyBorder="1" applyAlignment="1" applyProtection="1">
      <alignment horizontal="center" vertical="center" textRotation="90"/>
      <protection locked="0"/>
    </xf>
    <xf numFmtId="3" fontId="28" fillId="36" borderId="11" xfId="0" applyNumberFormat="1" applyFont="1" applyFill="1" applyBorder="1" applyAlignment="1" applyProtection="1">
      <alignment horizontal="right" vertical="center" wrapText="1"/>
    </xf>
    <xf numFmtId="3" fontId="28" fillId="36" borderId="35" xfId="0" applyNumberFormat="1" applyFont="1" applyFill="1" applyBorder="1" applyAlignment="1" applyProtection="1">
      <alignment horizontal="right" vertical="center" wrapText="1"/>
    </xf>
    <xf numFmtId="3" fontId="27" fillId="35" borderId="47" xfId="24" applyNumberFormat="1" applyFont="1" applyFill="1" applyBorder="1" applyAlignment="1" applyProtection="1">
      <alignment horizontal="center" vertical="center" wrapText="1"/>
    </xf>
    <xf numFmtId="3" fontId="27" fillId="35" borderId="49" xfId="24" applyNumberFormat="1" applyFont="1" applyFill="1" applyBorder="1" applyAlignment="1" applyProtection="1">
      <alignment horizontal="center" vertical="center" wrapText="1"/>
    </xf>
    <xf numFmtId="3" fontId="27" fillId="35" borderId="46" xfId="0" applyNumberFormat="1" applyFont="1" applyFill="1" applyBorder="1" applyAlignment="1" applyProtection="1">
      <alignment horizontal="center" vertical="center"/>
    </xf>
    <xf numFmtId="0" fontId="26" fillId="0" borderId="40" xfId="0" applyFont="1" applyBorder="1" applyAlignment="1" applyProtection="1">
      <alignment horizontal="center" vertical="center" wrapText="1"/>
    </xf>
    <xf numFmtId="3" fontId="27" fillId="34" borderId="47" xfId="0" applyNumberFormat="1" applyFont="1" applyFill="1" applyBorder="1" applyAlignment="1" applyProtection="1">
      <alignment horizontal="center" vertical="center"/>
    </xf>
    <xf numFmtId="3" fontId="27" fillId="34" borderId="54" xfId="0" applyNumberFormat="1" applyFont="1" applyFill="1" applyBorder="1" applyAlignment="1" applyProtection="1">
      <alignment horizontal="center" vertical="center"/>
    </xf>
    <xf numFmtId="3" fontId="27" fillId="34" borderId="48" xfId="0" applyNumberFormat="1" applyFont="1" applyFill="1" applyBorder="1" applyAlignment="1" applyProtection="1">
      <alignment horizontal="center" vertical="center"/>
    </xf>
    <xf numFmtId="3" fontId="28" fillId="0" borderId="29" xfId="0" applyNumberFormat="1" applyFont="1" applyFill="1" applyBorder="1" applyAlignment="1" applyProtection="1">
      <alignment horizontal="right" vertical="center"/>
    </xf>
    <xf numFmtId="3" fontId="28" fillId="0" borderId="37" xfId="0" applyNumberFormat="1" applyFont="1" applyFill="1" applyBorder="1" applyAlignment="1" applyProtection="1">
      <alignment horizontal="right" vertical="center"/>
    </xf>
    <xf numFmtId="3" fontId="28" fillId="0" borderId="55" xfId="0" applyNumberFormat="1" applyFont="1" applyFill="1" applyBorder="1" applyAlignment="1" applyProtection="1">
      <alignment horizontal="right" vertical="center"/>
    </xf>
    <xf numFmtId="3" fontId="28" fillId="34" borderId="17" xfId="0" applyNumberFormat="1" applyFont="1" applyFill="1" applyBorder="1" applyAlignment="1" applyProtection="1">
      <alignment horizontal="right" vertical="center"/>
    </xf>
    <xf numFmtId="3" fontId="28" fillId="34" borderId="18" xfId="0" applyNumberFormat="1" applyFont="1" applyFill="1" applyBorder="1" applyAlignment="1" applyProtection="1">
      <alignment horizontal="right" vertical="center"/>
    </xf>
    <xf numFmtId="3" fontId="28" fillId="34" borderId="19" xfId="0" applyNumberFormat="1" applyFont="1" applyFill="1" applyBorder="1" applyAlignment="1" applyProtection="1">
      <alignment horizontal="right" vertical="center"/>
    </xf>
    <xf numFmtId="3" fontId="28" fillId="0" borderId="17" xfId="0" applyNumberFormat="1" applyFont="1" applyFill="1" applyBorder="1" applyAlignment="1" applyProtection="1">
      <alignment horizontal="right" vertical="center"/>
    </xf>
    <xf numFmtId="3" fontId="28" fillId="0" borderId="18" xfId="0" applyNumberFormat="1" applyFont="1" applyFill="1" applyBorder="1" applyAlignment="1" applyProtection="1">
      <alignment horizontal="right" vertical="center"/>
    </xf>
    <xf numFmtId="3" fontId="28" fillId="0" borderId="19" xfId="0" applyNumberFormat="1" applyFont="1" applyFill="1" applyBorder="1" applyAlignment="1" applyProtection="1">
      <alignment horizontal="right" vertical="center"/>
    </xf>
    <xf numFmtId="0" fontId="33" fillId="35" borderId="22" xfId="0" applyFont="1" applyFill="1" applyBorder="1" applyAlignment="1" applyProtection="1">
      <alignment horizontal="center" vertical="center" wrapText="1"/>
    </xf>
    <xf numFmtId="0" fontId="33" fillId="35" borderId="23" xfId="0" applyFont="1" applyFill="1" applyBorder="1" applyAlignment="1" applyProtection="1">
      <alignment horizontal="center" vertical="center" wrapText="1"/>
    </xf>
    <xf numFmtId="0" fontId="33" fillId="35" borderId="56" xfId="0" applyFont="1" applyFill="1" applyBorder="1" applyAlignment="1" applyProtection="1">
      <alignment horizontal="center" vertical="center" wrapText="1"/>
    </xf>
    <xf numFmtId="3" fontId="27" fillId="36" borderId="47" xfId="10" applyNumberFormat="1" applyFont="1" applyFill="1" applyBorder="1" applyAlignment="1" applyProtection="1">
      <alignment horizontal="center" vertical="center"/>
    </xf>
    <xf numFmtId="3" fontId="27" fillId="36" borderId="54" xfId="10" applyNumberFormat="1" applyFont="1" applyFill="1" applyBorder="1" applyAlignment="1" applyProtection="1">
      <alignment horizontal="center" vertical="center"/>
    </xf>
    <xf numFmtId="3" fontId="27" fillId="36" borderId="49" xfId="10" applyNumberFormat="1" applyFont="1" applyFill="1" applyBorder="1" applyAlignment="1" applyProtection="1">
      <alignment horizontal="center" vertical="center"/>
    </xf>
    <xf numFmtId="3" fontId="28" fillId="35" borderId="29" xfId="0" applyNumberFormat="1" applyFont="1" applyFill="1" applyBorder="1" applyAlignment="1" applyProtection="1">
      <alignment horizontal="right" vertical="center"/>
    </xf>
    <xf numFmtId="3" fontId="28" fillId="35" borderId="37" xfId="0" applyNumberFormat="1" applyFont="1" applyFill="1" applyBorder="1" applyAlignment="1" applyProtection="1">
      <alignment horizontal="right" vertical="center"/>
    </xf>
    <xf numFmtId="3" fontId="28" fillId="35" borderId="55" xfId="0" applyNumberFormat="1" applyFont="1" applyFill="1" applyBorder="1" applyAlignment="1" applyProtection="1">
      <alignment horizontal="right" vertical="center"/>
    </xf>
    <xf numFmtId="3" fontId="28" fillId="35" borderId="17" xfId="0" applyNumberFormat="1" applyFont="1" applyFill="1" applyBorder="1" applyAlignment="1" applyProtection="1">
      <alignment horizontal="right" vertical="center"/>
    </xf>
    <xf numFmtId="3" fontId="28" fillId="35" borderId="18" xfId="0" applyNumberFormat="1" applyFont="1" applyFill="1" applyBorder="1" applyAlignment="1" applyProtection="1">
      <alignment horizontal="right" vertical="center"/>
    </xf>
    <xf numFmtId="3" fontId="28" fillId="35" borderId="19" xfId="0" applyNumberFormat="1" applyFont="1" applyFill="1" applyBorder="1" applyAlignment="1" applyProtection="1">
      <alignment horizontal="right" vertical="center"/>
    </xf>
    <xf numFmtId="0" fontId="28" fillId="35" borderId="29" xfId="0" applyFont="1" applyFill="1" applyBorder="1" applyAlignment="1" applyProtection="1">
      <alignment horizontal="right" vertical="center"/>
    </xf>
    <xf numFmtId="0" fontId="28" fillId="35" borderId="30" xfId="0" applyFont="1" applyFill="1" applyBorder="1" applyAlignment="1" applyProtection="1">
      <alignment horizontal="right" vertical="center"/>
    </xf>
    <xf numFmtId="0" fontId="28" fillId="34" borderId="17" xfId="0" applyFont="1" applyFill="1" applyBorder="1" applyAlignment="1" applyProtection="1">
      <alignment horizontal="right" vertical="center"/>
    </xf>
    <xf numFmtId="0" fontId="28" fillId="34" borderId="26" xfId="0" applyFont="1" applyFill="1" applyBorder="1" applyAlignment="1" applyProtection="1">
      <alignment horizontal="right" vertical="center"/>
    </xf>
    <xf numFmtId="0" fontId="28" fillId="35" borderId="17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right" vertical="center"/>
    </xf>
    <xf numFmtId="0" fontId="27" fillId="35" borderId="57" xfId="0" applyFont="1" applyFill="1" applyBorder="1" applyAlignment="1" applyProtection="1">
      <alignment horizontal="center"/>
    </xf>
    <xf numFmtId="0" fontId="27" fillId="35" borderId="23" xfId="0" applyFont="1" applyFill="1" applyBorder="1" applyAlignment="1" applyProtection="1">
      <alignment horizontal="center"/>
    </xf>
    <xf numFmtId="0" fontId="27" fillId="35" borderId="24" xfId="0" applyFont="1" applyFill="1" applyBorder="1" applyAlignment="1" applyProtection="1">
      <alignment horizontal="center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210</c:v>
                </c:pt>
                <c:pt idx="2">
                  <c:v>502</c:v>
                </c:pt>
                <c:pt idx="4">
                  <c:v>264</c:v>
                </c:pt>
                <c:pt idx="6">
                  <c:v>701</c:v>
                </c:pt>
                <c:pt idx="8">
                  <c:v>32</c:v>
                </c:pt>
                <c:pt idx="1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2-444C-85B7-5169ED233327}"/>
            </c:ext>
          </c:extLst>
        </c:ser>
        <c:ser>
          <c:idx val="1"/>
          <c:order val="1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298</c:v>
                </c:pt>
                <c:pt idx="2">
                  <c:v>387</c:v>
                </c:pt>
                <c:pt idx="4">
                  <c:v>11</c:v>
                </c:pt>
                <c:pt idx="6">
                  <c:v>18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72-444C-85B7-5169ED233327}"/>
            </c:ext>
          </c:extLst>
        </c:ser>
        <c:ser>
          <c:idx val="2"/>
          <c:order val="2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88</c:v>
                </c:pt>
                <c:pt idx="2">
                  <c:v>98</c:v>
                </c:pt>
                <c:pt idx="4">
                  <c:v>112</c:v>
                </c:pt>
                <c:pt idx="6">
                  <c:v>203</c:v>
                </c:pt>
                <c:pt idx="8">
                  <c:v>14</c:v>
                </c:pt>
                <c:pt idx="1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72-444C-85B7-5169ED233327}"/>
            </c:ext>
          </c:extLst>
        </c:ser>
        <c:ser>
          <c:idx val="3"/>
          <c:order val="3"/>
          <c:tx>
            <c:strRef>
              <c:f>'Meldunek tygodniowy'!$C$293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112</c:v>
                </c:pt>
                <c:pt idx="2">
                  <c:v>119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72-444C-85B7-5169ED233327}"/>
            </c:ext>
          </c:extLst>
        </c:ser>
        <c:ser>
          <c:idx val="5"/>
          <c:order val="4"/>
          <c:tx>
            <c:strRef>
              <c:f>'Meldunek tygodniowy'!$C$294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tygodniowy'!$G$294:$R$294</c:f>
              <c:numCache>
                <c:formatCode>General</c:formatCode>
                <c:ptCount val="12"/>
                <c:pt idx="0">
                  <c:v>19</c:v>
                </c:pt>
                <c:pt idx="2">
                  <c:v>43</c:v>
                </c:pt>
                <c:pt idx="4">
                  <c:v>17</c:v>
                </c:pt>
                <c:pt idx="6">
                  <c:v>44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72-444C-85B7-5169ED233327}"/>
            </c:ext>
          </c:extLst>
        </c:ser>
        <c:ser>
          <c:idx val="4"/>
          <c:order val="5"/>
          <c:tx>
            <c:strRef>
              <c:f>'Meldunek tygodniowy'!$C$295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272-444C-85B7-5169ED23332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310</c:v>
                </c:pt>
                <c:pt idx="2">
                  <c:v>382</c:v>
                </c:pt>
                <c:pt idx="4">
                  <c:v>110</c:v>
                </c:pt>
                <c:pt idx="6">
                  <c:v>181</c:v>
                </c:pt>
                <c:pt idx="8">
                  <c:v>20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72-444C-85B7-5169ED233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31560"/>
        <c:axId val="167331952"/>
        <c:axId val="0"/>
      </c:bar3DChart>
      <c:catAx>
        <c:axId val="167331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167331952"/>
        <c:crosses val="autoZero"/>
        <c:auto val="1"/>
        <c:lblAlgn val="ctr"/>
        <c:lblOffset val="100"/>
        <c:noMultiLvlLbl val="0"/>
      </c:catAx>
      <c:valAx>
        <c:axId val="16733195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31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tygodniowy'!$B$408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tygodniowy'!$J$407,'Meldunek tygodniowy'!$M$407,'Meldunek tygodniowy'!$P$407,'Meldunek tygodniowy'!$S$407,'Meldunek tygodniowy'!$V$407)</c:f>
              <c:strCache>
                <c:ptCount val="5"/>
                <c:pt idx="0">
                  <c:v>27.11.2020 - 03.12.2020</c:v>
                </c:pt>
                <c:pt idx="1">
                  <c:v>04.12.2020 - 10.12.2020</c:v>
                </c:pt>
                <c:pt idx="2">
                  <c:v>11.12.2020 - 17.12.2020</c:v>
                </c:pt>
                <c:pt idx="3">
                  <c:v>18.12.2020 - 24.12.2020</c:v>
                </c:pt>
                <c:pt idx="4">
                  <c:v>25.12.2020 - 31.12.2020</c:v>
                </c:pt>
              </c:strCache>
            </c:strRef>
          </c:cat>
          <c:val>
            <c:numRef>
              <c:f>('Meldunek tygodniowy'!$J$408,'Meldunek tygodniowy'!$M$408,'Meldunek tygodniowy'!$P$408,'Meldunek tygodniowy'!$S$408,'Meldunek tygodniowy'!$V$408)</c:f>
              <c:numCache>
                <c:formatCode>#,##0</c:formatCode>
                <c:ptCount val="5"/>
                <c:pt idx="0">
                  <c:v>821</c:v>
                </c:pt>
                <c:pt idx="1">
                  <c:v>836</c:v>
                </c:pt>
                <c:pt idx="2">
                  <c:v>826</c:v>
                </c:pt>
                <c:pt idx="3">
                  <c:v>811</c:v>
                </c:pt>
                <c:pt idx="4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5-4791-AEBA-9D741BC4804E}"/>
            </c:ext>
          </c:extLst>
        </c:ser>
        <c:ser>
          <c:idx val="1"/>
          <c:order val="1"/>
          <c:tx>
            <c:strRef>
              <c:f>'Meldunek tygodniowy'!$B$409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tygodniowy'!$J$407,'Meldunek tygodniowy'!$M$407,'Meldunek tygodniowy'!$P$407,'Meldunek tygodniowy'!$S$407,'Meldunek tygodniowy'!$V$407)</c:f>
              <c:strCache>
                <c:ptCount val="5"/>
                <c:pt idx="0">
                  <c:v>27.11.2020 - 03.12.2020</c:v>
                </c:pt>
                <c:pt idx="1">
                  <c:v>04.12.2020 - 10.12.2020</c:v>
                </c:pt>
                <c:pt idx="2">
                  <c:v>11.12.2020 - 17.12.2020</c:v>
                </c:pt>
                <c:pt idx="3">
                  <c:v>18.12.2020 - 24.12.2020</c:v>
                </c:pt>
                <c:pt idx="4">
                  <c:v>25.12.2020 - 31.12.2020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2293</c:v>
                </c:pt>
                <c:pt idx="1">
                  <c:v>2287</c:v>
                </c:pt>
                <c:pt idx="2">
                  <c:v>2316</c:v>
                </c:pt>
                <c:pt idx="3">
                  <c:v>2350</c:v>
                </c:pt>
                <c:pt idx="4">
                  <c:v>2346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5-4791-AEBA-9D741BC4804E}"/>
            </c:ext>
          </c:extLst>
        </c:ser>
        <c:ser>
          <c:idx val="5"/>
          <c:order val="2"/>
          <c:tx>
            <c:strRef>
              <c:f>'Meldunek tygodniowy'!$B$412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tygodniowy'!$J$407,'Meldunek tygodniowy'!$M$407,'Meldunek tygodniowy'!$P$407,'Meldunek tygodniowy'!$S$407,'Meldunek tygodniowy'!$V$407)</c:f>
              <c:strCache>
                <c:ptCount val="5"/>
                <c:pt idx="0">
                  <c:v>27.11.2020 - 03.12.2020</c:v>
                </c:pt>
                <c:pt idx="1">
                  <c:v>04.12.2020 - 10.12.2020</c:v>
                </c:pt>
                <c:pt idx="2">
                  <c:v>11.12.2020 - 17.12.2020</c:v>
                </c:pt>
                <c:pt idx="3">
                  <c:v>18.12.2020 - 24.12.2020</c:v>
                </c:pt>
                <c:pt idx="4">
                  <c:v>25.12.2020 - 31.12.2020</c:v>
                </c:pt>
              </c:strCache>
            </c:strRef>
          </c:cat>
          <c:val>
            <c:numRef>
              <c:f>('Meldunek tygodniowy'!$J$412,'Meldunek tygodniowy'!$M$412,'Meldunek tygodniowy'!$P$412,'Meldunek tygodniowy'!$S$412,'Meldunek tygodniowy'!$V$412)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5-4791-AEBA-9D741BC480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167322152"/>
        <c:axId val="167321760"/>
        <c:axId val="0"/>
      </c:bar3DChart>
      <c:catAx>
        <c:axId val="1673221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167321760"/>
        <c:crosses val="autoZero"/>
        <c:auto val="1"/>
        <c:lblAlgn val="ctr"/>
        <c:lblOffset val="100"/>
        <c:noMultiLvlLbl val="0"/>
      </c:catAx>
      <c:valAx>
        <c:axId val="1673217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1673221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tygodniowy'!$L$107:$U$107</c:f>
              <c:numCache>
                <c:formatCode>#,##0</c:formatCode>
                <c:ptCount val="10"/>
                <c:pt idx="0">
                  <c:v>19663</c:v>
                </c:pt>
                <c:pt idx="2">
                  <c:v>2446</c:v>
                </c:pt>
                <c:pt idx="3">
                  <c:v>3626</c:v>
                </c:pt>
                <c:pt idx="4">
                  <c:v>1939</c:v>
                </c:pt>
                <c:pt idx="5">
                  <c:v>872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A2-4EAC-8DD4-F946A53365EA}"/>
            </c:ext>
          </c:extLst>
        </c:ser>
        <c:ser>
          <c:idx val="0"/>
          <c:order val="1"/>
          <c:tx>
            <c:strRef>
              <c:f>'Meldunek tygodniowy'!$C$108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586</c:v>
                </c:pt>
                <c:pt idx="2">
                  <c:v>140</c:v>
                </c:pt>
                <c:pt idx="3">
                  <c:v>74</c:v>
                </c:pt>
                <c:pt idx="4">
                  <c:v>89</c:v>
                </c:pt>
                <c:pt idx="5">
                  <c:v>43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A2-4EAC-8DD4-F946A53365EA}"/>
            </c:ext>
          </c:extLst>
        </c:ser>
        <c:ser>
          <c:idx val="1"/>
          <c:order val="2"/>
          <c:tx>
            <c:strRef>
              <c:f>'Meldunek tygodniowy'!$C$109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204</c:v>
                </c:pt>
                <c:pt idx="2">
                  <c:v>47</c:v>
                </c:pt>
                <c:pt idx="3">
                  <c:v>70</c:v>
                </c:pt>
                <c:pt idx="4">
                  <c:v>36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A2-4EAC-8DD4-F946A53365EA}"/>
            </c:ext>
          </c:extLst>
        </c:ser>
        <c:ser>
          <c:idx val="2"/>
          <c:order val="3"/>
          <c:tx>
            <c:strRef>
              <c:f>'Meldunek tygodniowy'!$C$110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A2-4EAC-8DD4-F946A53365EA}"/>
            </c:ext>
          </c:extLst>
        </c:ser>
        <c:ser>
          <c:idx val="3"/>
          <c:order val="4"/>
          <c:tx>
            <c:strRef>
              <c:f>'Meldunek tygodniowy'!$C$111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A2-4EAC-8DD4-F946A53365EA}"/>
            </c:ext>
          </c:extLst>
        </c:ser>
        <c:ser>
          <c:idx val="4"/>
          <c:order val="5"/>
          <c:tx>
            <c:strRef>
              <c:f>'Meldunek tygodniowy'!$C$112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A2-4EAC-8DD4-F946A53365EA}"/>
            </c:ext>
          </c:extLst>
        </c:ser>
        <c:ser>
          <c:idx val="5"/>
          <c:order val="6"/>
          <c:tx>
            <c:strRef>
              <c:f>'Meldunek tygodniowy'!$C$113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A2-4EAC-8DD4-F946A53365EA}"/>
            </c:ext>
          </c:extLst>
        </c:ser>
        <c:ser>
          <c:idx val="6"/>
          <c:order val="7"/>
          <c:tx>
            <c:strRef>
              <c:f>'Meldunek tygodniowy'!$C$114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DA2-4EAC-8DD4-F946A53365EA}"/>
            </c:ext>
          </c:extLst>
        </c:ser>
        <c:ser>
          <c:idx val="7"/>
          <c:order val="8"/>
          <c:tx>
            <c:strRef>
              <c:f>'Meldunek tygodniowy'!$C$115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A2-4EAC-8DD4-F946A53365EA}"/>
            </c:ext>
          </c:extLst>
        </c:ser>
        <c:ser>
          <c:idx val="9"/>
          <c:order val="9"/>
          <c:tx>
            <c:strRef>
              <c:f>'Meldunek tygodniowy'!$C$116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DA2-4EAC-8DD4-F946A53365EA}"/>
            </c:ext>
          </c:extLst>
        </c:ser>
        <c:ser>
          <c:idx val="10"/>
          <c:order val="10"/>
          <c:tx>
            <c:strRef>
              <c:f>'Meldunek tygodniowy'!$C$117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1324</c:v>
                </c:pt>
                <c:pt idx="2">
                  <c:v>570</c:v>
                </c:pt>
                <c:pt idx="3">
                  <c:v>20</c:v>
                </c:pt>
                <c:pt idx="4">
                  <c:v>39</c:v>
                </c:pt>
                <c:pt idx="5">
                  <c:v>186</c:v>
                </c:pt>
                <c:pt idx="6">
                  <c:v>60</c:v>
                </c:pt>
                <c:pt idx="7">
                  <c:v>0</c:v>
                </c:pt>
                <c:pt idx="8">
                  <c:v>137</c:v>
                </c:pt>
                <c:pt idx="9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A2-4EAC-8DD4-F946A53365EA}"/>
            </c:ext>
          </c:extLst>
        </c:ser>
        <c:ser>
          <c:idx val="11"/>
          <c:order val="11"/>
          <c:tx>
            <c:strRef>
              <c:f>'Meldunek tygodniowy'!$C$118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DA2-4EAC-8DD4-F946A53365EA}"/>
            </c:ext>
          </c:extLst>
        </c:ser>
        <c:ser>
          <c:idx val="12"/>
          <c:order val="12"/>
          <c:tx>
            <c:strRef>
              <c:f>'Meldunek tygodniowy'!$C$119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8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DA2-4EAC-8DD4-F946A53365EA}"/>
            </c:ext>
          </c:extLst>
        </c:ser>
        <c:ser>
          <c:idx val="13"/>
          <c:order val="13"/>
          <c:tx>
            <c:strRef>
              <c:f>'Meldunek tygodniowy'!$C$120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DA2-4EAC-8DD4-F946A53365EA}"/>
            </c:ext>
          </c:extLst>
        </c:ser>
        <c:ser>
          <c:idx val="14"/>
          <c:order val="14"/>
          <c:tx>
            <c:strRef>
              <c:f>'Meldunek tygodniowy'!$C$121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tygodniowy'!$L$106:$U$106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DA2-4EAC-8DD4-F946A5336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976"/>
        <c:axId val="167324112"/>
        <c:axId val="0"/>
      </c:bar3DChart>
      <c:catAx>
        <c:axId val="1673209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112"/>
        <c:crosses val="autoZero"/>
        <c:auto val="1"/>
        <c:lblAlgn val="ctr"/>
        <c:lblOffset val="100"/>
        <c:noMultiLvlLbl val="0"/>
      </c:catAx>
      <c:valAx>
        <c:axId val="1673241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09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tygodniowy'!$C$258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tygodniowy'!$G$256:$J$257,'Meldunek tygodniowy'!$K$256:$N$257,'Meldunek tygodniowy'!$O$256:$R$257)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tygodniowy'!$G$258:$R$258</c:f>
              <c:numCache>
                <c:formatCode>General</c:formatCode>
                <c:ptCount val="12"/>
                <c:pt idx="0">
                  <c:v>8</c:v>
                </c:pt>
                <c:pt idx="2">
                  <c:v>10</c:v>
                </c:pt>
                <c:pt idx="4">
                  <c:v>25</c:v>
                </c:pt>
                <c:pt idx="6">
                  <c:v>63</c:v>
                </c:pt>
                <c:pt idx="8">
                  <c:v>2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F-48D1-88AD-A74E1519E580}"/>
            </c:ext>
          </c:extLst>
        </c:ser>
        <c:ser>
          <c:idx val="1"/>
          <c:order val="1"/>
          <c:tx>
            <c:strRef>
              <c:f>'Meldunek tygodniowy'!$C$259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tygodniowy'!$G$256:$J$257,'Meldunek tygodniowy'!$K$256:$N$257,'Meldunek tygodniowy'!$O$256:$R$257)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62</c:v>
                </c:pt>
                <c:pt idx="2">
                  <c:v>79</c:v>
                </c:pt>
                <c:pt idx="4">
                  <c:v>2</c:v>
                </c:pt>
                <c:pt idx="6">
                  <c:v>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CF-48D1-88AD-A74E1519E580}"/>
            </c:ext>
          </c:extLst>
        </c:ser>
        <c:ser>
          <c:idx val="2"/>
          <c:order val="2"/>
          <c:tx>
            <c:strRef>
              <c:f>'Meldunek tygodniowy'!$C$260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tygodniowy'!$G$256:$J$257,'Meldunek tygodniowy'!$K$256:$N$257,'Meldunek tygodniowy'!$O$256:$R$257)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24</c:v>
                </c:pt>
                <c:pt idx="2">
                  <c:v>31</c:v>
                </c:pt>
                <c:pt idx="4">
                  <c:v>0</c:v>
                </c:pt>
                <c:pt idx="6">
                  <c:v>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CF-48D1-88AD-A74E1519E580}"/>
            </c:ext>
          </c:extLst>
        </c:ser>
        <c:ser>
          <c:idx val="3"/>
          <c:order val="3"/>
          <c:tx>
            <c:strRef>
              <c:f>'Meldunek tygodniowy'!$C$261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tygodniowy'!$G$256:$J$257,'Meldunek tygodniowy'!$K$256:$N$257,'Meldunek tygodniowy'!$O$256:$R$257)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9</c:v>
                </c:pt>
                <c:pt idx="6">
                  <c:v>18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CF-48D1-88AD-A74E1519E580}"/>
            </c:ext>
          </c:extLst>
        </c:ser>
        <c:ser>
          <c:idx val="5"/>
          <c:order val="4"/>
          <c:tx>
            <c:strRef>
              <c:f>'Meldunek tygodniowy'!$C$262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tygodniowy'!$G$262:$R$262</c:f>
              <c:numCache>
                <c:formatCode>General</c:formatCode>
                <c:ptCount val="12"/>
                <c:pt idx="0">
                  <c:v>1</c:v>
                </c:pt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CF-48D1-88AD-A74E1519E580}"/>
            </c:ext>
          </c:extLst>
        </c:ser>
        <c:ser>
          <c:idx val="4"/>
          <c:order val="5"/>
          <c:tx>
            <c:strRef>
              <c:f>'Meldunek tygodniowy'!$C$263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tygodniowy'!$G$256:$J$257,'Meldunek tygodniowy'!$K$256:$N$257,'Meldunek tygodniowy'!$O$256:$R$257)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tygodniowy'!$G$263:$R$263</c:f>
              <c:numCache>
                <c:formatCode>General</c:formatCode>
                <c:ptCount val="12"/>
                <c:pt idx="0">
                  <c:v>28</c:v>
                </c:pt>
                <c:pt idx="2">
                  <c:v>28</c:v>
                </c:pt>
                <c:pt idx="4">
                  <c:v>6</c:v>
                </c:pt>
                <c:pt idx="6">
                  <c:v>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CCF-48D1-88AD-A74E1519E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167320192"/>
        <c:axId val="167329992"/>
        <c:axId val="0"/>
      </c:bar3DChart>
      <c:catAx>
        <c:axId val="1673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9992"/>
        <c:crosses val="autoZero"/>
        <c:auto val="1"/>
        <c:lblAlgn val="ctr"/>
        <c:lblOffset val="100"/>
        <c:noMultiLvlLbl val="0"/>
      </c:catAx>
      <c:valAx>
        <c:axId val="16732999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16732019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tygodniowy'!$G$23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01.12.2020 - 31.12.2020 r.</c:v>
                  </c:pt>
                </c:lvl>
              </c:multiLvlStrCache>
            </c:multiLvlStrRef>
          </c:cat>
          <c:val>
            <c:numRef>
              <c:f>('Meldunek tygodniowy'!$K$23,'Meldunek tygodniowy'!$M$23,'Meldunek tygodniowy'!$O$23,'Meldunek tygodniowy'!$Q$23)</c:f>
              <c:numCache>
                <c:formatCode>#,##0</c:formatCode>
                <c:ptCount val="4"/>
                <c:pt idx="0">
                  <c:v>25999</c:v>
                </c:pt>
                <c:pt idx="1">
                  <c:v>12135</c:v>
                </c:pt>
                <c:pt idx="2">
                  <c:v>2937</c:v>
                </c:pt>
                <c:pt idx="3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0-4CE2-8C7D-F0B31BFBF883}"/>
            </c:ext>
          </c:extLst>
        </c:ser>
        <c:ser>
          <c:idx val="2"/>
          <c:order val="1"/>
          <c:tx>
            <c:strRef>
              <c:f>'Meldunek tygodniowy'!$G$24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01.12.2020 - 31.12.2020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1715</c:v>
                </c:pt>
                <c:pt idx="1">
                  <c:v>882</c:v>
                </c:pt>
                <c:pt idx="2">
                  <c:v>138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0-4CE2-8C7D-F0B31BFBF883}"/>
            </c:ext>
          </c:extLst>
        </c:ser>
        <c:ser>
          <c:idx val="4"/>
          <c:order val="2"/>
          <c:tx>
            <c:strRef>
              <c:f>'Meldunek tygodniowy'!$G$25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tygodniowy'!$K$21:$K$22,'Meldunek tygodniowy'!$M$21:$M$22,'Meldunek tygodniowy'!$O$21:$O$22,'Meldunek tygodniowy'!$Q$21:$Q$22)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01.12.2020 - 31.12.2020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388</c:v>
                </c:pt>
                <c:pt idx="1">
                  <c:v>342</c:v>
                </c:pt>
                <c:pt idx="2">
                  <c:v>67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70-4CE2-8C7D-F0B31BFBF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2936"/>
        <c:axId val="167328816"/>
        <c:axId val="0"/>
      </c:bar3DChart>
      <c:catAx>
        <c:axId val="167322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8816"/>
        <c:crosses val="autoZero"/>
        <c:auto val="1"/>
        <c:lblAlgn val="ctr"/>
        <c:lblOffset val="100"/>
        <c:noMultiLvlLbl val="0"/>
      </c:catAx>
      <c:valAx>
        <c:axId val="16732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293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tygodniowy'!$D$187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6D9C-42DF-B842-293DDBA6E27A}"/>
            </c:ext>
          </c:extLst>
        </c:ser>
        <c:ser>
          <c:idx val="1"/>
          <c:order val="1"/>
          <c:tx>
            <c:strRef>
              <c:f>'Meldunek tygodniowy'!$D$188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6D9C-42DF-B842-293DDBA6E27A}"/>
            </c:ext>
          </c:extLst>
        </c:ser>
        <c:ser>
          <c:idx val="0"/>
          <c:order val="2"/>
          <c:tx>
            <c:strRef>
              <c:f>'Meldunek tygodniowy'!$D$189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tygodniowy'!$H$186:$K$186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6D9C-42DF-B842-293DDBA6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3328"/>
        <c:axId val="167324504"/>
        <c:axId val="581126856"/>
      </c:bar3DChart>
      <c:catAx>
        <c:axId val="16732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  <c:auto val="1"/>
        <c:lblAlgn val="ctr"/>
        <c:lblOffset val="100"/>
        <c:noMultiLvlLbl val="0"/>
      </c:catAx>
      <c:valAx>
        <c:axId val="16732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3328"/>
        <c:crosses val="autoZero"/>
        <c:crossBetween val="between"/>
      </c:valAx>
      <c:serAx>
        <c:axId val="58112685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32450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tygodniowy'!$G$57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01.01.2020 - 31.12.2020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260231</c:v>
                </c:pt>
                <c:pt idx="1">
                  <c:v>144443</c:v>
                </c:pt>
                <c:pt idx="2">
                  <c:v>39047</c:v>
                </c:pt>
                <c:pt idx="3">
                  <c:v>8715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01-4967-961E-B03336E93FE6}"/>
            </c:ext>
          </c:extLst>
        </c:ser>
        <c:ser>
          <c:idx val="2"/>
          <c:order val="1"/>
          <c:tx>
            <c:strRef>
              <c:f>'Meldunek tygodniowy'!$G$58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01.01.2020 - 31.12.2020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15419</c:v>
                </c:pt>
                <c:pt idx="1">
                  <c:v>10296</c:v>
                </c:pt>
                <c:pt idx="2">
                  <c:v>1668</c:v>
                </c:pt>
                <c:pt idx="3">
                  <c:v>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01-4967-961E-B03336E93FE6}"/>
            </c:ext>
          </c:extLst>
        </c:ser>
        <c:ser>
          <c:idx val="4"/>
          <c:order val="2"/>
          <c:tx>
            <c:strRef>
              <c:f>'Meldunek tygodniowy'!$G$59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tygodniowy'!$K$55:$K$56,'Meldunek tygodniowy'!$M$55:$M$56,'Meldunek tygodniowy'!$O$55:$O$56,'Meldunek tygodniowy'!$Q$55:$Q$56)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01.01.2020 - 31.12.2020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5163</c:v>
                </c:pt>
                <c:pt idx="1">
                  <c:v>2700</c:v>
                </c:pt>
                <c:pt idx="2">
                  <c:v>489</c:v>
                </c:pt>
                <c:pt idx="3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01-4967-961E-B03336E93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67324896"/>
        <c:axId val="167321368"/>
        <c:axId val="0"/>
      </c:bar3DChart>
      <c:catAx>
        <c:axId val="167324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321368"/>
        <c:crosses val="autoZero"/>
        <c:auto val="1"/>
        <c:lblAlgn val="ctr"/>
        <c:lblOffset val="100"/>
        <c:noMultiLvlLbl val="0"/>
      </c:catAx>
      <c:valAx>
        <c:axId val="1673213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673248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299</xdr:row>
      <xdr:rowOff>52389</xdr:rowOff>
    </xdr:from>
    <xdr:to>
      <xdr:col>24</xdr:col>
      <xdr:colOff>19051</xdr:colOff>
      <xdr:row>320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419</xdr:row>
      <xdr:rowOff>65086</xdr:rowOff>
    </xdr:from>
    <xdr:to>
      <xdr:col>23</xdr:col>
      <xdr:colOff>9525</xdr:colOff>
      <xdr:row>433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123</xdr:row>
      <xdr:rowOff>69397</xdr:rowOff>
    </xdr:from>
    <xdr:to>
      <xdr:col>23</xdr:col>
      <xdr:colOff>1</xdr:colOff>
      <xdr:row>145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264</xdr:row>
      <xdr:rowOff>142193</xdr:rowOff>
    </xdr:from>
    <xdr:to>
      <xdr:col>23</xdr:col>
      <xdr:colOff>238126</xdr:colOff>
      <xdr:row>283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27</xdr:row>
      <xdr:rowOff>9526</xdr:rowOff>
    </xdr:from>
    <xdr:to>
      <xdr:col>23</xdr:col>
      <xdr:colOff>9525</xdr:colOff>
      <xdr:row>41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191</xdr:row>
      <xdr:rowOff>1</xdr:rowOff>
    </xdr:from>
    <xdr:to>
      <xdr:col>21</xdr:col>
      <xdr:colOff>238125</xdr:colOff>
      <xdr:row>206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359</xdr:row>
      <xdr:rowOff>0</xdr:rowOff>
    </xdr:from>
    <xdr:to>
      <xdr:col>20</xdr:col>
      <xdr:colOff>234084</xdr:colOff>
      <xdr:row>359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292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65</xdr:row>
      <xdr:rowOff>0</xdr:rowOff>
    </xdr:from>
    <xdr:to>
      <xdr:col>22</xdr:col>
      <xdr:colOff>266700</xdr:colOff>
      <xdr:row>78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322</xdr:row>
      <xdr:rowOff>31751</xdr:rowOff>
    </xdr:from>
    <xdr:to>
      <xdr:col>25</xdr:col>
      <xdr:colOff>21167</xdr:colOff>
      <xdr:row>332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351</xdr:row>
      <xdr:rowOff>0</xdr:rowOff>
    </xdr:from>
    <xdr:to>
      <xdr:col>25</xdr:col>
      <xdr:colOff>10584</xdr:colOff>
      <xdr:row>359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387</xdr:row>
      <xdr:rowOff>190499</xdr:rowOff>
    </xdr:from>
    <xdr:to>
      <xdr:col>25</xdr:col>
      <xdr:colOff>10584</xdr:colOff>
      <xdr:row>398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437</xdr:row>
      <xdr:rowOff>0</xdr:rowOff>
    </xdr:from>
    <xdr:to>
      <xdr:col>25</xdr:col>
      <xdr:colOff>10584</xdr:colOff>
      <xdr:row>447</xdr:row>
      <xdr:rowOff>179916</xdr:rowOff>
    </xdr:to>
    <xdr:sp macro="" textlink="">
      <xdr:nvSpPr>
        <xdr:cNvPr id="24" name="Prostokąt 23"/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88</xdr:row>
      <xdr:rowOff>190499</xdr:rowOff>
    </xdr:from>
    <xdr:to>
      <xdr:col>25</xdr:col>
      <xdr:colOff>10584</xdr:colOff>
      <xdr:row>98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150</xdr:row>
      <xdr:rowOff>0</xdr:rowOff>
    </xdr:from>
    <xdr:to>
      <xdr:col>25</xdr:col>
      <xdr:colOff>10584</xdr:colOff>
      <xdr:row>155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173</xdr:row>
      <xdr:rowOff>0</xdr:rowOff>
    </xdr:from>
    <xdr:to>
      <xdr:col>25</xdr:col>
      <xdr:colOff>10584</xdr:colOff>
      <xdr:row>181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208</xdr:row>
      <xdr:rowOff>0</xdr:rowOff>
    </xdr:from>
    <xdr:to>
      <xdr:col>25</xdr:col>
      <xdr:colOff>10584</xdr:colOff>
      <xdr:row>216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238</xdr:row>
      <xdr:rowOff>0</xdr:rowOff>
    </xdr:from>
    <xdr:to>
      <xdr:col>25</xdr:col>
      <xdr:colOff>10584</xdr:colOff>
      <xdr:row>247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452</xdr:row>
      <xdr:rowOff>190499</xdr:rowOff>
    </xdr:from>
    <xdr:to>
      <xdr:col>25</xdr:col>
      <xdr:colOff>10584</xdr:colOff>
      <xdr:row>478</xdr:row>
      <xdr:rowOff>0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80"/>
  <sheetViews>
    <sheetView showGridLines="0" tabSelected="1" zoomScaleNormal="100" zoomScalePageLayoutView="70" workbookViewId="0">
      <selection activeCell="R8" sqref="R8"/>
    </sheetView>
  </sheetViews>
  <sheetFormatPr defaultColWidth="4.1796875" defaultRowHeight="14.5" x14ac:dyDescent="0.35"/>
  <cols>
    <col min="1" max="24" width="5" style="3" customWidth="1"/>
    <col min="25" max="25" width="3.81640625" style="7" customWidth="1"/>
    <col min="26" max="16384" width="4.1796875" style="3"/>
  </cols>
  <sheetData>
    <row r="1" spans="1:25" x14ac:dyDescent="0.35">
      <c r="X1" s="4"/>
      <c r="Y1" s="5"/>
    </row>
    <row r="2" spans="1:25" x14ac:dyDescent="0.35">
      <c r="Q2" s="6"/>
      <c r="Y2" s="3"/>
    </row>
    <row r="3" spans="1:25" x14ac:dyDescent="0.35">
      <c r="Y3" s="3"/>
    </row>
    <row r="4" spans="1:25" x14ac:dyDescent="0.35">
      <c r="Y4" s="3"/>
    </row>
    <row r="5" spans="1:25" x14ac:dyDescent="0.35">
      <c r="E5" s="68" t="s">
        <v>66</v>
      </c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Y5" s="3"/>
    </row>
    <row r="6" spans="1:25" x14ac:dyDescent="0.35"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Y6" s="3"/>
    </row>
    <row r="7" spans="1:25" x14ac:dyDescent="0.35"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Y7" s="3"/>
    </row>
    <row r="8" spans="1:25" x14ac:dyDescent="0.35"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Y8" s="3"/>
    </row>
    <row r="9" spans="1:25" ht="19.5" x14ac:dyDescent="0.45">
      <c r="E9" s="69" t="str">
        <f>CONCATENATE("w okresie ",Arkusz18!A2," - ",Arkusz18!B2," r.")</f>
        <v>w okresie 01.12.2020 - 31.12.2020 r.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Y9" s="3"/>
    </row>
    <row r="10" spans="1:25" x14ac:dyDescent="0.35">
      <c r="Y10" s="3"/>
    </row>
    <row r="11" spans="1:25" x14ac:dyDescent="0.35">
      <c r="Y11" s="3"/>
    </row>
    <row r="12" spans="1:25" x14ac:dyDescent="0.35">
      <c r="Y12" s="3"/>
    </row>
    <row r="13" spans="1:25" x14ac:dyDescent="0.35">
      <c r="Y13" s="3"/>
    </row>
    <row r="14" spans="1:25" ht="18" x14ac:dyDescent="0.35">
      <c r="A14" s="9" t="s">
        <v>70</v>
      </c>
      <c r="Y14" s="3"/>
    </row>
    <row r="15" spans="1:25" ht="18" x14ac:dyDescent="0.35">
      <c r="A15" s="9"/>
      <c r="Y15" s="3"/>
    </row>
    <row r="17" spans="1:26" ht="14.5" customHeight="1" x14ac:dyDescent="0.35">
      <c r="A17" s="51" t="s">
        <v>142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</row>
    <row r="18" spans="1:26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</row>
    <row r="19" spans="1:26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</row>
    <row r="20" spans="1:26" ht="15" thickBot="1" x14ac:dyDescent="0.4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</row>
    <row r="21" spans="1:26" ht="28.5" customHeight="1" x14ac:dyDescent="0.35">
      <c r="G21" s="150" t="s">
        <v>2</v>
      </c>
      <c r="H21" s="72"/>
      <c r="I21" s="72"/>
      <c r="J21" s="72"/>
      <c r="K21" s="72" t="s">
        <v>3</v>
      </c>
      <c r="L21" s="72"/>
      <c r="M21" s="143" t="str">
        <f>CONCATENATE("decyzje ",Arkusz18!A2," - ",Arkusz18!B2," r.")</f>
        <v>decyzje 01.12.2020 - 31.12.2020 r.</v>
      </c>
      <c r="N21" s="143"/>
      <c r="O21" s="143"/>
      <c r="P21" s="143"/>
      <c r="Q21" s="143"/>
      <c r="R21" s="144"/>
    </row>
    <row r="22" spans="1:26" ht="60" customHeight="1" x14ac:dyDescent="0.35">
      <c r="G22" s="151"/>
      <c r="H22" s="73"/>
      <c r="I22" s="73"/>
      <c r="J22" s="73"/>
      <c r="K22" s="73"/>
      <c r="L22" s="73"/>
      <c r="M22" s="70" t="s">
        <v>25</v>
      </c>
      <c r="N22" s="70"/>
      <c r="O22" s="70" t="s">
        <v>26</v>
      </c>
      <c r="P22" s="70"/>
      <c r="Q22" s="70" t="s">
        <v>27</v>
      </c>
      <c r="R22" s="71"/>
    </row>
    <row r="23" spans="1:26" x14ac:dyDescent="0.35">
      <c r="G23" s="148" t="s">
        <v>34</v>
      </c>
      <c r="H23" s="149"/>
      <c r="I23" s="149"/>
      <c r="J23" s="149"/>
      <c r="K23" s="52">
        <f>Arkusz9!B5</f>
        <v>25999</v>
      </c>
      <c r="L23" s="52"/>
      <c r="M23" s="48">
        <f>Arkusz9!B3</f>
        <v>12135</v>
      </c>
      <c r="N23" s="48"/>
      <c r="O23" s="48">
        <f>Arkusz9!B2</f>
        <v>2937</v>
      </c>
      <c r="P23" s="48"/>
      <c r="Q23" s="48">
        <f>Arkusz9!B4</f>
        <v>743</v>
      </c>
      <c r="R23" s="65"/>
    </row>
    <row r="24" spans="1:26" x14ac:dyDescent="0.35">
      <c r="G24" s="146" t="s">
        <v>35</v>
      </c>
      <c r="H24" s="147"/>
      <c r="I24" s="147"/>
      <c r="J24" s="147"/>
      <c r="K24" s="145">
        <f>Arkusz9!B13</f>
        <v>1715</v>
      </c>
      <c r="L24" s="145"/>
      <c r="M24" s="66">
        <f>Arkusz9!B11</f>
        <v>882</v>
      </c>
      <c r="N24" s="66"/>
      <c r="O24" s="66">
        <f>Arkusz9!B10</f>
        <v>138</v>
      </c>
      <c r="P24" s="66"/>
      <c r="Q24" s="66">
        <f>Arkusz9!B12</f>
        <v>46</v>
      </c>
      <c r="R24" s="67"/>
    </row>
    <row r="25" spans="1:26" ht="15" thickBot="1" x14ac:dyDescent="0.4">
      <c r="G25" s="152" t="s">
        <v>24</v>
      </c>
      <c r="H25" s="153"/>
      <c r="I25" s="153"/>
      <c r="J25" s="153"/>
      <c r="K25" s="154">
        <f>Arkusz9!B9</f>
        <v>388</v>
      </c>
      <c r="L25" s="154"/>
      <c r="M25" s="74">
        <f>Arkusz9!B7</f>
        <v>342</v>
      </c>
      <c r="N25" s="74"/>
      <c r="O25" s="74">
        <f>Arkusz9!B6</f>
        <v>67</v>
      </c>
      <c r="P25" s="74"/>
      <c r="Q25" s="74">
        <f>Arkusz9!B8</f>
        <v>42</v>
      </c>
      <c r="R25" s="155"/>
    </row>
    <row r="26" spans="1:26" ht="15" thickBot="1" x14ac:dyDescent="0.4">
      <c r="G26" s="75" t="s">
        <v>72</v>
      </c>
      <c r="H26" s="76"/>
      <c r="I26" s="76"/>
      <c r="J26" s="76"/>
      <c r="K26" s="77">
        <f>SUM(K23:K25)</f>
        <v>28102</v>
      </c>
      <c r="L26" s="77"/>
      <c r="M26" s="77">
        <f>SUM(M23:M25)</f>
        <v>13359</v>
      </c>
      <c r="N26" s="77"/>
      <c r="O26" s="77">
        <f>SUM(O23:O25)</f>
        <v>3142</v>
      </c>
      <c r="P26" s="77"/>
      <c r="Q26" s="77">
        <f>SUM(Q23:Q25)</f>
        <v>831</v>
      </c>
      <c r="R26" s="78"/>
    </row>
    <row r="30" spans="1:26" x14ac:dyDescent="0.35">
      <c r="V30" s="12"/>
      <c r="W30" s="12"/>
      <c r="Z30" s="12"/>
    </row>
    <row r="36" spans="7:26" x14ac:dyDescent="0.35">
      <c r="V36" s="25"/>
      <c r="W36" s="25"/>
      <c r="X36" s="25"/>
      <c r="Y36" s="27"/>
      <c r="Z36" s="25"/>
    </row>
    <row r="37" spans="7:26" x14ac:dyDescent="0.35">
      <c r="V37" s="25"/>
      <c r="W37" s="25"/>
      <c r="X37" s="25"/>
      <c r="Y37" s="27"/>
      <c r="Z37" s="25"/>
    </row>
    <row r="38" spans="7:26" x14ac:dyDescent="0.35">
      <c r="V38" s="25"/>
      <c r="W38" s="25"/>
      <c r="X38" s="25"/>
      <c r="Y38" s="27"/>
      <c r="Z38" s="25"/>
    </row>
    <row r="39" spans="7:26" x14ac:dyDescent="0.35">
      <c r="V39" s="25"/>
      <c r="W39" s="25"/>
      <c r="X39" s="25"/>
      <c r="Y39" s="27"/>
      <c r="Z39" s="25"/>
    </row>
    <row r="40" spans="7:26" x14ac:dyDescent="0.35">
      <c r="V40" s="25"/>
      <c r="W40" s="25"/>
      <c r="X40" s="25"/>
      <c r="Y40" s="27"/>
      <c r="Z40" s="25"/>
    </row>
    <row r="41" spans="7:26" x14ac:dyDescent="0.35">
      <c r="V41" s="25"/>
      <c r="W41" s="25"/>
      <c r="X41" s="25"/>
      <c r="Y41" s="27"/>
      <c r="Z41" s="25"/>
    </row>
    <row r="42" spans="7:26" x14ac:dyDescent="0.35">
      <c r="V42" s="25"/>
      <c r="W42" s="25"/>
      <c r="X42" s="25"/>
      <c r="Y42" s="27"/>
      <c r="Z42" s="25"/>
    </row>
    <row r="43" spans="7:26" x14ac:dyDescent="0.35">
      <c r="V43" s="25"/>
      <c r="W43" s="25"/>
      <c r="X43" s="25"/>
      <c r="Y43" s="27"/>
      <c r="Z43" s="25"/>
    </row>
    <row r="44" spans="7:26" ht="15" thickBot="1" x14ac:dyDescent="0.4">
      <c r="V44" s="25"/>
      <c r="W44" s="25"/>
      <c r="X44" s="25"/>
      <c r="Y44" s="27"/>
      <c r="Z44" s="25"/>
    </row>
    <row r="45" spans="7:26" ht="63.75" customHeight="1" x14ac:dyDescent="0.35">
      <c r="G45" s="279" t="s">
        <v>2</v>
      </c>
      <c r="H45" s="280"/>
      <c r="I45" s="280"/>
      <c r="J45" s="280"/>
      <c r="K45" s="280"/>
      <c r="L45" s="280"/>
      <c r="M45" s="280"/>
      <c r="N45" s="280"/>
      <c r="O45" s="283" t="s">
        <v>3</v>
      </c>
      <c r="P45" s="283"/>
      <c r="Q45" s="271" t="s">
        <v>77</v>
      </c>
      <c r="R45" s="272"/>
      <c r="U45" s="25"/>
      <c r="V45" s="25"/>
      <c r="W45" s="25"/>
      <c r="X45" s="25"/>
      <c r="Y45" s="27"/>
    </row>
    <row r="46" spans="7:26" x14ac:dyDescent="0.35">
      <c r="G46" s="281"/>
      <c r="H46" s="282"/>
      <c r="I46" s="282"/>
      <c r="J46" s="282"/>
      <c r="K46" s="282"/>
      <c r="L46" s="282"/>
      <c r="M46" s="282"/>
      <c r="N46" s="282"/>
      <c r="O46" s="284"/>
      <c r="P46" s="284"/>
      <c r="Q46" s="273"/>
      <c r="R46" s="274"/>
      <c r="U46" s="25"/>
      <c r="V46" s="25"/>
      <c r="W46" s="25"/>
      <c r="X46" s="25"/>
      <c r="Y46" s="27"/>
    </row>
    <row r="47" spans="7:26" x14ac:dyDescent="0.35">
      <c r="G47" s="229" t="s">
        <v>73</v>
      </c>
      <c r="H47" s="230"/>
      <c r="I47" s="230"/>
      <c r="J47" s="230"/>
      <c r="K47" s="230"/>
      <c r="L47" s="230"/>
      <c r="M47" s="230"/>
      <c r="N47" s="230"/>
      <c r="O47" s="269">
        <f>Arkusz10!A2</f>
        <v>945</v>
      </c>
      <c r="P47" s="269"/>
      <c r="Q47" s="275">
        <f>Arkusz10!A3</f>
        <v>726</v>
      </c>
      <c r="R47" s="276"/>
      <c r="U47" s="25"/>
      <c r="V47" s="25"/>
      <c r="W47" s="25"/>
      <c r="X47" s="25"/>
      <c r="Y47" s="27"/>
    </row>
    <row r="48" spans="7:26" x14ac:dyDescent="0.35">
      <c r="G48" s="267" t="s">
        <v>74</v>
      </c>
      <c r="H48" s="268"/>
      <c r="I48" s="268"/>
      <c r="J48" s="268"/>
      <c r="K48" s="268"/>
      <c r="L48" s="268"/>
      <c r="M48" s="268"/>
      <c r="N48" s="268"/>
      <c r="O48" s="270">
        <f>Arkusz10!A4</f>
        <v>90</v>
      </c>
      <c r="P48" s="270"/>
      <c r="Q48" s="277">
        <f>Arkusz10!A5</f>
        <v>116</v>
      </c>
      <c r="R48" s="278"/>
      <c r="U48" s="25"/>
      <c r="V48" s="25"/>
      <c r="W48" s="25"/>
      <c r="X48" s="25"/>
      <c r="Y48" s="27"/>
    </row>
    <row r="49" spans="7:26" x14ac:dyDescent="0.35">
      <c r="G49" s="229" t="s">
        <v>75</v>
      </c>
      <c r="H49" s="230"/>
      <c r="I49" s="230"/>
      <c r="J49" s="230"/>
      <c r="K49" s="230"/>
      <c r="L49" s="230"/>
      <c r="M49" s="230"/>
      <c r="N49" s="230"/>
      <c r="O49" s="269">
        <f>Arkusz10!A6</f>
        <v>36</v>
      </c>
      <c r="P49" s="269"/>
      <c r="Q49" s="275">
        <f>Arkusz10!A7</f>
        <v>63</v>
      </c>
      <c r="R49" s="276"/>
      <c r="U49" s="25"/>
      <c r="V49" s="25"/>
      <c r="W49" s="25"/>
      <c r="X49" s="25"/>
      <c r="Y49" s="27"/>
    </row>
    <row r="50" spans="7:26" ht="15" thickBot="1" x14ac:dyDescent="0.4">
      <c r="G50" s="208" t="s">
        <v>76</v>
      </c>
      <c r="H50" s="209"/>
      <c r="I50" s="209"/>
      <c r="J50" s="209"/>
      <c r="K50" s="209"/>
      <c r="L50" s="209"/>
      <c r="M50" s="209"/>
      <c r="N50" s="209"/>
      <c r="O50" s="210">
        <f>Arkusz10!A8</f>
        <v>1</v>
      </c>
      <c r="P50" s="210"/>
      <c r="Q50" s="285">
        <f>Arkusz10!A9</f>
        <v>3</v>
      </c>
      <c r="R50" s="286"/>
      <c r="U50" s="25"/>
      <c r="V50" s="25"/>
      <c r="W50" s="25"/>
      <c r="X50" s="25"/>
      <c r="Y50" s="27"/>
    </row>
    <row r="51" spans="7:26" ht="15" thickBot="1" x14ac:dyDescent="0.4">
      <c r="G51" s="206" t="s">
        <v>72</v>
      </c>
      <c r="H51" s="207"/>
      <c r="I51" s="207"/>
      <c r="J51" s="207"/>
      <c r="K51" s="207"/>
      <c r="L51" s="207"/>
      <c r="M51" s="207"/>
      <c r="N51" s="207"/>
      <c r="O51" s="266">
        <f>SUM(O47:O50)</f>
        <v>1072</v>
      </c>
      <c r="P51" s="266"/>
      <c r="Q51" s="287">
        <f>SUM(Q47:Q50)</f>
        <v>908</v>
      </c>
      <c r="R51" s="288"/>
      <c r="U51" s="25"/>
      <c r="V51" s="25"/>
      <c r="W51" s="25"/>
      <c r="X51" s="25"/>
      <c r="Y51" s="27"/>
    </row>
    <row r="52" spans="7:26" x14ac:dyDescent="0.35">
      <c r="V52" s="25"/>
      <c r="W52" s="25"/>
      <c r="X52" s="25"/>
      <c r="Y52" s="27"/>
      <c r="Z52" s="25"/>
    </row>
    <row r="53" spans="7:26" x14ac:dyDescent="0.35">
      <c r="V53" s="25"/>
      <c r="W53" s="25"/>
      <c r="X53" s="25"/>
      <c r="Y53" s="27"/>
      <c r="Z53" s="25"/>
    </row>
    <row r="54" spans="7:26" ht="15" thickBot="1" x14ac:dyDescent="0.4">
      <c r="V54" s="25"/>
      <c r="W54" s="25"/>
      <c r="X54" s="25"/>
      <c r="Y54" s="27"/>
      <c r="Z54" s="25"/>
    </row>
    <row r="55" spans="7:26" ht="33" customHeight="1" x14ac:dyDescent="0.35">
      <c r="G55" s="150" t="s">
        <v>2</v>
      </c>
      <c r="H55" s="72"/>
      <c r="I55" s="72"/>
      <c r="J55" s="72"/>
      <c r="K55" s="72" t="s">
        <v>3</v>
      </c>
      <c r="L55" s="72"/>
      <c r="M55" s="143" t="str">
        <f>CONCATENATE("decyzje ",Arkusz18!C2," - ",Arkusz18!B2," r.")</f>
        <v>decyzje 01.01.2020 - 31.12.2020 r.</v>
      </c>
      <c r="N55" s="143"/>
      <c r="O55" s="143"/>
      <c r="P55" s="143"/>
      <c r="Q55" s="143"/>
      <c r="R55" s="144"/>
      <c r="V55" s="25"/>
      <c r="W55" s="25"/>
      <c r="X55" s="25"/>
      <c r="Y55" s="27"/>
      <c r="Z55" s="25"/>
    </row>
    <row r="56" spans="7:26" ht="63.75" customHeight="1" x14ac:dyDescent="0.35">
      <c r="G56" s="151"/>
      <c r="H56" s="73"/>
      <c r="I56" s="73"/>
      <c r="J56" s="73"/>
      <c r="K56" s="73"/>
      <c r="L56" s="73"/>
      <c r="M56" s="70" t="s">
        <v>25</v>
      </c>
      <c r="N56" s="70"/>
      <c r="O56" s="70" t="s">
        <v>26</v>
      </c>
      <c r="P56" s="70"/>
      <c r="Q56" s="70" t="s">
        <v>27</v>
      </c>
      <c r="R56" s="71"/>
      <c r="V56" s="25"/>
      <c r="W56" s="25"/>
      <c r="X56" s="25"/>
      <c r="Y56" s="27"/>
      <c r="Z56" s="25"/>
    </row>
    <row r="57" spans="7:26" x14ac:dyDescent="0.35">
      <c r="G57" s="148" t="s">
        <v>34</v>
      </c>
      <c r="H57" s="149"/>
      <c r="I57" s="149"/>
      <c r="J57" s="149"/>
      <c r="K57" s="52">
        <f>Arkusz11!B5</f>
        <v>260231</v>
      </c>
      <c r="L57" s="52"/>
      <c r="M57" s="48">
        <f>Arkusz11!B3</f>
        <v>144443</v>
      </c>
      <c r="N57" s="48"/>
      <c r="O57" s="48">
        <f>Arkusz11!B2</f>
        <v>39047</v>
      </c>
      <c r="P57" s="48"/>
      <c r="Q57" s="48">
        <f>Arkusz11!B4</f>
        <v>8715</v>
      </c>
      <c r="R57" s="65"/>
      <c r="V57" s="25"/>
      <c r="W57" s="25"/>
      <c r="X57" s="25"/>
      <c r="Y57" s="27"/>
      <c r="Z57" s="25"/>
    </row>
    <row r="58" spans="7:26" x14ac:dyDescent="0.35">
      <c r="G58" s="146" t="s">
        <v>35</v>
      </c>
      <c r="H58" s="147"/>
      <c r="I58" s="147"/>
      <c r="J58" s="147"/>
      <c r="K58" s="145">
        <f>Arkusz11!B13</f>
        <v>15419</v>
      </c>
      <c r="L58" s="145"/>
      <c r="M58" s="66">
        <f>Arkusz11!B11</f>
        <v>10296</v>
      </c>
      <c r="N58" s="66"/>
      <c r="O58" s="66">
        <f>Arkusz11!B10</f>
        <v>1668</v>
      </c>
      <c r="P58" s="66"/>
      <c r="Q58" s="66">
        <f>Arkusz11!B12</f>
        <v>687</v>
      </c>
      <c r="R58" s="67"/>
      <c r="V58" s="25"/>
      <c r="W58" s="25"/>
      <c r="X58" s="25"/>
      <c r="Y58" s="27"/>
      <c r="Z58" s="25"/>
    </row>
    <row r="59" spans="7:26" ht="15" thickBot="1" x14ac:dyDescent="0.4">
      <c r="G59" s="152" t="s">
        <v>24</v>
      </c>
      <c r="H59" s="153"/>
      <c r="I59" s="153"/>
      <c r="J59" s="153"/>
      <c r="K59" s="154">
        <f>Arkusz11!B9</f>
        <v>5163</v>
      </c>
      <c r="L59" s="154"/>
      <c r="M59" s="74">
        <f>Arkusz11!B7</f>
        <v>2700</v>
      </c>
      <c r="N59" s="74"/>
      <c r="O59" s="74">
        <f>Arkusz11!B6</f>
        <v>489</v>
      </c>
      <c r="P59" s="74"/>
      <c r="Q59" s="74">
        <f>Arkusz11!B8</f>
        <v>441</v>
      </c>
      <c r="R59" s="155"/>
      <c r="V59" s="25"/>
      <c r="W59" s="25"/>
      <c r="X59" s="25"/>
      <c r="Y59" s="27"/>
      <c r="Z59" s="25"/>
    </row>
    <row r="60" spans="7:26" ht="15" thickBot="1" x14ac:dyDescent="0.4">
      <c r="G60" s="75" t="s">
        <v>72</v>
      </c>
      <c r="H60" s="76"/>
      <c r="I60" s="76"/>
      <c r="J60" s="76"/>
      <c r="K60" s="77">
        <f>SUM(K57:L59)</f>
        <v>280813</v>
      </c>
      <c r="L60" s="77"/>
      <c r="M60" s="77">
        <f t="shared" ref="M60" si="0">SUM(M57:N59)</f>
        <v>157439</v>
      </c>
      <c r="N60" s="77"/>
      <c r="O60" s="77">
        <f t="shared" ref="O60" si="1">SUM(O57:P59)</f>
        <v>41204</v>
      </c>
      <c r="P60" s="77"/>
      <c r="Q60" s="77">
        <f t="shared" ref="Q60" si="2">SUM(Q57:R59)</f>
        <v>9843</v>
      </c>
      <c r="R60" s="78"/>
      <c r="V60" s="25"/>
      <c r="W60" s="25"/>
      <c r="X60" s="25"/>
      <c r="Y60" s="27"/>
      <c r="Z60" s="25"/>
    </row>
    <row r="61" spans="7:26" x14ac:dyDescent="0.35">
      <c r="V61" s="25"/>
      <c r="W61" s="25"/>
      <c r="X61" s="25"/>
      <c r="Y61" s="27"/>
      <c r="Z61" s="25"/>
    </row>
    <row r="62" spans="7:26" x14ac:dyDescent="0.35">
      <c r="V62" s="25"/>
      <c r="W62" s="25"/>
      <c r="X62" s="25"/>
      <c r="Y62" s="27"/>
      <c r="Z62" s="25"/>
    </row>
    <row r="63" spans="7:26" x14ac:dyDescent="0.35">
      <c r="V63" s="25"/>
      <c r="W63" s="25"/>
      <c r="X63" s="25"/>
      <c r="Y63" s="27"/>
      <c r="Z63" s="25"/>
    </row>
    <row r="65" spans="14:26" x14ac:dyDescent="0.35">
      <c r="N65" s="28"/>
      <c r="O65" s="28"/>
      <c r="P65" s="28"/>
      <c r="Q65" s="28"/>
      <c r="R65" s="28"/>
      <c r="S65" s="28"/>
      <c r="T65" s="28"/>
      <c r="U65" s="28"/>
      <c r="V65" s="29"/>
      <c r="W65" s="28"/>
      <c r="X65" s="30"/>
      <c r="Y65" s="31"/>
      <c r="Z65" s="30"/>
    </row>
    <row r="80" spans="14:26" ht="15" thickBot="1" x14ac:dyDescent="0.4"/>
    <row r="81" spans="1:25" ht="57.75" customHeight="1" x14ac:dyDescent="0.35">
      <c r="G81" s="279" t="s">
        <v>2</v>
      </c>
      <c r="H81" s="280"/>
      <c r="I81" s="280"/>
      <c r="J81" s="280"/>
      <c r="K81" s="280"/>
      <c r="L81" s="280"/>
      <c r="M81" s="280"/>
      <c r="N81" s="280"/>
      <c r="O81" s="283" t="s">
        <v>3</v>
      </c>
      <c r="P81" s="283"/>
      <c r="Q81" s="271" t="s">
        <v>77</v>
      </c>
      <c r="R81" s="272"/>
    </row>
    <row r="82" spans="1:25" x14ac:dyDescent="0.35">
      <c r="G82" s="281"/>
      <c r="H82" s="282"/>
      <c r="I82" s="282"/>
      <c r="J82" s="282"/>
      <c r="K82" s="282"/>
      <c r="L82" s="282"/>
      <c r="M82" s="282"/>
      <c r="N82" s="282"/>
      <c r="O82" s="284"/>
      <c r="P82" s="284"/>
      <c r="Q82" s="273"/>
      <c r="R82" s="274"/>
    </row>
    <row r="83" spans="1:25" x14ac:dyDescent="0.35">
      <c r="G83" s="229" t="s">
        <v>73</v>
      </c>
      <c r="H83" s="230"/>
      <c r="I83" s="230"/>
      <c r="J83" s="230"/>
      <c r="K83" s="230"/>
      <c r="L83" s="230"/>
      <c r="M83" s="230"/>
      <c r="N83" s="230"/>
      <c r="O83" s="269">
        <f>Arkusz12!A2</f>
        <v>6012</v>
      </c>
      <c r="P83" s="269"/>
      <c r="Q83" s="275">
        <f>Arkusz12!A3</f>
        <v>5522</v>
      </c>
      <c r="R83" s="276"/>
    </row>
    <row r="84" spans="1:25" x14ac:dyDescent="0.35">
      <c r="G84" s="267" t="s">
        <v>74</v>
      </c>
      <c r="H84" s="268"/>
      <c r="I84" s="268"/>
      <c r="J84" s="268"/>
      <c r="K84" s="268"/>
      <c r="L84" s="268"/>
      <c r="M84" s="268"/>
      <c r="N84" s="268"/>
      <c r="O84" s="270">
        <f>Arkusz12!A4</f>
        <v>726</v>
      </c>
      <c r="P84" s="270"/>
      <c r="Q84" s="277">
        <f>Arkusz12!A5</f>
        <v>1330</v>
      </c>
      <c r="R84" s="278"/>
    </row>
    <row r="85" spans="1:25" x14ac:dyDescent="0.35">
      <c r="G85" s="229" t="s">
        <v>75</v>
      </c>
      <c r="H85" s="230"/>
      <c r="I85" s="230"/>
      <c r="J85" s="230"/>
      <c r="K85" s="230"/>
      <c r="L85" s="230"/>
      <c r="M85" s="230"/>
      <c r="N85" s="230"/>
      <c r="O85" s="269">
        <f>Arkusz12!A6</f>
        <v>365</v>
      </c>
      <c r="P85" s="269"/>
      <c r="Q85" s="275">
        <f>Arkusz12!A7</f>
        <v>378</v>
      </c>
      <c r="R85" s="276"/>
    </row>
    <row r="86" spans="1:25" ht="15" thickBot="1" x14ac:dyDescent="0.4">
      <c r="G86" s="208" t="s">
        <v>76</v>
      </c>
      <c r="H86" s="209"/>
      <c r="I86" s="209"/>
      <c r="J86" s="209"/>
      <c r="K86" s="209"/>
      <c r="L86" s="209"/>
      <c r="M86" s="209"/>
      <c r="N86" s="209"/>
      <c r="O86" s="210">
        <f>Arkusz12!A8</f>
        <v>34</v>
      </c>
      <c r="P86" s="210"/>
      <c r="Q86" s="285">
        <f>Arkusz12!A9</f>
        <v>26</v>
      </c>
      <c r="R86" s="286"/>
    </row>
    <row r="87" spans="1:25" ht="15" thickBot="1" x14ac:dyDescent="0.4">
      <c r="G87" s="206" t="s">
        <v>72</v>
      </c>
      <c r="H87" s="207"/>
      <c r="I87" s="207"/>
      <c r="J87" s="207"/>
      <c r="K87" s="207"/>
      <c r="L87" s="207"/>
      <c r="M87" s="207"/>
      <c r="N87" s="207"/>
      <c r="O87" s="266">
        <f>SUM(O83:P86)</f>
        <v>7137</v>
      </c>
      <c r="P87" s="266"/>
      <c r="Q87" s="266">
        <f>SUM(Q83:R86)</f>
        <v>7256</v>
      </c>
      <c r="R87" s="289"/>
    </row>
    <row r="90" spans="1:25" x14ac:dyDescent="0.35">
      <c r="A90" s="45" t="s">
        <v>122</v>
      </c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</row>
    <row r="91" spans="1:25" x14ac:dyDescent="0.3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</row>
    <row r="92" spans="1:25" x14ac:dyDescent="0.3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</row>
    <row r="93" spans="1:25" x14ac:dyDescent="0.3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</row>
    <row r="94" spans="1:25" x14ac:dyDescent="0.3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</row>
    <row r="95" spans="1:25" x14ac:dyDescent="0.3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</row>
    <row r="96" spans="1:25" x14ac:dyDescent="0.3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</row>
    <row r="97" spans="1:26" x14ac:dyDescent="0.3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</row>
    <row r="98" spans="1:26" x14ac:dyDescent="0.3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</row>
    <row r="103" spans="1:26" ht="36" customHeight="1" x14ac:dyDescent="0.35">
      <c r="A103" s="51" t="s">
        <v>143</v>
      </c>
      <c r="B103" s="51"/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51"/>
    </row>
    <row r="104" spans="1:26" x14ac:dyDescent="0.35">
      <c r="A104" s="51"/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51"/>
    </row>
    <row r="105" spans="1:26" ht="15" customHeight="1" thickBot="1" x14ac:dyDescent="0.4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90" t="str">
        <f>CONCATENATE(Arkusz18!C2," - ",Arkusz18!B2," r.")</f>
        <v>01.01.2020 - 31.12.2020 r.</v>
      </c>
      <c r="M105" s="290"/>
      <c r="N105" s="290"/>
      <c r="O105" s="290"/>
      <c r="P105" s="290"/>
      <c r="Q105" s="290"/>
      <c r="R105" s="290"/>
      <c r="S105" s="290"/>
      <c r="T105" s="290"/>
      <c r="U105" s="290"/>
      <c r="V105" s="290"/>
    </row>
    <row r="106" spans="1:26" ht="165" x14ac:dyDescent="0.35">
      <c r="C106" s="204" t="s">
        <v>2</v>
      </c>
      <c r="D106" s="205"/>
      <c r="E106" s="205"/>
      <c r="F106" s="205"/>
      <c r="G106" s="205"/>
      <c r="H106" s="205"/>
      <c r="I106" s="205"/>
      <c r="J106" s="205"/>
      <c r="K106" s="205"/>
      <c r="L106" s="49" t="s">
        <v>79</v>
      </c>
      <c r="M106" s="49"/>
      <c r="N106" s="32" t="s">
        <v>12</v>
      </c>
      <c r="O106" s="32" t="s">
        <v>94</v>
      </c>
      <c r="P106" s="32" t="s">
        <v>84</v>
      </c>
      <c r="Q106" s="32" t="s">
        <v>53</v>
      </c>
      <c r="R106" s="32" t="s">
        <v>39</v>
      </c>
      <c r="S106" s="32" t="s">
        <v>4</v>
      </c>
      <c r="T106" s="32" t="s">
        <v>42</v>
      </c>
      <c r="U106" s="32" t="s">
        <v>83</v>
      </c>
      <c r="V106" s="49" t="s">
        <v>78</v>
      </c>
      <c r="W106" s="50"/>
      <c r="Y106" s="3"/>
      <c r="Z106" s="7"/>
    </row>
    <row r="107" spans="1:26" x14ac:dyDescent="0.35">
      <c r="C107" s="54" t="s">
        <v>34</v>
      </c>
      <c r="D107" s="55"/>
      <c r="E107" s="55"/>
      <c r="F107" s="55"/>
      <c r="G107" s="55"/>
      <c r="H107" s="55"/>
      <c r="I107" s="55"/>
      <c r="J107" s="55"/>
      <c r="K107" s="55"/>
      <c r="L107" s="48">
        <f>Arkusz13!C2</f>
        <v>19663</v>
      </c>
      <c r="M107" s="48"/>
      <c r="N107" s="33">
        <f>Arkusz13!C18</f>
        <v>2446</v>
      </c>
      <c r="O107" s="33">
        <f>Arkusz13!C34</f>
        <v>3626</v>
      </c>
      <c r="P107" s="33">
        <f>Arkusz13!C50</f>
        <v>1939</v>
      </c>
      <c r="Q107" s="33">
        <f>Arkusz13!C66</f>
        <v>872</v>
      </c>
      <c r="R107" s="33">
        <f>Arkusz13!C82</f>
        <v>0</v>
      </c>
      <c r="S107" s="33">
        <f>Arkusz13!C98</f>
        <v>0</v>
      </c>
      <c r="T107" s="33">
        <f>Arkusz13!C114</f>
        <v>0</v>
      </c>
      <c r="U107" s="33">
        <f>Arkusz13!C130-SUM(N107:T107)</f>
        <v>10030</v>
      </c>
      <c r="V107" s="52">
        <f>SUM(N107:U107)</f>
        <v>18913</v>
      </c>
      <c r="W107" s="53"/>
      <c r="Y107" s="3"/>
      <c r="Z107" s="7"/>
    </row>
    <row r="108" spans="1:26" x14ac:dyDescent="0.35">
      <c r="C108" s="59" t="s">
        <v>35</v>
      </c>
      <c r="D108" s="60"/>
      <c r="E108" s="60"/>
      <c r="F108" s="60"/>
      <c r="G108" s="60"/>
      <c r="H108" s="60"/>
      <c r="I108" s="60"/>
      <c r="J108" s="60"/>
      <c r="K108" s="60"/>
      <c r="L108" s="48">
        <f>Arkusz13!C3</f>
        <v>586</v>
      </c>
      <c r="M108" s="48"/>
      <c r="N108" s="33">
        <f>Arkusz13!C19</f>
        <v>140</v>
      </c>
      <c r="O108" s="33">
        <f>Arkusz13!C35</f>
        <v>74</v>
      </c>
      <c r="P108" s="33">
        <f>Arkusz13!C51</f>
        <v>89</v>
      </c>
      <c r="Q108" s="33">
        <f>Arkusz13!C67</f>
        <v>43</v>
      </c>
      <c r="R108" s="33">
        <f>Arkusz13!C83</f>
        <v>0</v>
      </c>
      <c r="S108" s="33">
        <f>Arkusz13!C99</f>
        <v>0</v>
      </c>
      <c r="T108" s="33">
        <f>Arkusz13!C115</f>
        <v>0</v>
      </c>
      <c r="U108" s="33">
        <f>Arkusz13!C131-SUM(N108:T108)</f>
        <v>230</v>
      </c>
      <c r="V108" s="52">
        <f>SUM(N108:U108)</f>
        <v>576</v>
      </c>
      <c r="W108" s="53"/>
      <c r="Y108" s="3"/>
      <c r="Z108" s="7"/>
    </row>
    <row r="109" spans="1:26" x14ac:dyDescent="0.35">
      <c r="C109" s="54" t="s">
        <v>36</v>
      </c>
      <c r="D109" s="55"/>
      <c r="E109" s="55"/>
      <c r="F109" s="55"/>
      <c r="G109" s="55"/>
      <c r="H109" s="55"/>
      <c r="I109" s="55"/>
      <c r="J109" s="55"/>
      <c r="K109" s="55"/>
      <c r="L109" s="48">
        <f>Arkusz13!C4</f>
        <v>204</v>
      </c>
      <c r="M109" s="48"/>
      <c r="N109" s="33">
        <f>Arkusz13!C20</f>
        <v>47</v>
      </c>
      <c r="O109" s="33">
        <f>Arkusz13!C36</f>
        <v>70</v>
      </c>
      <c r="P109" s="33">
        <f>Arkusz13!C52</f>
        <v>36</v>
      </c>
      <c r="Q109" s="33">
        <f>Arkusz13!C68</f>
        <v>22</v>
      </c>
      <c r="R109" s="33">
        <f>Arkusz13!C84</f>
        <v>0</v>
      </c>
      <c r="S109" s="33">
        <f>Arkusz13!C100</f>
        <v>0</v>
      </c>
      <c r="T109" s="33">
        <f>Arkusz13!C116</f>
        <v>0</v>
      </c>
      <c r="U109" s="33">
        <f>Arkusz13!C132-SUM(N109:T109)</f>
        <v>147</v>
      </c>
      <c r="V109" s="52">
        <f>SUM(N109:U109)</f>
        <v>322</v>
      </c>
      <c r="W109" s="53"/>
      <c r="Y109" s="3"/>
      <c r="Z109" s="7"/>
    </row>
    <row r="110" spans="1:26" x14ac:dyDescent="0.35">
      <c r="C110" s="59" t="s">
        <v>37</v>
      </c>
      <c r="D110" s="60"/>
      <c r="E110" s="60"/>
      <c r="F110" s="60"/>
      <c r="G110" s="60"/>
      <c r="H110" s="60"/>
      <c r="I110" s="60"/>
      <c r="J110" s="60"/>
      <c r="K110" s="60"/>
      <c r="L110" s="48">
        <f>Arkusz13!C5</f>
        <v>25</v>
      </c>
      <c r="M110" s="48"/>
      <c r="N110" s="33">
        <f>Arkusz13!C21</f>
        <v>0</v>
      </c>
      <c r="O110" s="33">
        <f>Arkusz13!C37</f>
        <v>0</v>
      </c>
      <c r="P110" s="33">
        <f>Arkusz13!C53</f>
        <v>0</v>
      </c>
      <c r="Q110" s="33">
        <f>Arkusz13!C69</f>
        <v>0</v>
      </c>
      <c r="R110" s="33">
        <f>Arkusz13!C85</f>
        <v>0</v>
      </c>
      <c r="S110" s="33">
        <f>Arkusz13!C101</f>
        <v>0</v>
      </c>
      <c r="T110" s="33">
        <f>Arkusz13!C117</f>
        <v>0</v>
      </c>
      <c r="U110" s="33">
        <f>Arkusz13!C133-SUM(N110:T110)</f>
        <v>3</v>
      </c>
      <c r="V110" s="52">
        <f>SUM(N110:U110)</f>
        <v>3</v>
      </c>
      <c r="W110" s="53"/>
      <c r="Y110" s="3"/>
      <c r="Z110" s="7"/>
    </row>
    <row r="111" spans="1:26" x14ac:dyDescent="0.35">
      <c r="C111" s="54" t="s">
        <v>38</v>
      </c>
      <c r="D111" s="55"/>
      <c r="E111" s="55"/>
      <c r="F111" s="55"/>
      <c r="G111" s="55"/>
      <c r="H111" s="55"/>
      <c r="I111" s="55"/>
      <c r="J111" s="55"/>
      <c r="K111" s="55"/>
      <c r="L111" s="48">
        <f>Arkusz13!C6</f>
        <v>3</v>
      </c>
      <c r="M111" s="48"/>
      <c r="N111" s="33">
        <f>Arkusz13!C22</f>
        <v>1</v>
      </c>
      <c r="O111" s="33">
        <f>Arkusz13!C38</f>
        <v>0</v>
      </c>
      <c r="P111" s="33">
        <f>Arkusz13!C54</f>
        <v>0</v>
      </c>
      <c r="Q111" s="33">
        <f>Arkusz13!C70</f>
        <v>0</v>
      </c>
      <c r="R111" s="33">
        <f>Arkusz13!C86</f>
        <v>0</v>
      </c>
      <c r="S111" s="33">
        <f>Arkusz13!C102</f>
        <v>0</v>
      </c>
      <c r="T111" s="33">
        <f>Arkusz13!C118</f>
        <v>0</v>
      </c>
      <c r="U111" s="33">
        <f>Arkusz13!C134-SUM(N111:T111)</f>
        <v>1</v>
      </c>
      <c r="V111" s="52">
        <f>SUM(N111:U111)</f>
        <v>2</v>
      </c>
      <c r="W111" s="53"/>
      <c r="Y111" s="3"/>
      <c r="Z111" s="7"/>
    </row>
    <row r="112" spans="1:26" x14ac:dyDescent="0.35">
      <c r="C112" s="59" t="s">
        <v>46</v>
      </c>
      <c r="D112" s="60"/>
      <c r="E112" s="60"/>
      <c r="F112" s="60"/>
      <c r="G112" s="60"/>
      <c r="H112" s="60"/>
      <c r="I112" s="60"/>
      <c r="J112" s="60"/>
      <c r="K112" s="60"/>
      <c r="L112" s="48">
        <f>Arkusz13!C7</f>
        <v>3</v>
      </c>
      <c r="M112" s="48"/>
      <c r="N112" s="33">
        <f>Arkusz13!C23</f>
        <v>0</v>
      </c>
      <c r="O112" s="33">
        <f>Arkusz13!C39</f>
        <v>0</v>
      </c>
      <c r="P112" s="33">
        <f>Arkusz13!C55</f>
        <v>0</v>
      </c>
      <c r="Q112" s="33">
        <f>Arkusz13!C71</f>
        <v>0</v>
      </c>
      <c r="R112" s="33">
        <f>Arkusz13!C87</f>
        <v>0</v>
      </c>
      <c r="S112" s="33">
        <f>Arkusz13!C103</f>
        <v>0</v>
      </c>
      <c r="T112" s="33">
        <f>Arkusz13!C119</f>
        <v>0</v>
      </c>
      <c r="U112" s="33">
        <f>Arkusz13!C135-SUM(N112:T112)</f>
        <v>0</v>
      </c>
      <c r="V112" s="52">
        <f>SUM(N112:U112)</f>
        <v>0</v>
      </c>
      <c r="W112" s="53"/>
      <c r="Y112" s="3"/>
      <c r="Z112" s="7"/>
    </row>
    <row r="113" spans="1:26" x14ac:dyDescent="0.35">
      <c r="C113" s="54" t="s">
        <v>47</v>
      </c>
      <c r="D113" s="55"/>
      <c r="E113" s="55"/>
      <c r="F113" s="55"/>
      <c r="G113" s="55"/>
      <c r="H113" s="55"/>
      <c r="I113" s="55"/>
      <c r="J113" s="55"/>
      <c r="K113" s="55"/>
      <c r="L113" s="48">
        <f>Arkusz13!C8</f>
        <v>0</v>
      </c>
      <c r="M113" s="48"/>
      <c r="N113" s="33">
        <f>Arkusz13!C24</f>
        <v>0</v>
      </c>
      <c r="O113" s="33">
        <f>Arkusz13!C40</f>
        <v>0</v>
      </c>
      <c r="P113" s="33">
        <f>Arkusz13!C56</f>
        <v>0</v>
      </c>
      <c r="Q113" s="33">
        <f>Arkusz13!C72</f>
        <v>0</v>
      </c>
      <c r="R113" s="33">
        <f>Arkusz13!C88</f>
        <v>0</v>
      </c>
      <c r="S113" s="33">
        <f>Arkusz13!C104</f>
        <v>0</v>
      </c>
      <c r="T113" s="33">
        <f>Arkusz13!C120</f>
        <v>0</v>
      </c>
      <c r="U113" s="33">
        <f>Arkusz13!C136-SUM(N113:T113)</f>
        <v>0</v>
      </c>
      <c r="V113" s="52">
        <f>SUM(N113:U113)</f>
        <v>0</v>
      </c>
      <c r="W113" s="53"/>
      <c r="Y113" s="3"/>
      <c r="Z113" s="7"/>
    </row>
    <row r="114" spans="1:26" x14ac:dyDescent="0.35">
      <c r="C114" s="59" t="s">
        <v>4</v>
      </c>
      <c r="D114" s="60"/>
      <c r="E114" s="60"/>
      <c r="F114" s="60"/>
      <c r="G114" s="60"/>
      <c r="H114" s="60"/>
      <c r="I114" s="60"/>
      <c r="J114" s="60"/>
      <c r="K114" s="60"/>
      <c r="L114" s="48">
        <f>Arkusz13!C9</f>
        <v>1</v>
      </c>
      <c r="M114" s="48"/>
      <c r="N114" s="33">
        <f>Arkusz13!C25</f>
        <v>0</v>
      </c>
      <c r="O114" s="33">
        <f>Arkusz13!C41</f>
        <v>0</v>
      </c>
      <c r="P114" s="33">
        <f>Arkusz13!C57</f>
        <v>0</v>
      </c>
      <c r="Q114" s="33">
        <f>Arkusz13!C73</f>
        <v>0</v>
      </c>
      <c r="R114" s="33">
        <f>Arkusz13!C89</f>
        <v>0</v>
      </c>
      <c r="S114" s="33">
        <f>Arkusz13!C105</f>
        <v>0</v>
      </c>
      <c r="T114" s="33">
        <f>Arkusz13!C121</f>
        <v>0</v>
      </c>
      <c r="U114" s="33">
        <f>Arkusz13!C137-SUM(N114:T114)</f>
        <v>0</v>
      </c>
      <c r="V114" s="52">
        <f>SUM(N114:U114)</f>
        <v>0</v>
      </c>
      <c r="W114" s="53"/>
      <c r="Y114" s="3"/>
      <c r="Z114" s="7"/>
    </row>
    <row r="115" spans="1:26" x14ac:dyDescent="0.35">
      <c r="C115" s="54" t="s">
        <v>39</v>
      </c>
      <c r="D115" s="55"/>
      <c r="E115" s="55"/>
      <c r="F115" s="55"/>
      <c r="G115" s="55"/>
      <c r="H115" s="55"/>
      <c r="I115" s="55"/>
      <c r="J115" s="55"/>
      <c r="K115" s="55"/>
      <c r="L115" s="48">
        <f>Arkusz13!C10</f>
        <v>0</v>
      </c>
      <c r="M115" s="48"/>
      <c r="N115" s="33">
        <f>Arkusz13!C26</f>
        <v>2</v>
      </c>
      <c r="O115" s="33">
        <f>Arkusz13!C42</f>
        <v>0</v>
      </c>
      <c r="P115" s="33">
        <f>Arkusz13!C58</f>
        <v>4</v>
      </c>
      <c r="Q115" s="33">
        <f>Arkusz13!C74</f>
        <v>0</v>
      </c>
      <c r="R115" s="33">
        <f>Arkusz13!C90</f>
        <v>0</v>
      </c>
      <c r="S115" s="33">
        <f>Arkusz13!C106</f>
        <v>0</v>
      </c>
      <c r="T115" s="33">
        <f>Arkusz13!C122</f>
        <v>0</v>
      </c>
      <c r="U115" s="33">
        <f>Arkusz13!C138-SUM(N115:T115)</f>
        <v>0</v>
      </c>
      <c r="V115" s="52">
        <f>SUM(N115:U115)</f>
        <v>6</v>
      </c>
      <c r="W115" s="53"/>
      <c r="Y115" s="3"/>
      <c r="Z115" s="7"/>
    </row>
    <row r="116" spans="1:26" x14ac:dyDescent="0.35">
      <c r="C116" s="59" t="s">
        <v>40</v>
      </c>
      <c r="D116" s="60"/>
      <c r="E116" s="60"/>
      <c r="F116" s="60"/>
      <c r="G116" s="60"/>
      <c r="H116" s="60"/>
      <c r="I116" s="60"/>
      <c r="J116" s="60"/>
      <c r="K116" s="60"/>
      <c r="L116" s="48">
        <f>Arkusz13!C11</f>
        <v>1</v>
      </c>
      <c r="M116" s="48"/>
      <c r="N116" s="33">
        <f>Arkusz13!C27</f>
        <v>0</v>
      </c>
      <c r="O116" s="33">
        <f>Arkusz13!C43</f>
        <v>0</v>
      </c>
      <c r="P116" s="33">
        <f>Arkusz13!C59</f>
        <v>0</v>
      </c>
      <c r="Q116" s="33">
        <f>Arkusz13!C75</f>
        <v>0</v>
      </c>
      <c r="R116" s="33">
        <f>Arkusz13!C91</f>
        <v>0</v>
      </c>
      <c r="S116" s="33">
        <f>Arkusz13!C107</f>
        <v>0</v>
      </c>
      <c r="T116" s="33">
        <f>Arkusz13!C123</f>
        <v>0</v>
      </c>
      <c r="U116" s="33">
        <f>Arkusz13!C139-SUM(N116:T116)</f>
        <v>0</v>
      </c>
      <c r="V116" s="52">
        <f>SUM(N116:U116)</f>
        <v>0</v>
      </c>
      <c r="W116" s="53"/>
      <c r="Y116" s="3"/>
      <c r="Z116" s="7"/>
    </row>
    <row r="117" spans="1:26" x14ac:dyDescent="0.35">
      <c r="C117" s="54" t="s">
        <v>41</v>
      </c>
      <c r="D117" s="55"/>
      <c r="E117" s="55"/>
      <c r="F117" s="55"/>
      <c r="G117" s="55"/>
      <c r="H117" s="55"/>
      <c r="I117" s="55"/>
      <c r="J117" s="55"/>
      <c r="K117" s="55"/>
      <c r="L117" s="48">
        <f>Arkusz13!C12</f>
        <v>1324</v>
      </c>
      <c r="M117" s="48"/>
      <c r="N117" s="33">
        <f>Arkusz13!C28</f>
        <v>570</v>
      </c>
      <c r="O117" s="33">
        <f>Arkusz13!C44</f>
        <v>20</v>
      </c>
      <c r="P117" s="33">
        <f>Arkusz13!C60</f>
        <v>39</v>
      </c>
      <c r="Q117" s="33">
        <f>Arkusz13!C76</f>
        <v>186</v>
      </c>
      <c r="R117" s="33">
        <f>Arkusz13!C92</f>
        <v>60</v>
      </c>
      <c r="S117" s="33">
        <f>Arkusz13!C108</f>
        <v>0</v>
      </c>
      <c r="T117" s="33">
        <f>Arkusz13!C124</f>
        <v>137</v>
      </c>
      <c r="U117" s="33">
        <f>Arkusz13!C140-SUM(N117:T117)</f>
        <v>260</v>
      </c>
      <c r="V117" s="52">
        <f>SUM(N117:U117)</f>
        <v>1272</v>
      </c>
      <c r="W117" s="53"/>
      <c r="Y117" s="3"/>
      <c r="Z117" s="7"/>
    </row>
    <row r="118" spans="1:26" x14ac:dyDescent="0.35">
      <c r="C118" s="54" t="s">
        <v>11</v>
      </c>
      <c r="D118" s="55"/>
      <c r="E118" s="55"/>
      <c r="F118" s="55"/>
      <c r="G118" s="55"/>
      <c r="H118" s="55"/>
      <c r="I118" s="55"/>
      <c r="J118" s="55"/>
      <c r="K118" s="55"/>
      <c r="L118" s="48">
        <f>Arkusz13!C14</f>
        <v>1</v>
      </c>
      <c r="M118" s="48"/>
      <c r="N118" s="33">
        <f>Arkusz13!C30</f>
        <v>0</v>
      </c>
      <c r="O118" s="33">
        <f>Arkusz13!C46</f>
        <v>0</v>
      </c>
      <c r="P118" s="33">
        <f>Arkusz13!C62</f>
        <v>0</v>
      </c>
      <c r="Q118" s="33">
        <f>Arkusz13!C78</f>
        <v>0</v>
      </c>
      <c r="R118" s="33">
        <f>Arkusz13!C94</f>
        <v>0</v>
      </c>
      <c r="S118" s="33">
        <f>Arkusz13!C110</f>
        <v>0</v>
      </c>
      <c r="T118" s="33">
        <f>Arkusz13!C126</f>
        <v>0</v>
      </c>
      <c r="U118" s="33">
        <f>Arkusz13!C142-SUM(N118:T118)</f>
        <v>6</v>
      </c>
      <c r="V118" s="52">
        <f>SUM(N118:U118)</f>
        <v>6</v>
      </c>
      <c r="W118" s="53"/>
      <c r="Y118" s="3"/>
      <c r="Z118" s="7"/>
    </row>
    <row r="119" spans="1:26" x14ac:dyDescent="0.35">
      <c r="C119" s="59" t="s">
        <v>43</v>
      </c>
      <c r="D119" s="60"/>
      <c r="E119" s="60"/>
      <c r="F119" s="60"/>
      <c r="G119" s="60"/>
      <c r="H119" s="60"/>
      <c r="I119" s="60"/>
      <c r="J119" s="60"/>
      <c r="K119" s="60"/>
      <c r="L119" s="48">
        <f>Arkusz13!C15</f>
        <v>8</v>
      </c>
      <c r="M119" s="48"/>
      <c r="N119" s="33">
        <f>Arkusz13!C31</f>
        <v>2</v>
      </c>
      <c r="O119" s="33">
        <f>Arkusz13!C47</f>
        <v>0</v>
      </c>
      <c r="P119" s="33">
        <f>Arkusz13!C63</f>
        <v>0</v>
      </c>
      <c r="Q119" s="33">
        <f>Arkusz13!C79</f>
        <v>0</v>
      </c>
      <c r="R119" s="33">
        <f>Arkusz13!C95</f>
        <v>0</v>
      </c>
      <c r="S119" s="33">
        <f>Arkusz13!C111</f>
        <v>0</v>
      </c>
      <c r="T119" s="33">
        <f>Arkusz13!C127</f>
        <v>0</v>
      </c>
      <c r="U119" s="33">
        <f>Arkusz13!C143-SUM(N119:T119)</f>
        <v>0</v>
      </c>
      <c r="V119" s="52">
        <f>SUM(N119:U119)</f>
        <v>2</v>
      </c>
      <c r="W119" s="53"/>
      <c r="Y119" s="3"/>
      <c r="Z119" s="7"/>
    </row>
    <row r="120" spans="1:26" x14ac:dyDescent="0.35">
      <c r="C120" s="54" t="s">
        <v>44</v>
      </c>
      <c r="D120" s="55"/>
      <c r="E120" s="55"/>
      <c r="F120" s="55"/>
      <c r="G120" s="55"/>
      <c r="H120" s="55"/>
      <c r="I120" s="55"/>
      <c r="J120" s="55"/>
      <c r="K120" s="55"/>
      <c r="L120" s="48">
        <f>Arkusz13!C16</f>
        <v>1</v>
      </c>
      <c r="M120" s="48"/>
      <c r="N120" s="33">
        <f>Arkusz13!C32</f>
        <v>0</v>
      </c>
      <c r="O120" s="33">
        <f>Arkusz13!C48</f>
        <v>0</v>
      </c>
      <c r="P120" s="33">
        <f>Arkusz13!C64</f>
        <v>0</v>
      </c>
      <c r="Q120" s="33">
        <f>Arkusz13!C80</f>
        <v>0</v>
      </c>
      <c r="R120" s="33">
        <f>Arkusz13!C96</f>
        <v>0</v>
      </c>
      <c r="S120" s="33">
        <f>Arkusz13!C112</f>
        <v>0</v>
      </c>
      <c r="T120" s="33">
        <f>Arkusz13!C128</f>
        <v>0</v>
      </c>
      <c r="U120" s="33">
        <f>Arkusz13!C144-SUM(N120:T120)</f>
        <v>0</v>
      </c>
      <c r="V120" s="52">
        <f>SUM(N120:U120)</f>
        <v>0</v>
      </c>
      <c r="W120" s="53"/>
      <c r="Y120" s="3"/>
      <c r="Z120" s="7"/>
    </row>
    <row r="121" spans="1:26" ht="15" thickBot="1" x14ac:dyDescent="0.4">
      <c r="C121" s="46" t="s">
        <v>45</v>
      </c>
      <c r="D121" s="47"/>
      <c r="E121" s="47"/>
      <c r="F121" s="47"/>
      <c r="G121" s="47"/>
      <c r="H121" s="47"/>
      <c r="I121" s="47"/>
      <c r="J121" s="47"/>
      <c r="K121" s="47"/>
      <c r="L121" s="48">
        <f>Arkusz13!C17</f>
        <v>1</v>
      </c>
      <c r="M121" s="48"/>
      <c r="N121" s="33">
        <f>Arkusz13!C33</f>
        <v>0</v>
      </c>
      <c r="O121" s="33">
        <f>Arkusz13!C49</f>
        <v>0</v>
      </c>
      <c r="P121" s="33">
        <f>Arkusz13!C65</f>
        <v>0</v>
      </c>
      <c r="Q121" s="33">
        <f>Arkusz13!C81</f>
        <v>0</v>
      </c>
      <c r="R121" s="33">
        <f>Arkusz13!C97</f>
        <v>0</v>
      </c>
      <c r="S121" s="33">
        <f>Arkusz13!C113</f>
        <v>0</v>
      </c>
      <c r="T121" s="33">
        <f>Arkusz13!C129</f>
        <v>0</v>
      </c>
      <c r="U121" s="33">
        <f>Arkusz13!C145-SUM(N121:T121)</f>
        <v>3</v>
      </c>
      <c r="V121" s="52">
        <f>SUM(N121:U121)</f>
        <v>3</v>
      </c>
      <c r="W121" s="53"/>
      <c r="Y121" s="3"/>
      <c r="Z121" s="7"/>
    </row>
    <row r="122" spans="1:26" ht="15" thickBot="1" x14ac:dyDescent="0.4">
      <c r="C122" s="102" t="s">
        <v>1</v>
      </c>
      <c r="D122" s="103"/>
      <c r="E122" s="103"/>
      <c r="F122" s="103"/>
      <c r="G122" s="103"/>
      <c r="H122" s="103"/>
      <c r="I122" s="103"/>
      <c r="J122" s="103"/>
      <c r="K122" s="103"/>
      <c r="L122" s="61">
        <f>SUM(L107:L121)</f>
        <v>21821</v>
      </c>
      <c r="M122" s="61"/>
      <c r="N122" s="34">
        <f t="shared" ref="N122:V122" si="3">SUM(N107:N121)</f>
        <v>3208</v>
      </c>
      <c r="O122" s="34">
        <f t="shared" si="3"/>
        <v>3790</v>
      </c>
      <c r="P122" s="34">
        <f t="shared" si="3"/>
        <v>2107</v>
      </c>
      <c r="Q122" s="34">
        <f t="shared" si="3"/>
        <v>1123</v>
      </c>
      <c r="R122" s="34">
        <f t="shared" si="3"/>
        <v>60</v>
      </c>
      <c r="S122" s="34">
        <f t="shared" si="3"/>
        <v>0</v>
      </c>
      <c r="T122" s="34">
        <f t="shared" si="3"/>
        <v>137</v>
      </c>
      <c r="U122" s="34">
        <f t="shared" si="3"/>
        <v>10680</v>
      </c>
      <c r="V122" s="61">
        <f t="shared" si="3"/>
        <v>21105</v>
      </c>
      <c r="W122" s="62"/>
      <c r="Y122" s="3"/>
      <c r="Z122" s="7"/>
    </row>
    <row r="123" spans="1:26" x14ac:dyDescent="0.35">
      <c r="A123" s="35"/>
      <c r="B123" s="35"/>
      <c r="C123" s="35"/>
      <c r="D123" s="35"/>
      <c r="E123" s="35"/>
      <c r="F123" s="35"/>
      <c r="G123" s="35"/>
      <c r="H123" s="35"/>
      <c r="I123" s="35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</row>
    <row r="147" spans="1:25" ht="15" thickBot="1" x14ac:dyDescent="0.4"/>
    <row r="148" spans="1:25" ht="31.5" customHeight="1" x14ac:dyDescent="0.35">
      <c r="D148" s="138" t="s">
        <v>2</v>
      </c>
      <c r="E148" s="104"/>
      <c r="F148" s="104"/>
      <c r="G148" s="104"/>
      <c r="H148" s="104"/>
      <c r="I148" s="104"/>
      <c r="J148" s="104"/>
      <c r="K148" s="104"/>
      <c r="L148" s="104" t="s">
        <v>3</v>
      </c>
      <c r="M148" s="104"/>
      <c r="N148" s="124" t="s">
        <v>86</v>
      </c>
      <c r="O148" s="124"/>
      <c r="P148" s="124"/>
      <c r="Q148" s="56" t="s">
        <v>87</v>
      </c>
      <c r="R148" s="57"/>
      <c r="S148" s="58"/>
    </row>
    <row r="149" spans="1:25" ht="15" thickBot="1" x14ac:dyDescent="0.4">
      <c r="D149" s="212" t="s">
        <v>85</v>
      </c>
      <c r="E149" s="213"/>
      <c r="F149" s="213"/>
      <c r="G149" s="213"/>
      <c r="H149" s="213"/>
      <c r="I149" s="213"/>
      <c r="J149" s="213"/>
      <c r="K149" s="213"/>
      <c r="L149" s="211">
        <f>Arkusz14!B2</f>
        <v>12</v>
      </c>
      <c r="M149" s="211"/>
      <c r="N149" s="211">
        <f>Arkusz14!B3</f>
        <v>15</v>
      </c>
      <c r="O149" s="211"/>
      <c r="P149" s="211"/>
      <c r="Q149" s="105">
        <f>Arkusz14!B4</f>
        <v>0</v>
      </c>
      <c r="R149" s="106"/>
      <c r="S149" s="107"/>
    </row>
    <row r="150" spans="1:25" x14ac:dyDescent="0.35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</row>
    <row r="151" spans="1:25" x14ac:dyDescent="0.35">
      <c r="A151" s="45" t="s">
        <v>122</v>
      </c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</row>
    <row r="152" spans="1:25" x14ac:dyDescent="0.35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</row>
    <row r="153" spans="1:25" x14ac:dyDescent="0.3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</row>
    <row r="154" spans="1:25" x14ac:dyDescent="0.35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</row>
    <row r="155" spans="1:25" x14ac:dyDescent="0.35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</row>
    <row r="156" spans="1:25" x14ac:dyDescent="0.35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</row>
    <row r="158" spans="1:25" ht="14.5" customHeight="1" x14ac:dyDescent="0.35">
      <c r="A158" s="51" t="s">
        <v>144</v>
      </c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51"/>
    </row>
    <row r="159" spans="1:25" ht="15" thickBot="1" x14ac:dyDescent="0.4"/>
    <row r="160" spans="1:25" x14ac:dyDescent="0.35">
      <c r="G160" s="204" t="s">
        <v>23</v>
      </c>
      <c r="H160" s="205"/>
      <c r="I160" s="205"/>
      <c r="J160" s="205"/>
      <c r="K160" s="72" t="s">
        <v>8</v>
      </c>
      <c r="L160" s="101"/>
    </row>
    <row r="161" spans="1:25" x14ac:dyDescent="0.35">
      <c r="G161" s="99" t="s">
        <v>13</v>
      </c>
      <c r="H161" s="100"/>
      <c r="I161" s="100"/>
      <c r="J161" s="100"/>
      <c r="K161" s="52"/>
      <c r="L161" s="53"/>
    </row>
    <row r="162" spans="1:25" x14ac:dyDescent="0.35">
      <c r="G162" s="110" t="s">
        <v>14</v>
      </c>
      <c r="H162" s="111"/>
      <c r="I162" s="111"/>
      <c r="J162" s="111"/>
      <c r="K162" s="52"/>
      <c r="L162" s="53"/>
    </row>
    <row r="163" spans="1:25" x14ac:dyDescent="0.35">
      <c r="G163" s="99" t="s">
        <v>15</v>
      </c>
      <c r="H163" s="100"/>
      <c r="I163" s="100"/>
      <c r="J163" s="100"/>
      <c r="K163" s="52"/>
      <c r="L163" s="53"/>
    </row>
    <row r="164" spans="1:25" x14ac:dyDescent="0.35">
      <c r="G164" s="110" t="s">
        <v>80</v>
      </c>
      <c r="H164" s="111"/>
      <c r="I164" s="111"/>
      <c r="J164" s="111"/>
      <c r="K164" s="52"/>
      <c r="L164" s="53"/>
    </row>
    <row r="165" spans="1:25" x14ac:dyDescent="0.35">
      <c r="G165" s="99" t="s">
        <v>81</v>
      </c>
      <c r="H165" s="100"/>
      <c r="I165" s="100"/>
      <c r="J165" s="100"/>
      <c r="K165" s="52"/>
      <c r="L165" s="53"/>
    </row>
    <row r="166" spans="1:25" x14ac:dyDescent="0.35">
      <c r="G166" s="108" t="s">
        <v>91</v>
      </c>
      <c r="H166" s="109"/>
      <c r="I166" s="109"/>
      <c r="J166" s="109"/>
      <c r="K166" s="52"/>
      <c r="L166" s="53"/>
    </row>
    <row r="167" spans="1:25" x14ac:dyDescent="0.35">
      <c r="G167" s="81" t="s">
        <v>16</v>
      </c>
      <c r="H167" s="82"/>
      <c r="I167" s="82"/>
      <c r="J167" s="82"/>
      <c r="K167" s="52"/>
      <c r="L167" s="53"/>
    </row>
    <row r="168" spans="1:25" x14ac:dyDescent="0.35">
      <c r="G168" s="108" t="s">
        <v>17</v>
      </c>
      <c r="H168" s="109"/>
      <c r="I168" s="109"/>
      <c r="J168" s="109"/>
      <c r="K168" s="52"/>
      <c r="L168" s="53"/>
    </row>
    <row r="169" spans="1:25" x14ac:dyDescent="0.35">
      <c r="G169" s="81" t="s">
        <v>18</v>
      </c>
      <c r="H169" s="82"/>
      <c r="I169" s="82"/>
      <c r="J169" s="82"/>
      <c r="K169" s="52"/>
      <c r="L169" s="53"/>
    </row>
    <row r="170" spans="1:25" x14ac:dyDescent="0.35">
      <c r="G170" s="108" t="s">
        <v>19</v>
      </c>
      <c r="H170" s="109"/>
      <c r="I170" s="109"/>
      <c r="J170" s="109"/>
      <c r="K170" s="52"/>
      <c r="L170" s="53"/>
    </row>
    <row r="171" spans="1:25" ht="15" thickBot="1" x14ac:dyDescent="0.4">
      <c r="G171" s="90" t="s">
        <v>82</v>
      </c>
      <c r="H171" s="91"/>
      <c r="I171" s="91"/>
      <c r="J171" s="91"/>
      <c r="K171" s="52"/>
      <c r="L171" s="53"/>
    </row>
    <row r="172" spans="1:25" ht="15" thickBot="1" x14ac:dyDescent="0.4">
      <c r="G172" s="63" t="s">
        <v>1</v>
      </c>
      <c r="H172" s="64"/>
      <c r="I172" s="64"/>
      <c r="J172" s="64"/>
      <c r="K172" s="79"/>
      <c r="L172" s="80"/>
    </row>
    <row r="174" spans="1:25" x14ac:dyDescent="0.35">
      <c r="A174" s="45" t="s">
        <v>122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</row>
    <row r="175" spans="1:25" x14ac:dyDescent="0.3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</row>
    <row r="176" spans="1:25" x14ac:dyDescent="0.35">
      <c r="A176" s="45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</row>
    <row r="177" spans="1:25" x14ac:dyDescent="0.35">
      <c r="A177" s="45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</row>
    <row r="178" spans="1:25" x14ac:dyDescent="0.35">
      <c r="A178" s="45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</row>
    <row r="179" spans="1:25" x14ac:dyDescent="0.3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</row>
    <row r="180" spans="1:25" x14ac:dyDescent="0.35">
      <c r="A180" s="45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</row>
    <row r="181" spans="1:25" x14ac:dyDescent="0.35">
      <c r="A181" s="45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</row>
    <row r="184" spans="1:25" x14ac:dyDescent="0.35">
      <c r="A184" s="11" t="s">
        <v>145</v>
      </c>
      <c r="B184" s="11"/>
      <c r="C184" s="11"/>
      <c r="D184" s="11"/>
      <c r="E184" s="11"/>
      <c r="F184" s="11"/>
    </row>
    <row r="185" spans="1:25" ht="15" thickBot="1" x14ac:dyDescent="0.4"/>
    <row r="186" spans="1:25" x14ac:dyDescent="0.35">
      <c r="D186" s="150" t="s">
        <v>28</v>
      </c>
      <c r="E186" s="72"/>
      <c r="F186" s="72"/>
      <c r="G186" s="72"/>
      <c r="H186" s="72" t="s">
        <v>3</v>
      </c>
      <c r="I186" s="72"/>
      <c r="J186" s="72"/>
      <c r="K186" s="72" t="s">
        <v>22</v>
      </c>
      <c r="L186" s="72"/>
      <c r="M186" s="101"/>
    </row>
    <row r="187" spans="1:25" x14ac:dyDescent="0.35">
      <c r="D187" s="244" t="s">
        <v>20</v>
      </c>
      <c r="E187" s="245"/>
      <c r="F187" s="245"/>
      <c r="G187" s="245"/>
      <c r="H187" s="52"/>
      <c r="I187" s="52"/>
      <c r="J187" s="52"/>
      <c r="K187" s="52"/>
      <c r="L187" s="52"/>
      <c r="M187" s="53"/>
    </row>
    <row r="188" spans="1:25" x14ac:dyDescent="0.35">
      <c r="D188" s="246" t="s">
        <v>141</v>
      </c>
      <c r="E188" s="247"/>
      <c r="F188" s="247"/>
      <c r="G188" s="247"/>
      <c r="H188" s="52"/>
      <c r="I188" s="52"/>
      <c r="J188" s="52"/>
      <c r="K188" s="52"/>
      <c r="L188" s="52"/>
      <c r="M188" s="53"/>
    </row>
    <row r="189" spans="1:25" ht="15" thickBot="1" x14ac:dyDescent="0.4">
      <c r="D189" s="97" t="s">
        <v>21</v>
      </c>
      <c r="E189" s="98"/>
      <c r="F189" s="98"/>
      <c r="G189" s="98"/>
      <c r="H189" s="52"/>
      <c r="I189" s="52"/>
      <c r="J189" s="52"/>
      <c r="K189" s="52"/>
      <c r="L189" s="52"/>
      <c r="M189" s="53"/>
    </row>
    <row r="190" spans="1:25" ht="15" thickBot="1" x14ac:dyDescent="0.4">
      <c r="D190" s="92" t="s">
        <v>1</v>
      </c>
      <c r="E190" s="93"/>
      <c r="F190" s="93"/>
      <c r="G190" s="93"/>
      <c r="H190" s="79"/>
      <c r="I190" s="79"/>
      <c r="J190" s="79"/>
      <c r="K190" s="79"/>
      <c r="L190" s="79"/>
      <c r="M190" s="80"/>
    </row>
    <row r="191" spans="1:25" x14ac:dyDescent="0.35">
      <c r="D191" s="37"/>
      <c r="E191" s="37"/>
      <c r="F191" s="37"/>
      <c r="G191" s="37"/>
      <c r="H191" s="38"/>
      <c r="I191" s="38"/>
      <c r="J191" s="38"/>
      <c r="K191" s="38"/>
      <c r="L191" s="38"/>
      <c r="M191" s="38"/>
    </row>
    <row r="192" spans="1:25" x14ac:dyDescent="0.35">
      <c r="D192" s="37"/>
      <c r="E192" s="37"/>
      <c r="F192" s="37"/>
      <c r="G192" s="37"/>
      <c r="H192" s="38"/>
      <c r="I192" s="38"/>
      <c r="J192" s="38"/>
      <c r="K192" s="38"/>
      <c r="L192" s="38"/>
      <c r="M192" s="38"/>
    </row>
    <row r="193" spans="4:29" x14ac:dyDescent="0.35">
      <c r="D193" s="37"/>
      <c r="E193" s="37"/>
      <c r="F193" s="37"/>
      <c r="G193" s="37"/>
      <c r="H193" s="38"/>
      <c r="I193" s="38"/>
      <c r="J193" s="38"/>
      <c r="K193" s="38"/>
      <c r="L193" s="38"/>
      <c r="M193" s="38"/>
    </row>
    <row r="194" spans="4:29" x14ac:dyDescent="0.35">
      <c r="D194" s="39"/>
      <c r="E194" s="39"/>
      <c r="F194" s="39"/>
      <c r="G194" s="39"/>
      <c r="H194" s="39"/>
      <c r="I194" s="39"/>
      <c r="J194" s="39"/>
      <c r="K194" s="39"/>
      <c r="L194" s="39"/>
      <c r="M194" s="39"/>
    </row>
    <row r="195" spans="4:29" x14ac:dyDescent="0.35">
      <c r="D195" s="39"/>
      <c r="E195" s="39"/>
      <c r="F195" s="39"/>
      <c r="G195" s="39"/>
      <c r="H195" s="39"/>
      <c r="I195" s="39"/>
      <c r="J195" s="39"/>
      <c r="K195" s="39"/>
      <c r="L195" s="39"/>
      <c r="M195" s="39"/>
    </row>
    <row r="196" spans="4:29" x14ac:dyDescent="0.35">
      <c r="D196" s="39"/>
      <c r="E196" s="39"/>
      <c r="F196" s="39"/>
      <c r="G196" s="39"/>
      <c r="H196" s="39"/>
      <c r="I196" s="39"/>
      <c r="J196" s="39"/>
      <c r="K196" s="39"/>
      <c r="L196" s="39"/>
      <c r="M196" s="39"/>
    </row>
    <row r="197" spans="4:29" x14ac:dyDescent="0.35">
      <c r="D197" s="39"/>
      <c r="E197" s="39"/>
      <c r="F197" s="39"/>
      <c r="G197" s="39"/>
      <c r="H197" s="39"/>
      <c r="I197" s="39"/>
      <c r="J197" s="39"/>
      <c r="K197" s="39"/>
      <c r="L197" s="39"/>
      <c r="M197" s="39"/>
    </row>
    <row r="198" spans="4:29" x14ac:dyDescent="0.35">
      <c r="D198" s="39"/>
      <c r="E198" s="39"/>
      <c r="F198" s="39"/>
      <c r="G198" s="39"/>
      <c r="H198" s="39"/>
      <c r="I198" s="39"/>
      <c r="J198" s="39"/>
      <c r="K198" s="39"/>
      <c r="L198" s="39"/>
      <c r="M198" s="39"/>
    </row>
    <row r="199" spans="4:29" x14ac:dyDescent="0.35">
      <c r="D199" s="39"/>
      <c r="E199" s="39"/>
      <c r="F199" s="39"/>
      <c r="G199" s="39"/>
      <c r="H199" s="39"/>
      <c r="I199" s="39"/>
      <c r="J199" s="39"/>
      <c r="K199" s="39"/>
      <c r="L199" s="39"/>
      <c r="M199" s="39"/>
    </row>
    <row r="200" spans="4:29" x14ac:dyDescent="0.35">
      <c r="D200" s="39"/>
      <c r="E200" s="39"/>
      <c r="F200" s="39"/>
      <c r="G200" s="39"/>
      <c r="H200" s="39"/>
      <c r="I200" s="39"/>
      <c r="J200" s="39"/>
      <c r="K200" s="39"/>
      <c r="L200" s="39"/>
      <c r="M200" s="39"/>
    </row>
    <row r="201" spans="4:29" x14ac:dyDescent="0.35">
      <c r="D201" s="39"/>
      <c r="E201" s="39"/>
      <c r="F201" s="39"/>
      <c r="G201" s="39"/>
      <c r="H201" s="39"/>
      <c r="I201" s="39"/>
      <c r="J201" s="39"/>
      <c r="K201" s="39"/>
      <c r="L201" s="39"/>
      <c r="M201" s="39"/>
    </row>
    <row r="202" spans="4:29" x14ac:dyDescent="0.35">
      <c r="D202" s="39"/>
      <c r="E202" s="39"/>
      <c r="F202" s="39"/>
      <c r="G202" s="39"/>
      <c r="H202" s="39"/>
      <c r="I202" s="39"/>
      <c r="J202" s="39"/>
      <c r="K202" s="39"/>
      <c r="L202" s="39"/>
      <c r="M202" s="39"/>
    </row>
    <row r="203" spans="4:29" x14ac:dyDescent="0.35"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AC203" s="26"/>
    </row>
    <row r="204" spans="4:29" x14ac:dyDescent="0.35">
      <c r="D204" s="39"/>
      <c r="E204" s="39"/>
      <c r="F204" s="39"/>
      <c r="G204" s="39"/>
      <c r="H204" s="39"/>
      <c r="I204" s="39"/>
      <c r="J204" s="39"/>
      <c r="K204" s="39"/>
      <c r="L204" s="39"/>
      <c r="M204" s="39"/>
    </row>
    <row r="205" spans="4:29" x14ac:dyDescent="0.35">
      <c r="D205" s="39"/>
      <c r="E205" s="39"/>
      <c r="F205" s="39"/>
      <c r="G205" s="39"/>
      <c r="H205" s="39"/>
      <c r="I205" s="39"/>
      <c r="J205" s="39"/>
      <c r="K205" s="39"/>
      <c r="L205" s="39"/>
      <c r="M205" s="39"/>
    </row>
    <row r="206" spans="4:29" x14ac:dyDescent="0.35">
      <c r="D206" s="39"/>
      <c r="E206" s="39"/>
      <c r="F206" s="39"/>
      <c r="G206" s="39"/>
      <c r="H206" s="39"/>
      <c r="I206" s="39"/>
      <c r="J206" s="39"/>
      <c r="K206" s="39"/>
      <c r="L206" s="39"/>
      <c r="M206" s="39"/>
    </row>
    <row r="209" spans="1:25" x14ac:dyDescent="0.35">
      <c r="A209" s="45" t="s">
        <v>122</v>
      </c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</row>
    <row r="210" spans="1:25" x14ac:dyDescent="0.35">
      <c r="A210" s="45"/>
      <c r="B210" s="45"/>
      <c r="C210" s="45"/>
      <c r="D210" s="45"/>
      <c r="E210" s="45"/>
      <c r="F210" s="45"/>
      <c r="G210" s="45"/>
      <c r="H210" s="45"/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</row>
    <row r="211" spans="1:25" x14ac:dyDescent="0.35">
      <c r="A211" s="45"/>
      <c r="B211" s="45"/>
      <c r="C211" s="45"/>
      <c r="D211" s="45"/>
      <c r="E211" s="45"/>
      <c r="F211" s="45"/>
      <c r="G211" s="45"/>
      <c r="H211" s="45"/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</row>
    <row r="212" spans="1:25" x14ac:dyDescent="0.35">
      <c r="A212" s="45"/>
      <c r="B212" s="45"/>
      <c r="C212" s="45"/>
      <c r="D212" s="45"/>
      <c r="E212" s="45"/>
      <c r="F212" s="45"/>
      <c r="G212" s="45"/>
      <c r="H212" s="45"/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</row>
    <row r="213" spans="1:25" x14ac:dyDescent="0.35">
      <c r="A213" s="45"/>
      <c r="B213" s="45"/>
      <c r="C213" s="45"/>
      <c r="D213" s="45"/>
      <c r="E213" s="45"/>
      <c r="F213" s="45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</row>
    <row r="214" spans="1:25" x14ac:dyDescent="0.35">
      <c r="A214" s="45"/>
      <c r="B214" s="45"/>
      <c r="C214" s="45"/>
      <c r="D214" s="45"/>
      <c r="E214" s="45"/>
      <c r="F214" s="45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</row>
    <row r="215" spans="1:25" x14ac:dyDescent="0.35">
      <c r="A215" s="45"/>
      <c r="B215" s="45"/>
      <c r="C215" s="45"/>
      <c r="D215" s="45"/>
      <c r="E215" s="45"/>
      <c r="F215" s="45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</row>
    <row r="216" spans="1:25" x14ac:dyDescent="0.35">
      <c r="A216" s="45"/>
      <c r="B216" s="45"/>
      <c r="C216" s="45"/>
      <c r="D216" s="45"/>
      <c r="E216" s="45"/>
      <c r="F216" s="45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</row>
    <row r="219" spans="1:25" x14ac:dyDescent="0.35">
      <c r="A219" s="11" t="s">
        <v>146</v>
      </c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25" x14ac:dyDescent="0.3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25" ht="15" thickBot="1" x14ac:dyDescent="0.4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25" x14ac:dyDescent="0.35">
      <c r="D222" s="85" t="s">
        <v>49</v>
      </c>
      <c r="E222" s="86"/>
      <c r="F222" s="86"/>
      <c r="G222" s="94" t="str">
        <f>CONCATENATE(Arkusz18!A2," - ",Arkusz18!B2," r.")</f>
        <v>01.12.2020 - 31.12.2020 r.</v>
      </c>
      <c r="H222" s="94"/>
      <c r="I222" s="94"/>
      <c r="J222" s="94"/>
      <c r="K222" s="94"/>
      <c r="L222" s="94"/>
      <c r="M222" s="94"/>
      <c r="N222" s="94"/>
      <c r="O222" s="94"/>
      <c r="P222" s="94"/>
      <c r="Q222" s="94"/>
      <c r="R222" s="95"/>
    </row>
    <row r="223" spans="1:25" ht="31.5" customHeight="1" x14ac:dyDescent="0.35">
      <c r="D223" s="87"/>
      <c r="E223" s="88"/>
      <c r="F223" s="88"/>
      <c r="G223" s="89" t="s">
        <v>65</v>
      </c>
      <c r="H223" s="89"/>
      <c r="I223" s="89"/>
      <c r="J223" s="89" t="s">
        <v>90</v>
      </c>
      <c r="K223" s="89"/>
      <c r="L223" s="89"/>
      <c r="M223" s="89" t="s">
        <v>64</v>
      </c>
      <c r="N223" s="89"/>
      <c r="O223" s="89"/>
      <c r="P223" s="89" t="s">
        <v>89</v>
      </c>
      <c r="Q223" s="89"/>
      <c r="R223" s="96"/>
    </row>
    <row r="224" spans="1:25" x14ac:dyDescent="0.35">
      <c r="D224" s="248" t="s">
        <v>88</v>
      </c>
      <c r="E224" s="249"/>
      <c r="F224" s="249"/>
      <c r="G224" s="255">
        <f>Arkusz16!A2</f>
        <v>0</v>
      </c>
      <c r="H224" s="255"/>
      <c r="I224" s="255"/>
      <c r="J224" s="255">
        <f>Arkusz16!A3</f>
        <v>0</v>
      </c>
      <c r="K224" s="255"/>
      <c r="L224" s="255"/>
      <c r="M224" s="255">
        <f>Arkusz16!A4</f>
        <v>0</v>
      </c>
      <c r="N224" s="255"/>
      <c r="O224" s="255"/>
      <c r="P224" s="255">
        <f>Arkusz16!A5</f>
        <v>0</v>
      </c>
      <c r="Q224" s="255"/>
      <c r="R224" s="255"/>
    </row>
    <row r="225" spans="1:25" x14ac:dyDescent="0.35">
      <c r="D225" s="250" t="s">
        <v>51</v>
      </c>
      <c r="E225" s="251"/>
      <c r="F225" s="251"/>
      <c r="G225" s="252">
        <f>Arkusz16!A6</f>
        <v>14</v>
      </c>
      <c r="H225" s="252"/>
      <c r="I225" s="252"/>
      <c r="J225" s="258">
        <f>Arkusz16!A7</f>
        <v>0</v>
      </c>
      <c r="K225" s="259"/>
      <c r="L225" s="260"/>
      <c r="M225" s="258">
        <f>Arkusz16!A8</f>
        <v>0</v>
      </c>
      <c r="N225" s="259"/>
      <c r="O225" s="260"/>
      <c r="P225" s="258">
        <f>Arkusz16!A9</f>
        <v>0</v>
      </c>
      <c r="Q225" s="259"/>
      <c r="R225" s="260"/>
    </row>
    <row r="226" spans="1:25" ht="15" thickBot="1" x14ac:dyDescent="0.4">
      <c r="D226" s="112" t="s">
        <v>52</v>
      </c>
      <c r="E226" s="113"/>
      <c r="F226" s="113"/>
      <c r="G226" s="114">
        <f>Arkusz16!A10</f>
        <v>1</v>
      </c>
      <c r="H226" s="114"/>
      <c r="I226" s="114"/>
      <c r="J226" s="114">
        <f>Arkusz16!A11</f>
        <v>0</v>
      </c>
      <c r="K226" s="114"/>
      <c r="L226" s="114"/>
      <c r="M226" s="114">
        <f>Arkusz16!A12</f>
        <v>0</v>
      </c>
      <c r="N226" s="114"/>
      <c r="O226" s="114"/>
      <c r="P226" s="114">
        <f>Arkusz16!A13</f>
        <v>0</v>
      </c>
      <c r="Q226" s="114"/>
      <c r="R226" s="114"/>
    </row>
    <row r="227" spans="1:25" ht="15" thickBot="1" x14ac:dyDescent="0.4">
      <c r="D227" s="253" t="s">
        <v>50</v>
      </c>
      <c r="E227" s="254"/>
      <c r="F227" s="254"/>
      <c r="G227" s="83">
        <f>SUM(G224:I226)</f>
        <v>15</v>
      </c>
      <c r="H227" s="83"/>
      <c r="I227" s="83"/>
      <c r="J227" s="83">
        <f t="shared" ref="J227" si="4">SUM(J224:L226)</f>
        <v>0</v>
      </c>
      <c r="K227" s="83"/>
      <c r="L227" s="83"/>
      <c r="M227" s="83">
        <f t="shared" ref="M227" si="5">SUM(M224:O226)</f>
        <v>0</v>
      </c>
      <c r="N227" s="83"/>
      <c r="O227" s="83"/>
      <c r="P227" s="83">
        <f t="shared" ref="P227" si="6">SUM(P224:R226)</f>
        <v>0</v>
      </c>
      <c r="Q227" s="83"/>
      <c r="R227" s="84"/>
    </row>
    <row r="228" spans="1:25" x14ac:dyDescent="0.35">
      <c r="A228" s="40"/>
      <c r="B228" s="40"/>
      <c r="C228" s="40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</row>
    <row r="230" spans="1:25" ht="15" thickBot="1" x14ac:dyDescent="0.4"/>
    <row r="231" spans="1:25" x14ac:dyDescent="0.35">
      <c r="D231" s="85" t="s">
        <v>49</v>
      </c>
      <c r="E231" s="86"/>
      <c r="F231" s="86"/>
      <c r="G231" s="94" t="str">
        <f>CONCATENATE(Arkusz18!C2," - ",Arkusz18!B2," r.")</f>
        <v>01.01.2020 - 31.12.2020 r.</v>
      </c>
      <c r="H231" s="94"/>
      <c r="I231" s="94"/>
      <c r="J231" s="94"/>
      <c r="K231" s="94"/>
      <c r="L231" s="94"/>
      <c r="M231" s="94"/>
      <c r="N231" s="94"/>
      <c r="O231" s="94"/>
      <c r="P231" s="94"/>
      <c r="Q231" s="94"/>
      <c r="R231" s="95"/>
    </row>
    <row r="232" spans="1:25" ht="32.25" customHeight="1" x14ac:dyDescent="0.35">
      <c r="D232" s="87"/>
      <c r="E232" s="88"/>
      <c r="F232" s="88"/>
      <c r="G232" s="89" t="s">
        <v>65</v>
      </c>
      <c r="H232" s="89"/>
      <c r="I232" s="89"/>
      <c r="J232" s="89" t="s">
        <v>90</v>
      </c>
      <c r="K232" s="89"/>
      <c r="L232" s="89"/>
      <c r="M232" s="89" t="s">
        <v>64</v>
      </c>
      <c r="N232" s="89"/>
      <c r="O232" s="89"/>
      <c r="P232" s="89" t="s">
        <v>89</v>
      </c>
      <c r="Q232" s="89"/>
      <c r="R232" s="96"/>
    </row>
    <row r="233" spans="1:25" x14ac:dyDescent="0.35">
      <c r="D233" s="248" t="s">
        <v>88</v>
      </c>
      <c r="E233" s="249"/>
      <c r="F233" s="249"/>
      <c r="G233" s="255">
        <f>Arkusz17!A2</f>
        <v>0</v>
      </c>
      <c r="H233" s="255"/>
      <c r="I233" s="255"/>
      <c r="J233" s="255">
        <f>Arkusz17!A3</f>
        <v>0</v>
      </c>
      <c r="K233" s="255"/>
      <c r="L233" s="255"/>
      <c r="M233" s="255">
        <f>Arkusz17!A4</f>
        <v>0</v>
      </c>
      <c r="N233" s="255"/>
      <c r="O233" s="255"/>
      <c r="P233" s="255">
        <f>Arkusz17!A5</f>
        <v>0</v>
      </c>
      <c r="Q233" s="255"/>
      <c r="R233" s="255"/>
    </row>
    <row r="234" spans="1:25" x14ac:dyDescent="0.35">
      <c r="D234" s="250" t="s">
        <v>51</v>
      </c>
      <c r="E234" s="251"/>
      <c r="F234" s="251"/>
      <c r="G234" s="252">
        <f>Arkusz17!A6</f>
        <v>2847</v>
      </c>
      <c r="H234" s="252"/>
      <c r="I234" s="252"/>
      <c r="J234" s="252">
        <f>Arkusz17!A7</f>
        <v>20</v>
      </c>
      <c r="K234" s="252"/>
      <c r="L234" s="252"/>
      <c r="M234" s="252">
        <f>Arkusz17!A8</f>
        <v>0</v>
      </c>
      <c r="N234" s="252"/>
      <c r="O234" s="252"/>
      <c r="P234" s="252">
        <f>Arkusz17!A9</f>
        <v>12</v>
      </c>
      <c r="Q234" s="252"/>
      <c r="R234" s="252"/>
    </row>
    <row r="235" spans="1:25" ht="15" thickBot="1" x14ac:dyDescent="0.4">
      <c r="D235" s="112" t="s">
        <v>52</v>
      </c>
      <c r="E235" s="113"/>
      <c r="F235" s="113"/>
      <c r="G235" s="114">
        <f>Arkusz17!A10</f>
        <v>960</v>
      </c>
      <c r="H235" s="114"/>
      <c r="I235" s="114"/>
      <c r="J235" s="114">
        <f>Arkusz17!A11</f>
        <v>4</v>
      </c>
      <c r="K235" s="114"/>
      <c r="L235" s="114"/>
      <c r="M235" s="114">
        <f>Arkusz17!A12</f>
        <v>16</v>
      </c>
      <c r="N235" s="114"/>
      <c r="O235" s="114"/>
      <c r="P235" s="114">
        <f>Arkusz17!A13</f>
        <v>21</v>
      </c>
      <c r="Q235" s="114"/>
      <c r="R235" s="114"/>
    </row>
    <row r="236" spans="1:25" ht="15" thickBot="1" x14ac:dyDescent="0.4">
      <c r="D236" s="253" t="s">
        <v>50</v>
      </c>
      <c r="E236" s="254"/>
      <c r="F236" s="254"/>
      <c r="G236" s="83">
        <f>SUM(G233:I235)</f>
        <v>3807</v>
      </c>
      <c r="H236" s="83"/>
      <c r="I236" s="83"/>
      <c r="J236" s="83">
        <f t="shared" ref="J236" si="7">SUM(J233:L235)</f>
        <v>24</v>
      </c>
      <c r="K236" s="83"/>
      <c r="L236" s="83"/>
      <c r="M236" s="83">
        <f t="shared" ref="M236" si="8">SUM(M233:O235)</f>
        <v>16</v>
      </c>
      <c r="N236" s="83"/>
      <c r="O236" s="83"/>
      <c r="P236" s="83">
        <f t="shared" ref="P236" si="9">SUM(P233:R235)</f>
        <v>33</v>
      </c>
      <c r="Q236" s="83"/>
      <c r="R236" s="84"/>
    </row>
    <row r="239" spans="1:25" x14ac:dyDescent="0.35">
      <c r="A239" s="45" t="s">
        <v>122</v>
      </c>
      <c r="B239" s="45"/>
      <c r="C239" s="45"/>
      <c r="D239" s="45"/>
      <c r="E239" s="45"/>
      <c r="F239" s="45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</row>
    <row r="240" spans="1:25" x14ac:dyDescent="0.35">
      <c r="A240" s="45"/>
      <c r="B240" s="45"/>
      <c r="C240" s="45"/>
      <c r="D240" s="45"/>
      <c r="E240" s="45"/>
      <c r="F240" s="45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</row>
    <row r="241" spans="1:25" x14ac:dyDescent="0.35">
      <c r="A241" s="45"/>
      <c r="B241" s="45"/>
      <c r="C241" s="45"/>
      <c r="D241" s="45"/>
      <c r="E241" s="45"/>
      <c r="F241" s="45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</row>
    <row r="242" spans="1:25" x14ac:dyDescent="0.35">
      <c r="A242" s="45"/>
      <c r="B242" s="45"/>
      <c r="C242" s="45"/>
      <c r="D242" s="45"/>
      <c r="E242" s="45"/>
      <c r="F242" s="45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</row>
    <row r="243" spans="1:25" x14ac:dyDescent="0.35">
      <c r="A243" s="45"/>
      <c r="B243" s="45"/>
      <c r="C243" s="45"/>
      <c r="D243" s="45"/>
      <c r="E243" s="45"/>
      <c r="F243" s="45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</row>
    <row r="244" spans="1:25" x14ac:dyDescent="0.35">
      <c r="A244" s="45"/>
      <c r="B244" s="45"/>
      <c r="C244" s="45"/>
      <c r="D244" s="45"/>
      <c r="E244" s="45"/>
      <c r="F244" s="45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</row>
    <row r="245" spans="1:25" x14ac:dyDescent="0.35">
      <c r="A245" s="45"/>
      <c r="B245" s="45"/>
      <c r="C245" s="45"/>
      <c r="D245" s="45"/>
      <c r="E245" s="45"/>
      <c r="F245" s="45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</row>
    <row r="246" spans="1:25" x14ac:dyDescent="0.35">
      <c r="A246" s="45"/>
      <c r="B246" s="45"/>
      <c r="C246" s="45"/>
      <c r="D246" s="45"/>
      <c r="E246" s="45"/>
      <c r="F246" s="45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</row>
    <row r="247" spans="1:25" x14ac:dyDescent="0.35">
      <c r="A247" s="45"/>
      <c r="B247" s="45"/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</row>
    <row r="250" spans="1:25" ht="18" x14ac:dyDescent="0.35">
      <c r="A250" s="9" t="s">
        <v>67</v>
      </c>
      <c r="F250" s="10"/>
    </row>
    <row r="251" spans="1:25" x14ac:dyDescent="0.35">
      <c r="F251" s="10"/>
    </row>
    <row r="252" spans="1:25" x14ac:dyDescent="0.35">
      <c r="A252" s="175" t="s">
        <v>147</v>
      </c>
      <c r="B252" s="175"/>
      <c r="C252" s="175"/>
      <c r="D252" s="175"/>
      <c r="E252" s="175"/>
      <c r="F252" s="175"/>
      <c r="G252" s="175"/>
      <c r="H252" s="175"/>
      <c r="I252" s="175"/>
      <c r="J252" s="175"/>
      <c r="K252" s="175"/>
      <c r="L252" s="175"/>
      <c r="M252" s="175"/>
      <c r="N252" s="175"/>
      <c r="O252" s="175"/>
      <c r="P252" s="175"/>
      <c r="Q252" s="175"/>
      <c r="R252" s="175"/>
      <c r="S252" s="175"/>
      <c r="T252" s="175"/>
      <c r="U252" s="175"/>
    </row>
    <row r="253" spans="1:25" x14ac:dyDescent="0.3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</row>
    <row r="254" spans="1:25" ht="15" thickBot="1" x14ac:dyDescent="0.4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</row>
    <row r="255" spans="1:25" x14ac:dyDescent="0.35">
      <c r="C255" s="184" t="s">
        <v>0</v>
      </c>
      <c r="D255" s="185"/>
      <c r="E255" s="185"/>
      <c r="F255" s="185"/>
      <c r="G255" s="261" t="str">
        <f>CONCATENATE(Arkusz18!A2," - ",Arkusz18!B2," r.")</f>
        <v>01.12.2020 - 31.12.2020 r.</v>
      </c>
      <c r="H255" s="262"/>
      <c r="I255" s="262"/>
      <c r="J255" s="262"/>
      <c r="K255" s="262"/>
      <c r="L255" s="262"/>
      <c r="M255" s="262"/>
      <c r="N255" s="262"/>
      <c r="O255" s="262"/>
      <c r="P255" s="262"/>
      <c r="Q255" s="262"/>
      <c r="R255" s="262"/>
      <c r="S255" s="262"/>
      <c r="T255" s="262"/>
      <c r="U255" s="262"/>
      <c r="V255" s="263"/>
    </row>
    <row r="256" spans="1:25" x14ac:dyDescent="0.35">
      <c r="C256" s="186"/>
      <c r="D256" s="174"/>
      <c r="E256" s="174"/>
      <c r="F256" s="174"/>
      <c r="G256" s="178" t="s">
        <v>31</v>
      </c>
      <c r="H256" s="179"/>
      <c r="I256" s="179"/>
      <c r="J256" s="180"/>
      <c r="K256" s="178" t="s">
        <v>32</v>
      </c>
      <c r="L256" s="179"/>
      <c r="M256" s="179"/>
      <c r="N256" s="180"/>
      <c r="O256" s="178" t="s">
        <v>103</v>
      </c>
      <c r="P256" s="179"/>
      <c r="Q256" s="179"/>
      <c r="R256" s="180"/>
      <c r="S256" s="178" t="s">
        <v>55</v>
      </c>
      <c r="T256" s="179"/>
      <c r="U256" s="179"/>
      <c r="V256" s="265"/>
    </row>
    <row r="257" spans="3:22" x14ac:dyDescent="0.35">
      <c r="C257" s="186"/>
      <c r="D257" s="174"/>
      <c r="E257" s="174"/>
      <c r="F257" s="174"/>
      <c r="G257" s="242" t="s">
        <v>30</v>
      </c>
      <c r="H257" s="243"/>
      <c r="I257" s="178" t="s">
        <v>10</v>
      </c>
      <c r="J257" s="180"/>
      <c r="K257" s="242" t="s">
        <v>33</v>
      </c>
      <c r="L257" s="243"/>
      <c r="M257" s="178" t="s">
        <v>10</v>
      </c>
      <c r="N257" s="180"/>
      <c r="O257" s="242" t="s">
        <v>30</v>
      </c>
      <c r="P257" s="243"/>
      <c r="Q257" s="178" t="s">
        <v>10</v>
      </c>
      <c r="R257" s="180"/>
      <c r="S257" s="242" t="s">
        <v>30</v>
      </c>
      <c r="T257" s="243"/>
      <c r="U257" s="178" t="s">
        <v>10</v>
      </c>
      <c r="V257" s="265"/>
    </row>
    <row r="258" spans="3:22" x14ac:dyDescent="0.35">
      <c r="C258" s="139" t="str">
        <f>Arkusz2!B2</f>
        <v>ROSJA</v>
      </c>
      <c r="D258" s="140"/>
      <c r="E258" s="140"/>
      <c r="F258" s="140"/>
      <c r="G258" s="187">
        <f>Arkusz2!F2</f>
        <v>8</v>
      </c>
      <c r="H258" s="188"/>
      <c r="I258" s="187">
        <f>Arkusz2!F8</f>
        <v>10</v>
      </c>
      <c r="J258" s="188"/>
      <c r="K258" s="187">
        <f>SUM(Arkusz2!F14,-G258)</f>
        <v>25</v>
      </c>
      <c r="L258" s="188"/>
      <c r="M258" s="187">
        <f>SUM(Arkusz2!F20,-I258)</f>
        <v>63</v>
      </c>
      <c r="N258" s="188"/>
      <c r="O258" s="187">
        <f>Arkusz2!F26</f>
        <v>2</v>
      </c>
      <c r="P258" s="188"/>
      <c r="Q258" s="187">
        <f>Arkusz2!F32</f>
        <v>10</v>
      </c>
      <c r="R258" s="188"/>
      <c r="S258" s="187">
        <f>SUM(Arkusz2!F14,O258)</f>
        <v>35</v>
      </c>
      <c r="T258" s="188"/>
      <c r="U258" s="187">
        <f>SUM(Arkusz2!F20,Q258)</f>
        <v>83</v>
      </c>
      <c r="V258" s="257"/>
    </row>
    <row r="259" spans="3:22" x14ac:dyDescent="0.35">
      <c r="C259" s="229" t="str">
        <f>Arkusz2!B3</f>
        <v>BIAŁORUŚ</v>
      </c>
      <c r="D259" s="230"/>
      <c r="E259" s="230"/>
      <c r="F259" s="230"/>
      <c r="G259" s="189">
        <f>Arkusz2!F3</f>
        <v>62</v>
      </c>
      <c r="H259" s="190"/>
      <c r="I259" s="189">
        <f>Arkusz2!F9</f>
        <v>79</v>
      </c>
      <c r="J259" s="190"/>
      <c r="K259" s="189">
        <f>SUM(Arkusz2!F15,-G259)</f>
        <v>2</v>
      </c>
      <c r="L259" s="190"/>
      <c r="M259" s="189">
        <f>SUM(Arkusz2!F21,-I259)</f>
        <v>2</v>
      </c>
      <c r="N259" s="190"/>
      <c r="O259" s="189">
        <f>Arkusz2!F27</f>
        <v>1</v>
      </c>
      <c r="P259" s="190"/>
      <c r="Q259" s="189">
        <f>Arkusz2!F33</f>
        <v>1</v>
      </c>
      <c r="R259" s="190"/>
      <c r="S259" s="189">
        <f>SUM(Arkusz2!F15,O259)</f>
        <v>65</v>
      </c>
      <c r="T259" s="190"/>
      <c r="U259" s="189">
        <f>SUM(Arkusz2!F21,Q259)</f>
        <v>82</v>
      </c>
      <c r="V259" s="256"/>
    </row>
    <row r="260" spans="3:22" x14ac:dyDescent="0.35">
      <c r="C260" s="139" t="str">
        <f>Arkusz2!B4</f>
        <v>AFGANISTAN</v>
      </c>
      <c r="D260" s="140"/>
      <c r="E260" s="140"/>
      <c r="F260" s="140"/>
      <c r="G260" s="187">
        <f>Arkusz2!F4</f>
        <v>24</v>
      </c>
      <c r="H260" s="188"/>
      <c r="I260" s="187">
        <f>Arkusz2!F10</f>
        <v>31</v>
      </c>
      <c r="J260" s="188"/>
      <c r="K260" s="187">
        <f>SUM(Arkusz2!F16,-G260)</f>
        <v>0</v>
      </c>
      <c r="L260" s="188"/>
      <c r="M260" s="187">
        <f>SUM(Arkusz2!F22,-I260)</f>
        <v>0</v>
      </c>
      <c r="N260" s="188"/>
      <c r="O260" s="187">
        <f>Arkusz2!F28</f>
        <v>0</v>
      </c>
      <c r="P260" s="188"/>
      <c r="Q260" s="187">
        <f>Arkusz2!F34</f>
        <v>0</v>
      </c>
      <c r="R260" s="188"/>
      <c r="S260" s="187">
        <f>SUM(Arkusz2!F16,O260)</f>
        <v>24</v>
      </c>
      <c r="T260" s="188"/>
      <c r="U260" s="187">
        <f>SUM(Arkusz2!F22,Q260)</f>
        <v>31</v>
      </c>
      <c r="V260" s="257"/>
    </row>
    <row r="261" spans="3:22" x14ac:dyDescent="0.35">
      <c r="C261" s="229" t="str">
        <f>Arkusz2!B5</f>
        <v>UKRAINA</v>
      </c>
      <c r="D261" s="230"/>
      <c r="E261" s="230"/>
      <c r="F261" s="230"/>
      <c r="G261" s="189">
        <f>Arkusz2!F5</f>
        <v>7</v>
      </c>
      <c r="H261" s="190"/>
      <c r="I261" s="189">
        <f>Arkusz2!F11</f>
        <v>7</v>
      </c>
      <c r="J261" s="190"/>
      <c r="K261" s="189">
        <f>SUM(Arkusz2!F17,-G261)</f>
        <v>9</v>
      </c>
      <c r="L261" s="190"/>
      <c r="M261" s="189">
        <f>SUM(Arkusz2!F23,-I261)</f>
        <v>18</v>
      </c>
      <c r="N261" s="190"/>
      <c r="O261" s="189">
        <f>Arkusz2!F29</f>
        <v>0</v>
      </c>
      <c r="P261" s="190"/>
      <c r="Q261" s="189">
        <f>Arkusz2!F35</f>
        <v>0</v>
      </c>
      <c r="R261" s="190"/>
      <c r="S261" s="189">
        <f>SUM(Arkusz2!F17,O261)</f>
        <v>16</v>
      </c>
      <c r="T261" s="190"/>
      <c r="U261" s="189">
        <f>SUM(Arkusz2!F23,Q261)</f>
        <v>25</v>
      </c>
      <c r="V261" s="256"/>
    </row>
    <row r="262" spans="3:22" x14ac:dyDescent="0.35">
      <c r="C262" s="139" t="str">
        <f>Arkusz2!B6</f>
        <v>ARMENIA</v>
      </c>
      <c r="D262" s="140"/>
      <c r="E262" s="140"/>
      <c r="F262" s="140"/>
      <c r="G262" s="187">
        <f>Arkusz2!F6</f>
        <v>1</v>
      </c>
      <c r="H262" s="188"/>
      <c r="I262" s="187">
        <f>Arkusz2!F12</f>
        <v>4</v>
      </c>
      <c r="J262" s="188"/>
      <c r="K262" s="187">
        <f>SUM(Arkusz2!F18,-G262)</f>
        <v>2</v>
      </c>
      <c r="L262" s="188"/>
      <c r="M262" s="187">
        <f>SUM(Arkusz2!F24,-I262)</f>
        <v>2</v>
      </c>
      <c r="N262" s="188"/>
      <c r="O262" s="187">
        <f>Arkusz2!F30</f>
        <v>0</v>
      </c>
      <c r="P262" s="188"/>
      <c r="Q262" s="187">
        <f>Arkusz2!F36</f>
        <v>0</v>
      </c>
      <c r="R262" s="188"/>
      <c r="S262" s="187">
        <f>SUM(Arkusz2!F18,O262)</f>
        <v>3</v>
      </c>
      <c r="T262" s="188"/>
      <c r="U262" s="187">
        <f>SUM(Arkusz2!F24,Q262)</f>
        <v>6</v>
      </c>
      <c r="V262" s="257"/>
    </row>
    <row r="263" spans="3:22" ht="15" thickBot="1" x14ac:dyDescent="0.4">
      <c r="C263" s="231" t="str">
        <f>Arkusz2!B7</f>
        <v>Pozostałe</v>
      </c>
      <c r="D263" s="232"/>
      <c r="E263" s="232"/>
      <c r="F263" s="232"/>
      <c r="G263" s="136">
        <f>Arkusz2!F7</f>
        <v>28</v>
      </c>
      <c r="H263" s="137"/>
      <c r="I263" s="136">
        <f>Arkusz2!F13</f>
        <v>28</v>
      </c>
      <c r="J263" s="137"/>
      <c r="K263" s="136">
        <f>SUM(Arkusz2!F19,-G263)</f>
        <v>6</v>
      </c>
      <c r="L263" s="137"/>
      <c r="M263" s="136">
        <f>SUM(Arkusz2!F25,-I263)</f>
        <v>6</v>
      </c>
      <c r="N263" s="137"/>
      <c r="O263" s="136">
        <f>Arkusz2!F31</f>
        <v>1</v>
      </c>
      <c r="P263" s="137"/>
      <c r="Q263" s="136">
        <f>Arkusz2!F37</f>
        <v>1</v>
      </c>
      <c r="R263" s="137"/>
      <c r="S263" s="136">
        <f>SUM(Arkusz2!F19,O263)</f>
        <v>35</v>
      </c>
      <c r="T263" s="137"/>
      <c r="U263" s="136">
        <f>SUM(Arkusz2!F25,Q263)</f>
        <v>35</v>
      </c>
      <c r="V263" s="183"/>
    </row>
    <row r="264" spans="3:22" ht="15" thickBot="1" x14ac:dyDescent="0.4">
      <c r="C264" s="240" t="s">
        <v>1</v>
      </c>
      <c r="D264" s="241"/>
      <c r="E264" s="241"/>
      <c r="F264" s="241"/>
      <c r="G264" s="134">
        <f>SUM(G258:G263)</f>
        <v>130</v>
      </c>
      <c r="H264" s="135"/>
      <c r="I264" s="134">
        <f>SUM(I258:I263)</f>
        <v>159</v>
      </c>
      <c r="J264" s="135"/>
      <c r="K264" s="134">
        <f>SUM(K258:K263)</f>
        <v>44</v>
      </c>
      <c r="L264" s="135"/>
      <c r="M264" s="134">
        <f>SUM(M258:M263)</f>
        <v>91</v>
      </c>
      <c r="N264" s="135"/>
      <c r="O264" s="134">
        <f>SUM(O258:O263)</f>
        <v>4</v>
      </c>
      <c r="P264" s="135"/>
      <c r="Q264" s="134">
        <f>SUM(Q258:Q263)</f>
        <v>12</v>
      </c>
      <c r="R264" s="135"/>
      <c r="S264" s="134">
        <f>SUM(S258:S263)</f>
        <v>178</v>
      </c>
      <c r="T264" s="135"/>
      <c r="U264" s="134">
        <f>SUM(U258:U263)</f>
        <v>262</v>
      </c>
      <c r="V264" s="181"/>
    </row>
    <row r="268" spans="3:22" x14ac:dyDescent="0.35">
      <c r="M268" s="12"/>
      <c r="N268" s="12"/>
      <c r="O268" s="12"/>
      <c r="P268" s="12"/>
      <c r="Q268" s="12"/>
      <c r="R268" s="12"/>
      <c r="S268" s="12"/>
    </row>
    <row r="269" spans="3:22" x14ac:dyDescent="0.35">
      <c r="M269" s="12"/>
      <c r="N269" s="12"/>
      <c r="O269" s="12"/>
      <c r="P269" s="12"/>
      <c r="Q269" s="12"/>
      <c r="R269" s="12"/>
      <c r="S269" s="12"/>
    </row>
    <row r="270" spans="3:22" x14ac:dyDescent="0.35">
      <c r="M270" s="12"/>
      <c r="N270" s="12"/>
      <c r="O270" s="12"/>
      <c r="P270" s="12"/>
      <c r="Q270" s="12"/>
      <c r="R270" s="12"/>
      <c r="S270" s="12"/>
    </row>
    <row r="271" spans="3:22" x14ac:dyDescent="0.35">
      <c r="M271" s="12"/>
      <c r="N271" s="12"/>
      <c r="O271" s="12"/>
      <c r="P271" s="12"/>
      <c r="Q271" s="12"/>
      <c r="R271" s="12"/>
      <c r="S271" s="12"/>
    </row>
    <row r="272" spans="3:22" x14ac:dyDescent="0.35">
      <c r="M272" s="12"/>
      <c r="N272" s="12"/>
      <c r="O272" s="12"/>
      <c r="P272" s="12"/>
      <c r="Q272" s="12"/>
      <c r="R272" s="12"/>
      <c r="S272" s="12"/>
    </row>
    <row r="273" spans="1:22" x14ac:dyDescent="0.35">
      <c r="M273" s="12"/>
      <c r="N273" s="12"/>
      <c r="O273" s="12"/>
      <c r="P273" s="12"/>
      <c r="Q273" s="12"/>
      <c r="R273" s="12"/>
      <c r="S273" s="12"/>
    </row>
    <row r="274" spans="1:22" x14ac:dyDescent="0.35">
      <c r="M274" s="12"/>
      <c r="N274" s="12"/>
      <c r="O274" s="12"/>
      <c r="P274" s="12"/>
      <c r="Q274" s="12"/>
      <c r="R274" s="12"/>
      <c r="S274" s="12"/>
    </row>
    <row r="275" spans="1:22" x14ac:dyDescent="0.35">
      <c r="M275" s="12"/>
      <c r="N275" s="12"/>
      <c r="O275" s="12"/>
      <c r="P275" s="12"/>
      <c r="Q275" s="12"/>
      <c r="R275" s="12"/>
      <c r="S275" s="12"/>
    </row>
    <row r="276" spans="1:22" x14ac:dyDescent="0.35">
      <c r="D276" s="182"/>
      <c r="E276" s="182"/>
    </row>
    <row r="280" spans="1:22" x14ac:dyDescent="0.3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</row>
    <row r="286" spans="1:22" ht="15" thickBot="1" x14ac:dyDescent="0.4"/>
    <row r="287" spans="1:22" x14ac:dyDescent="0.35">
      <c r="C287" s="184" t="s">
        <v>0</v>
      </c>
      <c r="D287" s="185"/>
      <c r="E287" s="185"/>
      <c r="F287" s="185"/>
      <c r="G287" s="261" t="str">
        <f>CONCATENATE(Arkusz18!C2," - ",Arkusz18!B2," r.")</f>
        <v>01.01.2020 - 31.12.2020 r.</v>
      </c>
      <c r="H287" s="262"/>
      <c r="I287" s="262"/>
      <c r="J287" s="262"/>
      <c r="K287" s="262"/>
      <c r="L287" s="262"/>
      <c r="M287" s="262"/>
      <c r="N287" s="262"/>
      <c r="O287" s="262"/>
      <c r="P287" s="262"/>
      <c r="Q287" s="262"/>
      <c r="R287" s="262"/>
      <c r="S287" s="262"/>
      <c r="T287" s="262"/>
      <c r="U287" s="262"/>
      <c r="V287" s="263"/>
    </row>
    <row r="288" spans="1:22" x14ac:dyDescent="0.35">
      <c r="C288" s="186"/>
      <c r="D288" s="174"/>
      <c r="E288" s="174"/>
      <c r="F288" s="174"/>
      <c r="G288" s="174" t="s">
        <v>31</v>
      </c>
      <c r="H288" s="174"/>
      <c r="I288" s="174"/>
      <c r="J288" s="174"/>
      <c r="K288" s="174" t="s">
        <v>32</v>
      </c>
      <c r="L288" s="174"/>
      <c r="M288" s="174"/>
      <c r="N288" s="174"/>
      <c r="O288" s="174" t="s">
        <v>137</v>
      </c>
      <c r="P288" s="174"/>
      <c r="Q288" s="174"/>
      <c r="R288" s="174"/>
      <c r="S288" s="178" t="s">
        <v>55</v>
      </c>
      <c r="T288" s="179"/>
      <c r="U288" s="179"/>
      <c r="V288" s="265"/>
    </row>
    <row r="289" spans="1:26" x14ac:dyDescent="0.35">
      <c r="C289" s="186"/>
      <c r="D289" s="174"/>
      <c r="E289" s="174"/>
      <c r="F289" s="174"/>
      <c r="G289" s="177" t="s">
        <v>30</v>
      </c>
      <c r="H289" s="177"/>
      <c r="I289" s="174" t="s">
        <v>10</v>
      </c>
      <c r="J289" s="174"/>
      <c r="K289" s="177" t="s">
        <v>33</v>
      </c>
      <c r="L289" s="177"/>
      <c r="M289" s="174" t="s">
        <v>10</v>
      </c>
      <c r="N289" s="174"/>
      <c r="O289" s="177" t="s">
        <v>30</v>
      </c>
      <c r="P289" s="177"/>
      <c r="Q289" s="174" t="s">
        <v>10</v>
      </c>
      <c r="R289" s="174"/>
      <c r="S289" s="177" t="s">
        <v>30</v>
      </c>
      <c r="T289" s="177"/>
      <c r="U289" s="174" t="s">
        <v>10</v>
      </c>
      <c r="V289" s="176"/>
    </row>
    <row r="290" spans="1:26" x14ac:dyDescent="0.35">
      <c r="C290" s="139" t="str">
        <f>Arkusz3!B2</f>
        <v>ROSJA</v>
      </c>
      <c r="D290" s="140"/>
      <c r="E290" s="140"/>
      <c r="F290" s="140"/>
      <c r="G290" s="130">
        <f>Arkusz3!F2</f>
        <v>210</v>
      </c>
      <c r="H290" s="130"/>
      <c r="I290" s="130">
        <f>Arkusz3!F8</f>
        <v>502</v>
      </c>
      <c r="J290" s="130"/>
      <c r="K290" s="130">
        <f>SUM(Arkusz3!F14,-G290)</f>
        <v>264</v>
      </c>
      <c r="L290" s="130"/>
      <c r="M290" s="130">
        <f>SUM(Arkusz3!F20,-I290)</f>
        <v>701</v>
      </c>
      <c r="N290" s="130"/>
      <c r="O290" s="130">
        <f>Arkusz3!F26</f>
        <v>32</v>
      </c>
      <c r="P290" s="130"/>
      <c r="Q290" s="130">
        <f>Arkusz3!F32</f>
        <v>80</v>
      </c>
      <c r="R290" s="130"/>
      <c r="S290" s="130">
        <f>SUM(Arkusz3!F14,O290)</f>
        <v>506</v>
      </c>
      <c r="T290" s="130"/>
      <c r="U290" s="130">
        <f>SUM(Arkusz3!F20,Q290)</f>
        <v>1283</v>
      </c>
      <c r="V290" s="160"/>
    </row>
    <row r="291" spans="1:26" x14ac:dyDescent="0.35">
      <c r="C291" s="229" t="str">
        <f>Arkusz3!B3</f>
        <v>BIAŁORUŚ</v>
      </c>
      <c r="D291" s="230"/>
      <c r="E291" s="230"/>
      <c r="F291" s="230"/>
      <c r="G291" s="132">
        <f>Arkusz3!F3</f>
        <v>298</v>
      </c>
      <c r="H291" s="132"/>
      <c r="I291" s="132">
        <f>Arkusz3!F9</f>
        <v>387</v>
      </c>
      <c r="J291" s="132"/>
      <c r="K291" s="132">
        <f>SUM(Arkusz3!F15,-G291)</f>
        <v>11</v>
      </c>
      <c r="L291" s="132"/>
      <c r="M291" s="132">
        <f>SUM(Arkusz3!F21,-I291)</f>
        <v>18</v>
      </c>
      <c r="N291" s="132"/>
      <c r="O291" s="132">
        <f>Arkusz3!F27</f>
        <v>2</v>
      </c>
      <c r="P291" s="132"/>
      <c r="Q291" s="132">
        <f>Arkusz3!F33</f>
        <v>2</v>
      </c>
      <c r="R291" s="132"/>
      <c r="S291" s="132">
        <f>SUM(Arkusz3!F15,O291)</f>
        <v>311</v>
      </c>
      <c r="T291" s="132"/>
      <c r="U291" s="132">
        <f>SUM(Arkusz3!F21,Q291)</f>
        <v>407</v>
      </c>
      <c r="V291" s="159"/>
    </row>
    <row r="292" spans="1:26" x14ac:dyDescent="0.35">
      <c r="C292" s="139" t="str">
        <f>Arkusz3!B4</f>
        <v>UKRAINA</v>
      </c>
      <c r="D292" s="140"/>
      <c r="E292" s="140"/>
      <c r="F292" s="140"/>
      <c r="G292" s="130">
        <f>Arkusz3!F4</f>
        <v>88</v>
      </c>
      <c r="H292" s="130"/>
      <c r="I292" s="130">
        <f>Arkusz3!F10</f>
        <v>98</v>
      </c>
      <c r="J292" s="130"/>
      <c r="K292" s="130">
        <f>SUM(Arkusz3!F16,-G292)</f>
        <v>112</v>
      </c>
      <c r="L292" s="130"/>
      <c r="M292" s="130">
        <f>SUM(Arkusz3!F22,-I292)</f>
        <v>203</v>
      </c>
      <c r="N292" s="130"/>
      <c r="O292" s="130">
        <f>Arkusz3!F28</f>
        <v>14</v>
      </c>
      <c r="P292" s="130"/>
      <c r="Q292" s="130">
        <f>Arkusz3!F34</f>
        <v>16</v>
      </c>
      <c r="R292" s="130"/>
      <c r="S292" s="130">
        <f>SUM(Arkusz3!F16,O292)</f>
        <v>214</v>
      </c>
      <c r="T292" s="130"/>
      <c r="U292" s="130">
        <f>SUM(Arkusz3!F22,Q292)</f>
        <v>317</v>
      </c>
      <c r="V292" s="160"/>
    </row>
    <row r="293" spans="1:26" x14ac:dyDescent="0.35">
      <c r="C293" s="229" t="str">
        <f>Arkusz3!B5</f>
        <v>AFGANISTAN</v>
      </c>
      <c r="D293" s="230"/>
      <c r="E293" s="230"/>
      <c r="F293" s="230"/>
      <c r="G293" s="132">
        <f>Arkusz3!F5</f>
        <v>112</v>
      </c>
      <c r="H293" s="132"/>
      <c r="I293" s="132">
        <f>Arkusz3!F11</f>
        <v>119</v>
      </c>
      <c r="J293" s="132"/>
      <c r="K293" s="132">
        <f>SUM(Arkusz3!F17,-G293)</f>
        <v>1</v>
      </c>
      <c r="L293" s="132"/>
      <c r="M293" s="132">
        <f>SUM(Arkusz3!F23,-I293)</f>
        <v>1</v>
      </c>
      <c r="N293" s="132"/>
      <c r="O293" s="132">
        <f>Arkusz3!F29</f>
        <v>0</v>
      </c>
      <c r="P293" s="132"/>
      <c r="Q293" s="132">
        <f>Arkusz3!F35</f>
        <v>0</v>
      </c>
      <c r="R293" s="132"/>
      <c r="S293" s="132">
        <f>SUM(Arkusz3!F17,O293)</f>
        <v>113</v>
      </c>
      <c r="T293" s="132"/>
      <c r="U293" s="132">
        <f>SUM(Arkusz3!F23,Q293)</f>
        <v>120</v>
      </c>
      <c r="V293" s="159"/>
    </row>
    <row r="294" spans="1:26" x14ac:dyDescent="0.35">
      <c r="C294" s="139" t="str">
        <f>Arkusz3!B6</f>
        <v>TADŻYKISTAN</v>
      </c>
      <c r="D294" s="140"/>
      <c r="E294" s="140"/>
      <c r="F294" s="140"/>
      <c r="G294" s="130">
        <f>Arkusz3!F6</f>
        <v>19</v>
      </c>
      <c r="H294" s="130"/>
      <c r="I294" s="130">
        <f>Arkusz3!F12</f>
        <v>43</v>
      </c>
      <c r="J294" s="130"/>
      <c r="K294" s="130">
        <f>SUM(Arkusz3!F18,-G294)</f>
        <v>17</v>
      </c>
      <c r="L294" s="130"/>
      <c r="M294" s="130">
        <f>SUM(Arkusz3!F24,-I294)</f>
        <v>44</v>
      </c>
      <c r="N294" s="130"/>
      <c r="O294" s="130">
        <f>Arkusz3!F30</f>
        <v>0</v>
      </c>
      <c r="P294" s="130"/>
      <c r="Q294" s="130">
        <f>Arkusz3!F36</f>
        <v>0</v>
      </c>
      <c r="R294" s="130"/>
      <c r="S294" s="130">
        <f>SUM(Arkusz3!F18,O294)</f>
        <v>36</v>
      </c>
      <c r="T294" s="130"/>
      <c r="U294" s="130">
        <f>SUM(Arkusz3!F24,Q294)</f>
        <v>87</v>
      </c>
      <c r="V294" s="160"/>
    </row>
    <row r="295" spans="1:26" ht="15" thickBot="1" x14ac:dyDescent="0.4">
      <c r="C295" s="231" t="str">
        <f>Arkusz3!B7</f>
        <v>Pozostałe</v>
      </c>
      <c r="D295" s="232"/>
      <c r="E295" s="232"/>
      <c r="F295" s="232"/>
      <c r="G295" s="133">
        <f>Arkusz3!F7</f>
        <v>310</v>
      </c>
      <c r="H295" s="133"/>
      <c r="I295" s="133">
        <f>Arkusz3!F13</f>
        <v>382</v>
      </c>
      <c r="J295" s="133"/>
      <c r="K295" s="133">
        <f>SUM(Arkusz3!F19,-G295)</f>
        <v>110</v>
      </c>
      <c r="L295" s="133"/>
      <c r="M295" s="133">
        <f>SUM(Arkusz3!F25,-I295)</f>
        <v>181</v>
      </c>
      <c r="N295" s="133"/>
      <c r="O295" s="133">
        <f>Arkusz3!F31</f>
        <v>20</v>
      </c>
      <c r="P295" s="133"/>
      <c r="Q295" s="133">
        <f>Arkusz3!F37</f>
        <v>26</v>
      </c>
      <c r="R295" s="133"/>
      <c r="S295" s="133">
        <f>SUM(Arkusz3!F19,O295)</f>
        <v>440</v>
      </c>
      <c r="T295" s="133"/>
      <c r="U295" s="133">
        <f>SUM(Arkusz3!F25,Q295)</f>
        <v>589</v>
      </c>
      <c r="V295" s="163"/>
    </row>
    <row r="296" spans="1:26" x14ac:dyDescent="0.35">
      <c r="C296" s="233" t="s">
        <v>1</v>
      </c>
      <c r="D296" s="234"/>
      <c r="E296" s="234"/>
      <c r="F296" s="234"/>
      <c r="G296" s="131">
        <f>SUM(G290:G295)</f>
        <v>1037</v>
      </c>
      <c r="H296" s="131"/>
      <c r="I296" s="131">
        <f>SUM(I290:I295)</f>
        <v>1531</v>
      </c>
      <c r="J296" s="131"/>
      <c r="K296" s="131">
        <f>SUM(K290:K295)</f>
        <v>515</v>
      </c>
      <c r="L296" s="131"/>
      <c r="M296" s="131">
        <f>SUM(M290:M295)</f>
        <v>1148</v>
      </c>
      <c r="N296" s="131"/>
      <c r="O296" s="131">
        <f>SUM(O290:O295)</f>
        <v>68</v>
      </c>
      <c r="P296" s="131"/>
      <c r="Q296" s="131">
        <f>SUM(Q290:Q295)</f>
        <v>124</v>
      </c>
      <c r="R296" s="131"/>
      <c r="S296" s="131">
        <f>SUM(S290:S295)</f>
        <v>1620</v>
      </c>
      <c r="T296" s="131"/>
      <c r="U296" s="131">
        <f>SUM(U290:U295)</f>
        <v>2803</v>
      </c>
      <c r="V296" s="264"/>
    </row>
    <row r="297" spans="1:26" x14ac:dyDescent="0.35">
      <c r="A297" s="4"/>
      <c r="B297" s="13"/>
      <c r="C297" s="14"/>
      <c r="D297" s="14"/>
      <c r="E297" s="14"/>
      <c r="F297" s="14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3"/>
    </row>
    <row r="298" spans="1:26" ht="14.5" customHeight="1" x14ac:dyDescent="0.35">
      <c r="A298" s="235" t="s">
        <v>140</v>
      </c>
      <c r="B298" s="235"/>
      <c r="C298" s="235"/>
      <c r="D298" s="235"/>
      <c r="E298" s="235"/>
      <c r="F298" s="235"/>
      <c r="G298" s="235"/>
      <c r="H298" s="235"/>
      <c r="I298" s="235"/>
      <c r="J298" s="235"/>
      <c r="K298" s="235"/>
      <c r="L298" s="235"/>
      <c r="M298" s="235"/>
      <c r="N298" s="235"/>
      <c r="O298" s="235"/>
      <c r="P298" s="235"/>
      <c r="Q298" s="235"/>
      <c r="R298" s="235"/>
      <c r="S298" s="235"/>
      <c r="T298" s="235"/>
      <c r="U298" s="235"/>
      <c r="V298" s="235"/>
      <c r="W298" s="235"/>
      <c r="X298" s="235"/>
      <c r="Y298" s="235"/>
      <c r="Z298" s="235"/>
    </row>
    <row r="299" spans="1:26" x14ac:dyDescent="0.3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7"/>
      <c r="Z299" s="16"/>
    </row>
    <row r="303" spans="1:26" x14ac:dyDescent="0.35">
      <c r="M303" s="12"/>
      <c r="N303" s="12"/>
      <c r="O303" s="12"/>
      <c r="P303" s="12"/>
      <c r="Q303" s="12"/>
      <c r="R303" s="12"/>
      <c r="S303" s="12"/>
    </row>
    <row r="304" spans="1:26" x14ac:dyDescent="0.35">
      <c r="M304" s="12"/>
      <c r="N304" s="12"/>
      <c r="O304" s="12"/>
      <c r="P304" s="12"/>
      <c r="Q304" s="12"/>
      <c r="R304" s="12"/>
      <c r="S304" s="12"/>
    </row>
    <row r="305" spans="1:26" x14ac:dyDescent="0.35">
      <c r="M305" s="12"/>
      <c r="N305" s="12"/>
      <c r="O305" s="12"/>
      <c r="P305" s="12"/>
      <c r="Q305" s="12"/>
      <c r="R305" s="12"/>
      <c r="S305" s="12"/>
    </row>
    <row r="306" spans="1:26" x14ac:dyDescent="0.35">
      <c r="M306" s="12"/>
      <c r="N306" s="12"/>
      <c r="O306" s="12"/>
      <c r="P306" s="12"/>
      <c r="Q306" s="12"/>
      <c r="R306" s="12"/>
      <c r="S306" s="12"/>
    </row>
    <row r="307" spans="1:26" x14ac:dyDescent="0.35">
      <c r="M307" s="12"/>
      <c r="N307" s="12"/>
      <c r="O307" s="12"/>
      <c r="P307" s="12"/>
      <c r="Q307" s="12"/>
      <c r="R307" s="12"/>
      <c r="S307" s="12"/>
    </row>
    <row r="308" spans="1:26" x14ac:dyDescent="0.35">
      <c r="M308" s="12"/>
      <c r="N308" s="12"/>
      <c r="O308" s="12"/>
      <c r="P308" s="12"/>
      <c r="Q308" s="12"/>
      <c r="R308" s="12"/>
      <c r="S308" s="12"/>
    </row>
    <row r="309" spans="1:26" x14ac:dyDescent="0.35">
      <c r="M309" s="12"/>
      <c r="N309" s="12"/>
      <c r="O309" s="12"/>
      <c r="P309" s="12"/>
      <c r="Q309" s="12"/>
      <c r="R309" s="12"/>
      <c r="S309" s="12"/>
    </row>
    <row r="310" spans="1:26" x14ac:dyDescent="0.35">
      <c r="M310" s="12"/>
      <c r="N310" s="12"/>
      <c r="O310" s="12"/>
      <c r="P310" s="12"/>
      <c r="Q310" s="12"/>
      <c r="R310" s="12"/>
      <c r="S310" s="12"/>
    </row>
    <row r="311" spans="1:26" x14ac:dyDescent="0.35">
      <c r="D311" s="182"/>
      <c r="E311" s="182"/>
    </row>
    <row r="316" spans="1:26" x14ac:dyDescent="0.35">
      <c r="V316" s="18"/>
      <c r="W316" s="18"/>
      <c r="X316" s="18"/>
      <c r="Y316" s="19"/>
      <c r="Z316" s="18"/>
    </row>
    <row r="317" spans="1:26" x14ac:dyDescent="0.35">
      <c r="V317" s="18"/>
      <c r="W317" s="18"/>
      <c r="X317" s="18"/>
      <c r="Y317" s="19"/>
      <c r="Z317" s="18"/>
    </row>
    <row r="318" spans="1:26" x14ac:dyDescent="0.3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18"/>
      <c r="W318" s="18"/>
      <c r="X318" s="18"/>
      <c r="Y318" s="19"/>
      <c r="Z318" s="18"/>
    </row>
    <row r="319" spans="1:26" x14ac:dyDescent="0.3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18"/>
      <c r="W319" s="18"/>
      <c r="X319" s="18"/>
      <c r="Y319" s="19"/>
      <c r="Z319" s="18"/>
    </row>
    <row r="320" spans="1:26" x14ac:dyDescent="0.3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18"/>
      <c r="W320" s="18"/>
      <c r="X320" s="18"/>
      <c r="Y320" s="19"/>
      <c r="Z320" s="18"/>
    </row>
    <row r="321" spans="1:26" x14ac:dyDescent="0.3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18"/>
      <c r="W321" s="18"/>
      <c r="X321" s="18"/>
      <c r="Y321" s="19"/>
      <c r="Z321" s="18"/>
    </row>
    <row r="322" spans="1:26" x14ac:dyDescent="0.3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18"/>
      <c r="W322" s="18"/>
      <c r="X322" s="18"/>
      <c r="Y322" s="19"/>
      <c r="Z322" s="18"/>
    </row>
    <row r="323" spans="1:26" ht="14.5" customHeight="1" x14ac:dyDescent="0.35">
      <c r="A323" s="191" t="s">
        <v>122</v>
      </c>
      <c r="B323" s="191"/>
      <c r="C323" s="191"/>
      <c r="D323" s="191"/>
      <c r="E323" s="191"/>
      <c r="F323" s="191"/>
      <c r="G323" s="191"/>
      <c r="H323" s="191"/>
      <c r="I323" s="191"/>
      <c r="J323" s="191"/>
      <c r="K323" s="191"/>
      <c r="L323" s="191"/>
      <c r="M323" s="191"/>
      <c r="N323" s="191"/>
      <c r="O323" s="191"/>
      <c r="P323" s="191"/>
      <c r="Q323" s="191"/>
      <c r="R323" s="191"/>
      <c r="S323" s="191"/>
      <c r="T323" s="191"/>
      <c r="U323" s="191"/>
      <c r="V323" s="191"/>
      <c r="W323" s="191"/>
      <c r="X323" s="191"/>
      <c r="Y323" s="191"/>
    </row>
    <row r="324" spans="1:26" x14ac:dyDescent="0.35">
      <c r="A324" s="191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  <c r="R324" s="191"/>
      <c r="S324" s="191"/>
      <c r="T324" s="191"/>
      <c r="U324" s="191"/>
      <c r="V324" s="191"/>
      <c r="W324" s="191"/>
      <c r="X324" s="191"/>
      <c r="Y324" s="191"/>
    </row>
    <row r="325" spans="1:26" x14ac:dyDescent="0.35">
      <c r="A325" s="191"/>
      <c r="B325" s="191"/>
      <c r="C325" s="191"/>
      <c r="D325" s="191"/>
      <c r="E325" s="191"/>
      <c r="F325" s="191"/>
      <c r="G325" s="191"/>
      <c r="H325" s="191"/>
      <c r="I325" s="191"/>
      <c r="J325" s="191"/>
      <c r="K325" s="191"/>
      <c r="L325" s="191"/>
      <c r="M325" s="191"/>
      <c r="N325" s="191"/>
      <c r="O325" s="191"/>
      <c r="P325" s="191"/>
      <c r="Q325" s="191"/>
      <c r="R325" s="191"/>
      <c r="S325" s="191"/>
      <c r="T325" s="191"/>
      <c r="U325" s="191"/>
      <c r="V325" s="191"/>
      <c r="W325" s="191"/>
      <c r="X325" s="191"/>
      <c r="Y325" s="191"/>
    </row>
    <row r="326" spans="1:26" x14ac:dyDescent="0.35">
      <c r="A326" s="191"/>
      <c r="B326" s="191"/>
      <c r="C326" s="191"/>
      <c r="D326" s="191"/>
      <c r="E326" s="191"/>
      <c r="F326" s="191"/>
      <c r="G326" s="191"/>
      <c r="H326" s="191"/>
      <c r="I326" s="191"/>
      <c r="J326" s="191"/>
      <c r="K326" s="191"/>
      <c r="L326" s="191"/>
      <c r="M326" s="191"/>
      <c r="N326" s="191"/>
      <c r="O326" s="191"/>
      <c r="P326" s="191"/>
      <c r="Q326" s="191"/>
      <c r="R326" s="191"/>
      <c r="S326" s="191"/>
      <c r="T326" s="191"/>
      <c r="U326" s="191"/>
      <c r="V326" s="191"/>
      <c r="W326" s="191"/>
      <c r="X326" s="191"/>
      <c r="Y326" s="191"/>
    </row>
    <row r="327" spans="1:26" x14ac:dyDescent="0.35">
      <c r="A327" s="191"/>
      <c r="B327" s="191"/>
      <c r="C327" s="191"/>
      <c r="D327" s="191"/>
      <c r="E327" s="191"/>
      <c r="F327" s="191"/>
      <c r="G327" s="191"/>
      <c r="H327" s="191"/>
      <c r="I327" s="191"/>
      <c r="J327" s="191"/>
      <c r="K327" s="191"/>
      <c r="L327" s="191"/>
      <c r="M327" s="191"/>
      <c r="N327" s="191"/>
      <c r="O327" s="191"/>
      <c r="P327" s="191"/>
      <c r="Q327" s="191"/>
      <c r="R327" s="191"/>
      <c r="S327" s="191"/>
      <c r="T327" s="191"/>
      <c r="U327" s="191"/>
      <c r="V327" s="191"/>
      <c r="W327" s="191"/>
      <c r="X327" s="191"/>
      <c r="Y327" s="191"/>
    </row>
    <row r="328" spans="1:26" x14ac:dyDescent="0.35">
      <c r="A328" s="191"/>
      <c r="B328" s="191"/>
      <c r="C328" s="191"/>
      <c r="D328" s="191"/>
      <c r="E328" s="191"/>
      <c r="F328" s="191"/>
      <c r="G328" s="191"/>
      <c r="H328" s="191"/>
      <c r="I328" s="191"/>
      <c r="J328" s="191"/>
      <c r="K328" s="191"/>
      <c r="L328" s="191"/>
      <c r="M328" s="191"/>
      <c r="N328" s="191"/>
      <c r="O328" s="191"/>
      <c r="P328" s="191"/>
      <c r="Q328" s="191"/>
      <c r="R328" s="191"/>
      <c r="S328" s="191"/>
      <c r="T328" s="191"/>
      <c r="U328" s="191"/>
      <c r="V328" s="191"/>
      <c r="W328" s="191"/>
      <c r="X328" s="191"/>
      <c r="Y328" s="191"/>
    </row>
    <row r="329" spans="1:26" x14ac:dyDescent="0.35">
      <c r="A329" s="191"/>
      <c r="B329" s="191"/>
      <c r="C329" s="191"/>
      <c r="D329" s="191"/>
      <c r="E329" s="191"/>
      <c r="F329" s="191"/>
      <c r="G329" s="191"/>
      <c r="H329" s="191"/>
      <c r="I329" s="191"/>
      <c r="J329" s="191"/>
      <c r="K329" s="191"/>
      <c r="L329" s="191"/>
      <c r="M329" s="191"/>
      <c r="N329" s="191"/>
      <c r="O329" s="191"/>
      <c r="P329" s="191"/>
      <c r="Q329" s="191"/>
      <c r="R329" s="191"/>
      <c r="S329" s="191"/>
      <c r="T329" s="191"/>
      <c r="U329" s="191"/>
      <c r="V329" s="191"/>
      <c r="W329" s="191"/>
      <c r="X329" s="191"/>
      <c r="Y329" s="191"/>
    </row>
    <row r="330" spans="1:26" x14ac:dyDescent="0.35">
      <c r="A330" s="191"/>
      <c r="B330" s="191"/>
      <c r="C330" s="191"/>
      <c r="D330" s="191"/>
      <c r="E330" s="191"/>
      <c r="F330" s="191"/>
      <c r="G330" s="191"/>
      <c r="H330" s="191"/>
      <c r="I330" s="191"/>
      <c r="J330" s="191"/>
      <c r="K330" s="191"/>
      <c r="L330" s="191"/>
      <c r="M330" s="191"/>
      <c r="N330" s="191"/>
      <c r="O330" s="191"/>
      <c r="P330" s="191"/>
      <c r="Q330" s="191"/>
      <c r="R330" s="191"/>
      <c r="S330" s="191"/>
      <c r="T330" s="191"/>
      <c r="U330" s="191"/>
      <c r="V330" s="191"/>
      <c r="W330" s="191"/>
      <c r="X330" s="191"/>
      <c r="Y330" s="191"/>
    </row>
    <row r="331" spans="1:26" x14ac:dyDescent="0.35">
      <c r="A331" s="191"/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  <c r="P331" s="191"/>
      <c r="Q331" s="191"/>
      <c r="R331" s="191"/>
      <c r="S331" s="191"/>
      <c r="T331" s="191"/>
      <c r="U331" s="191"/>
      <c r="V331" s="191"/>
      <c r="W331" s="191"/>
      <c r="X331" s="191"/>
      <c r="Y331" s="191"/>
    </row>
    <row r="332" spans="1:26" x14ac:dyDescent="0.35">
      <c r="A332" s="191"/>
      <c r="B332" s="191"/>
      <c r="C332" s="191"/>
      <c r="D332" s="191"/>
      <c r="E332" s="191"/>
      <c r="F332" s="191"/>
      <c r="G332" s="191"/>
      <c r="H332" s="191"/>
      <c r="I332" s="191"/>
      <c r="J332" s="191"/>
      <c r="K332" s="191"/>
      <c r="L332" s="191"/>
      <c r="M332" s="191"/>
      <c r="N332" s="191"/>
      <c r="O332" s="191"/>
      <c r="P332" s="191"/>
      <c r="Q332" s="191"/>
      <c r="R332" s="191"/>
      <c r="S332" s="191"/>
      <c r="T332" s="191"/>
      <c r="U332" s="191"/>
      <c r="V332" s="191"/>
      <c r="W332" s="191"/>
      <c r="X332" s="191"/>
      <c r="Y332" s="191"/>
    </row>
    <row r="337" spans="1:25" ht="14.5" customHeight="1" x14ac:dyDescent="0.35">
      <c r="A337" s="51" t="s">
        <v>148</v>
      </c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  <c r="Q337" s="51"/>
      <c r="R337" s="51"/>
      <c r="S337" s="51"/>
      <c r="T337" s="51"/>
      <c r="U337" s="51"/>
    </row>
    <row r="338" spans="1:25" x14ac:dyDescent="0.35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40" spans="1:25" ht="15" thickBot="1" x14ac:dyDescent="0.4"/>
    <row r="341" spans="1:25" x14ac:dyDescent="0.35">
      <c r="A341" s="164" t="str">
        <f>CONCATENATE(Arkusz18!C2," - ",Arkusz18!B2," r.")</f>
        <v>01.01.2020 - 31.12.2020 r.</v>
      </c>
      <c r="B341" s="165"/>
      <c r="C341" s="165"/>
      <c r="D341" s="165"/>
      <c r="E341" s="165"/>
      <c r="F341" s="165"/>
      <c r="G341" s="165"/>
      <c r="H341" s="165"/>
      <c r="I341" s="166"/>
      <c r="M341" s="321" t="str">
        <f>CONCATENATE(Arkusz18!C2," - ",Arkusz18!B2," r.")</f>
        <v>01.01.2020 - 31.12.2020 r.</v>
      </c>
      <c r="N341" s="322"/>
      <c r="O341" s="322"/>
      <c r="P341" s="322"/>
      <c r="Q341" s="322"/>
      <c r="R341" s="322"/>
      <c r="S341" s="322"/>
      <c r="T341" s="322"/>
      <c r="U341" s="323"/>
    </row>
    <row r="342" spans="1:25" ht="52.5" customHeight="1" x14ac:dyDescent="0.35">
      <c r="A342" s="192" t="s">
        <v>56</v>
      </c>
      <c r="B342" s="193"/>
      <c r="C342" s="194"/>
      <c r="D342" s="167" t="s">
        <v>57</v>
      </c>
      <c r="E342" s="171"/>
      <c r="F342" s="167" t="s">
        <v>58</v>
      </c>
      <c r="G342" s="171"/>
      <c r="H342" s="167" t="s">
        <v>54</v>
      </c>
      <c r="I342" s="168"/>
      <c r="M342" s="192" t="s">
        <v>56</v>
      </c>
      <c r="N342" s="193"/>
      <c r="O342" s="194"/>
      <c r="P342" s="167" t="s">
        <v>59</v>
      </c>
      <c r="Q342" s="171"/>
      <c r="R342" s="167" t="s">
        <v>58</v>
      </c>
      <c r="S342" s="171"/>
      <c r="T342" s="167" t="s">
        <v>54</v>
      </c>
      <c r="U342" s="168"/>
    </row>
    <row r="343" spans="1:25" x14ac:dyDescent="0.35">
      <c r="A343" s="195"/>
      <c r="B343" s="196"/>
      <c r="C343" s="197"/>
      <c r="D343" s="169"/>
      <c r="E343" s="172"/>
      <c r="F343" s="169"/>
      <c r="G343" s="172"/>
      <c r="H343" s="169"/>
      <c r="I343" s="170"/>
      <c r="M343" s="195"/>
      <c r="N343" s="196"/>
      <c r="O343" s="197"/>
      <c r="P343" s="169"/>
      <c r="Q343" s="172"/>
      <c r="R343" s="169"/>
      <c r="S343" s="172"/>
      <c r="T343" s="169"/>
      <c r="U343" s="170"/>
    </row>
    <row r="344" spans="1:25" x14ac:dyDescent="0.35">
      <c r="A344" s="216" t="str">
        <f>Arkusz4!B2</f>
        <v>NIEMCY</v>
      </c>
      <c r="B344" s="217"/>
      <c r="C344" s="217"/>
      <c r="D344" s="173">
        <f>Arkusz4!C2</f>
        <v>1134</v>
      </c>
      <c r="E344" s="173"/>
      <c r="F344" s="173">
        <f>Arkusz4!D2</f>
        <v>960</v>
      </c>
      <c r="G344" s="173"/>
      <c r="H344" s="173">
        <f>Arkusz4!E2</f>
        <v>134</v>
      </c>
      <c r="I344" s="173"/>
      <c r="M344" s="216" t="str">
        <f>Arkusz5!B2</f>
        <v>NIEMCY</v>
      </c>
      <c r="N344" s="217"/>
      <c r="O344" s="217"/>
      <c r="P344" s="173">
        <f>Arkusz5!C2</f>
        <v>39</v>
      </c>
      <c r="Q344" s="173"/>
      <c r="R344" s="173">
        <f>Arkusz5!D2</f>
        <v>41</v>
      </c>
      <c r="S344" s="173"/>
      <c r="T344" s="317">
        <f>Arkusz5!E2</f>
        <v>11</v>
      </c>
      <c r="U344" s="318"/>
    </row>
    <row r="345" spans="1:25" x14ac:dyDescent="0.35">
      <c r="A345" s="218" t="str">
        <f>Arkusz4!B3</f>
        <v>FRANCJA</v>
      </c>
      <c r="B345" s="219"/>
      <c r="C345" s="219"/>
      <c r="D345" s="202">
        <f>Arkusz4!C3</f>
        <v>567</v>
      </c>
      <c r="E345" s="202"/>
      <c r="F345" s="202">
        <f>Arkusz4!D3</f>
        <v>450</v>
      </c>
      <c r="G345" s="202"/>
      <c r="H345" s="202">
        <f>Arkusz4!E3</f>
        <v>21</v>
      </c>
      <c r="I345" s="202"/>
      <c r="M345" s="218" t="str">
        <f>Arkusz5!B3</f>
        <v>GRECJA</v>
      </c>
      <c r="N345" s="219"/>
      <c r="O345" s="219"/>
      <c r="P345" s="202">
        <f>Arkusz5!C3</f>
        <v>36</v>
      </c>
      <c r="Q345" s="202"/>
      <c r="R345" s="202">
        <f>Arkusz5!D3</f>
        <v>0</v>
      </c>
      <c r="S345" s="202"/>
      <c r="T345" s="319">
        <f>Arkusz5!E3</f>
        <v>0</v>
      </c>
      <c r="U345" s="320"/>
    </row>
    <row r="346" spans="1:25" x14ac:dyDescent="0.35">
      <c r="A346" s="216" t="str">
        <f>Arkusz4!B4</f>
        <v>SZWECJA</v>
      </c>
      <c r="B346" s="217"/>
      <c r="C346" s="217"/>
      <c r="D346" s="173">
        <f>Arkusz4!C4</f>
        <v>143</v>
      </c>
      <c r="E346" s="173"/>
      <c r="F346" s="173">
        <f>Arkusz4!D4</f>
        <v>100</v>
      </c>
      <c r="G346" s="173"/>
      <c r="H346" s="173">
        <f>Arkusz4!E4</f>
        <v>26</v>
      </c>
      <c r="I346" s="173"/>
      <c r="M346" s="216" t="str">
        <f>Arkusz5!B4</f>
        <v>RUMUNIA</v>
      </c>
      <c r="N346" s="217"/>
      <c r="O346" s="217"/>
      <c r="P346" s="173">
        <f>Arkusz5!C4</f>
        <v>24</v>
      </c>
      <c r="Q346" s="173"/>
      <c r="R346" s="173">
        <f>Arkusz5!D4</f>
        <v>30</v>
      </c>
      <c r="S346" s="173"/>
      <c r="T346" s="317">
        <f>Arkusz5!E4</f>
        <v>2</v>
      </c>
      <c r="U346" s="318"/>
    </row>
    <row r="347" spans="1:25" x14ac:dyDescent="0.35">
      <c r="A347" s="218" t="str">
        <f>Arkusz4!B5</f>
        <v>BELGIA</v>
      </c>
      <c r="B347" s="219"/>
      <c r="C347" s="219"/>
      <c r="D347" s="202">
        <f>Arkusz4!C5</f>
        <v>136</v>
      </c>
      <c r="E347" s="202"/>
      <c r="F347" s="202">
        <f>Arkusz4!D5</f>
        <v>109</v>
      </c>
      <c r="G347" s="202"/>
      <c r="H347" s="202">
        <f>Arkusz4!E5</f>
        <v>3</v>
      </c>
      <c r="I347" s="202"/>
      <c r="M347" s="218" t="str">
        <f>Arkusz5!B5</f>
        <v>FRANCJA</v>
      </c>
      <c r="N347" s="219"/>
      <c r="O347" s="219"/>
      <c r="P347" s="202">
        <f>Arkusz5!C5</f>
        <v>18</v>
      </c>
      <c r="Q347" s="202"/>
      <c r="R347" s="202">
        <f>Arkusz5!D5</f>
        <v>16</v>
      </c>
      <c r="S347" s="202"/>
      <c r="T347" s="319">
        <f>Arkusz5!E5</f>
        <v>7</v>
      </c>
      <c r="U347" s="320"/>
    </row>
    <row r="348" spans="1:25" x14ac:dyDescent="0.35">
      <c r="A348" s="216" t="str">
        <f>Arkusz4!B6</f>
        <v>NIDERLANDY</v>
      </c>
      <c r="B348" s="217"/>
      <c r="C348" s="217"/>
      <c r="D348" s="173">
        <f>Arkusz4!C6</f>
        <v>83</v>
      </c>
      <c r="E348" s="173"/>
      <c r="F348" s="173">
        <f>Arkusz4!D6</f>
        <v>63</v>
      </c>
      <c r="G348" s="173"/>
      <c r="H348" s="173">
        <f>Arkusz4!E6</f>
        <v>9</v>
      </c>
      <c r="I348" s="173"/>
      <c r="M348" s="216" t="str">
        <f>Arkusz5!B6</f>
        <v>LITWA</v>
      </c>
      <c r="N348" s="217"/>
      <c r="O348" s="217"/>
      <c r="P348" s="173">
        <f>Arkusz5!C6</f>
        <v>7</v>
      </c>
      <c r="Q348" s="173"/>
      <c r="R348" s="173">
        <f>Arkusz5!D6</f>
        <v>9</v>
      </c>
      <c r="S348" s="173"/>
      <c r="T348" s="317">
        <f>Arkusz5!E6</f>
        <v>0</v>
      </c>
      <c r="U348" s="318"/>
    </row>
    <row r="349" spans="1:25" ht="15" thickBot="1" x14ac:dyDescent="0.4">
      <c r="A349" s="220" t="str">
        <f>Arkusz4!B7</f>
        <v>Pozostałe</v>
      </c>
      <c r="B349" s="221"/>
      <c r="C349" s="221"/>
      <c r="D349" s="203">
        <f>Arkusz4!C7</f>
        <v>201</v>
      </c>
      <c r="E349" s="203"/>
      <c r="F349" s="203">
        <f>Arkusz4!D7</f>
        <v>135</v>
      </c>
      <c r="G349" s="203"/>
      <c r="H349" s="203">
        <f>Arkusz4!E7</f>
        <v>29</v>
      </c>
      <c r="I349" s="203"/>
      <c r="M349" s="220" t="str">
        <f>Arkusz5!B7</f>
        <v>Pozostałe</v>
      </c>
      <c r="N349" s="221"/>
      <c r="O349" s="221"/>
      <c r="P349" s="203">
        <f>Arkusz5!C7</f>
        <v>51</v>
      </c>
      <c r="Q349" s="203"/>
      <c r="R349" s="203">
        <f>Arkusz5!D7</f>
        <v>44</v>
      </c>
      <c r="S349" s="203"/>
      <c r="T349" s="315">
        <f>Arkusz5!E7</f>
        <v>10</v>
      </c>
      <c r="U349" s="316"/>
    </row>
    <row r="350" spans="1:25" ht="15" thickBot="1" x14ac:dyDescent="0.4">
      <c r="A350" s="200" t="s">
        <v>69</v>
      </c>
      <c r="B350" s="201"/>
      <c r="C350" s="201"/>
      <c r="D350" s="198">
        <f>SUM(D344:E349)</f>
        <v>2264</v>
      </c>
      <c r="E350" s="198"/>
      <c r="F350" s="198">
        <f>SUM(F344:G349)</f>
        <v>1817</v>
      </c>
      <c r="G350" s="198"/>
      <c r="H350" s="198">
        <f>SUM(H344:I349)</f>
        <v>222</v>
      </c>
      <c r="I350" s="199"/>
      <c r="M350" s="200" t="s">
        <v>69</v>
      </c>
      <c r="N350" s="201"/>
      <c r="O350" s="201"/>
      <c r="P350" s="198">
        <f>SUM(P344:Q349)</f>
        <v>175</v>
      </c>
      <c r="Q350" s="198"/>
      <c r="R350" s="198">
        <f t="shared" ref="R350" si="10">SUM(R344:S349)</f>
        <v>140</v>
      </c>
      <c r="S350" s="198"/>
      <c r="T350" s="134">
        <f>SUM(T344:U349)</f>
        <v>30</v>
      </c>
      <c r="U350" s="181"/>
    </row>
    <row r="352" spans="1:25" x14ac:dyDescent="0.35">
      <c r="A352" s="45" t="s">
        <v>122</v>
      </c>
      <c r="B352" s="45"/>
      <c r="C352" s="45"/>
      <c r="D352" s="45"/>
      <c r="E352" s="45"/>
      <c r="F352" s="45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</row>
    <row r="353" spans="1:26" x14ac:dyDescent="0.35">
      <c r="A353" s="45"/>
      <c r="B353" s="45"/>
      <c r="C353" s="45"/>
      <c r="D353" s="45"/>
      <c r="E353" s="45"/>
      <c r="F353" s="45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</row>
    <row r="354" spans="1:26" x14ac:dyDescent="0.35">
      <c r="A354" s="45"/>
      <c r="B354" s="45"/>
      <c r="C354" s="45"/>
      <c r="D354" s="45"/>
      <c r="E354" s="45"/>
      <c r="F354" s="45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</row>
    <row r="355" spans="1:26" x14ac:dyDescent="0.35">
      <c r="A355" s="45"/>
      <c r="B355" s="45"/>
      <c r="C355" s="45"/>
      <c r="D355" s="45"/>
      <c r="E355" s="45"/>
      <c r="F355" s="45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</row>
    <row r="356" spans="1:26" x14ac:dyDescent="0.35">
      <c r="A356" s="45"/>
      <c r="B356" s="45"/>
      <c r="C356" s="45"/>
      <c r="D356" s="45"/>
      <c r="E356" s="45"/>
      <c r="F356" s="45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</row>
    <row r="357" spans="1:26" x14ac:dyDescent="0.35">
      <c r="A357" s="45"/>
      <c r="B357" s="45"/>
      <c r="C357" s="45"/>
      <c r="D357" s="45"/>
      <c r="E357" s="45"/>
      <c r="F357" s="45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</row>
    <row r="358" spans="1:26" x14ac:dyDescent="0.35">
      <c r="A358" s="45"/>
      <c r="B358" s="45"/>
      <c r="C358" s="45"/>
      <c r="D358" s="45"/>
      <c r="E358" s="45"/>
      <c r="F358" s="45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</row>
    <row r="359" spans="1:26" x14ac:dyDescent="0.35">
      <c r="A359" s="45"/>
      <c r="B359" s="45"/>
      <c r="C359" s="45"/>
      <c r="D359" s="45"/>
      <c r="E359" s="45"/>
      <c r="F359" s="45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</row>
    <row r="361" spans="1:26" ht="14.5" customHeight="1" x14ac:dyDescent="0.35">
      <c r="A361" s="235" t="s">
        <v>68</v>
      </c>
      <c r="B361" s="235"/>
      <c r="C361" s="235"/>
      <c r="D361" s="235"/>
      <c r="E361" s="235"/>
      <c r="F361" s="235"/>
      <c r="G361" s="235"/>
      <c r="H361" s="235"/>
      <c r="I361" s="235"/>
      <c r="J361" s="235"/>
      <c r="K361" s="235"/>
      <c r="L361" s="235"/>
      <c r="M361" s="235"/>
      <c r="N361" s="235"/>
      <c r="O361" s="235"/>
      <c r="P361" s="235"/>
      <c r="Q361" s="235"/>
      <c r="R361" s="235"/>
      <c r="S361" s="235"/>
      <c r="T361" s="235"/>
      <c r="U361" s="235"/>
      <c r="V361" s="235"/>
      <c r="W361" s="235"/>
      <c r="X361" s="235"/>
      <c r="Y361" s="235"/>
      <c r="Z361" s="235"/>
    </row>
    <row r="362" spans="1:26" x14ac:dyDescent="0.3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</row>
    <row r="363" spans="1:26" ht="14.5" customHeight="1" x14ac:dyDescent="0.35">
      <c r="A363" s="51" t="s">
        <v>149</v>
      </c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  <c r="Q363" s="51"/>
      <c r="R363" s="51"/>
      <c r="S363" s="51"/>
      <c r="T363" s="51"/>
      <c r="U363" s="51"/>
    </row>
    <row r="364" spans="1:26" x14ac:dyDescent="0.35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1:26" ht="15" thickBot="1" x14ac:dyDescent="0.4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1:26" x14ac:dyDescent="0.35">
      <c r="C366" s="123" t="s">
        <v>0</v>
      </c>
      <c r="D366" s="124"/>
      <c r="E366" s="124"/>
      <c r="F366" s="124"/>
      <c r="G366" s="261" t="str">
        <f>CONCATENATE(Arkusz18!A2," - ",Arkusz18!B2," r.")</f>
        <v>01.12.2020 - 31.12.2020 r.</v>
      </c>
      <c r="H366" s="262"/>
      <c r="I366" s="262"/>
      <c r="J366" s="262"/>
      <c r="K366" s="262"/>
      <c r="L366" s="262"/>
      <c r="M366" s="262"/>
      <c r="N366" s="262"/>
      <c r="O366" s="262"/>
      <c r="P366" s="262"/>
      <c r="Q366" s="262"/>
      <c r="R366" s="262"/>
      <c r="S366" s="262"/>
      <c r="T366" s="262"/>
      <c r="U366" s="263"/>
    </row>
    <row r="367" spans="1:26" ht="73.5" customHeight="1" x14ac:dyDescent="0.35">
      <c r="C367" s="125"/>
      <c r="D367" s="126"/>
      <c r="E367" s="126"/>
      <c r="F367" s="126"/>
      <c r="G367" s="225" t="s">
        <v>60</v>
      </c>
      <c r="H367" s="226"/>
      <c r="I367" s="227"/>
      <c r="J367" s="225" t="s">
        <v>61</v>
      </c>
      <c r="K367" s="226"/>
      <c r="L367" s="227"/>
      <c r="M367" s="225" t="s">
        <v>62</v>
      </c>
      <c r="N367" s="226"/>
      <c r="O367" s="227"/>
      <c r="P367" s="225" t="s">
        <v>71</v>
      </c>
      <c r="Q367" s="226"/>
      <c r="R367" s="227"/>
      <c r="S367" s="225" t="s">
        <v>63</v>
      </c>
      <c r="T367" s="226"/>
      <c r="U367" s="228"/>
    </row>
    <row r="368" spans="1:26" x14ac:dyDescent="0.35">
      <c r="C368" s="223" t="str">
        <f>Arkusz6!B2</f>
        <v>ROSJA</v>
      </c>
      <c r="D368" s="224"/>
      <c r="E368" s="224"/>
      <c r="F368" s="224"/>
      <c r="G368" s="117">
        <f>Arkusz6!C2</f>
        <v>0</v>
      </c>
      <c r="H368" s="117"/>
      <c r="I368" s="117"/>
      <c r="J368" s="117">
        <f>Arkusz6!D2</f>
        <v>6</v>
      </c>
      <c r="K368" s="117"/>
      <c r="L368" s="117"/>
      <c r="M368" s="117">
        <f>Arkusz6!E2</f>
        <v>0</v>
      </c>
      <c r="N368" s="117"/>
      <c r="O368" s="117"/>
      <c r="P368" s="117">
        <f>Arkusz6!F2</f>
        <v>80</v>
      </c>
      <c r="Q368" s="117"/>
      <c r="R368" s="117"/>
      <c r="S368" s="297">
        <f>Arkusz6!G2</f>
        <v>4</v>
      </c>
      <c r="T368" s="298"/>
      <c r="U368" s="299"/>
    </row>
    <row r="369" spans="3:21" x14ac:dyDescent="0.35">
      <c r="C369" s="214" t="str">
        <f>Arkusz6!B3</f>
        <v>UKRAINA</v>
      </c>
      <c r="D369" s="215"/>
      <c r="E369" s="215"/>
      <c r="F369" s="215"/>
      <c r="G369" s="222">
        <f>Arkusz6!C3</f>
        <v>0</v>
      </c>
      <c r="H369" s="222"/>
      <c r="I369" s="222"/>
      <c r="J369" s="222">
        <f>Arkusz6!D3</f>
        <v>2</v>
      </c>
      <c r="K369" s="222"/>
      <c r="L369" s="222"/>
      <c r="M369" s="222">
        <f>Arkusz6!E3</f>
        <v>0</v>
      </c>
      <c r="N369" s="222"/>
      <c r="O369" s="222"/>
      <c r="P369" s="222">
        <f>Arkusz6!F3</f>
        <v>33</v>
      </c>
      <c r="Q369" s="222"/>
      <c r="R369" s="222"/>
      <c r="S369" s="312">
        <f>Arkusz6!G3</f>
        <v>2</v>
      </c>
      <c r="T369" s="313"/>
      <c r="U369" s="314"/>
    </row>
    <row r="370" spans="3:21" x14ac:dyDescent="0.35">
      <c r="C370" s="223" t="str">
        <f>Arkusz6!B4</f>
        <v>BIAŁORUŚ</v>
      </c>
      <c r="D370" s="224"/>
      <c r="E370" s="224"/>
      <c r="F370" s="224"/>
      <c r="G370" s="117">
        <f>Arkusz6!C4</f>
        <v>1</v>
      </c>
      <c r="H370" s="117"/>
      <c r="I370" s="117"/>
      <c r="J370" s="117">
        <f>Arkusz6!D4</f>
        <v>27</v>
      </c>
      <c r="K370" s="117"/>
      <c r="L370" s="117"/>
      <c r="M370" s="117">
        <f>Arkusz6!E4</f>
        <v>0</v>
      </c>
      <c r="N370" s="117"/>
      <c r="O370" s="117"/>
      <c r="P370" s="117">
        <f>Arkusz6!F4</f>
        <v>0</v>
      </c>
      <c r="Q370" s="117"/>
      <c r="R370" s="117"/>
      <c r="S370" s="297">
        <f>Arkusz6!G4</f>
        <v>3</v>
      </c>
      <c r="T370" s="298"/>
      <c r="U370" s="299"/>
    </row>
    <row r="371" spans="3:21" x14ac:dyDescent="0.35">
      <c r="C371" s="214" t="str">
        <f>Arkusz6!B5</f>
        <v>AFGANISTAN</v>
      </c>
      <c r="D371" s="215"/>
      <c r="E371" s="215"/>
      <c r="F371" s="215"/>
      <c r="G371" s="222">
        <f>Arkusz6!C5</f>
        <v>0</v>
      </c>
      <c r="H371" s="222"/>
      <c r="I371" s="222"/>
      <c r="J371" s="222">
        <f>Arkusz6!D5</f>
        <v>0</v>
      </c>
      <c r="K371" s="222"/>
      <c r="L371" s="222"/>
      <c r="M371" s="222">
        <f>Arkusz6!E5</f>
        <v>0</v>
      </c>
      <c r="N371" s="222"/>
      <c r="O371" s="222"/>
      <c r="P371" s="222">
        <f>Arkusz6!F5</f>
        <v>0</v>
      </c>
      <c r="Q371" s="222"/>
      <c r="R371" s="222"/>
      <c r="S371" s="312">
        <f>Arkusz6!G5</f>
        <v>19</v>
      </c>
      <c r="T371" s="313"/>
      <c r="U371" s="314"/>
    </row>
    <row r="372" spans="3:21" x14ac:dyDescent="0.35">
      <c r="C372" s="223" t="str">
        <f>Arkusz6!B6</f>
        <v>GRUZJA</v>
      </c>
      <c r="D372" s="224"/>
      <c r="E372" s="224"/>
      <c r="F372" s="224"/>
      <c r="G372" s="117">
        <f>Arkusz6!C6</f>
        <v>0</v>
      </c>
      <c r="H372" s="117"/>
      <c r="I372" s="117"/>
      <c r="J372" s="117">
        <f>Arkusz6!D6</f>
        <v>0</v>
      </c>
      <c r="K372" s="117"/>
      <c r="L372" s="117"/>
      <c r="M372" s="117">
        <f>Arkusz6!E6</f>
        <v>0</v>
      </c>
      <c r="N372" s="117"/>
      <c r="O372" s="117"/>
      <c r="P372" s="117">
        <f>Arkusz6!F6</f>
        <v>0</v>
      </c>
      <c r="Q372" s="117"/>
      <c r="R372" s="117"/>
      <c r="S372" s="297">
        <f>Arkusz6!G6</f>
        <v>7</v>
      </c>
      <c r="T372" s="298"/>
      <c r="U372" s="299"/>
    </row>
    <row r="373" spans="3:21" ht="15" thickBot="1" x14ac:dyDescent="0.4">
      <c r="C373" s="119" t="str">
        <f>Arkusz6!B7</f>
        <v>Pozostałe</v>
      </c>
      <c r="D373" s="120"/>
      <c r="E373" s="120"/>
      <c r="F373" s="120"/>
      <c r="G373" s="118">
        <f>Arkusz6!C7</f>
        <v>5</v>
      </c>
      <c r="H373" s="118"/>
      <c r="I373" s="118"/>
      <c r="J373" s="118">
        <f>Arkusz6!D7</f>
        <v>2</v>
      </c>
      <c r="K373" s="118"/>
      <c r="L373" s="118"/>
      <c r="M373" s="118">
        <f>Arkusz6!E7</f>
        <v>0</v>
      </c>
      <c r="N373" s="118"/>
      <c r="O373" s="118"/>
      <c r="P373" s="118">
        <f>Arkusz6!F7</f>
        <v>16</v>
      </c>
      <c r="Q373" s="118"/>
      <c r="R373" s="118"/>
      <c r="S373" s="309">
        <f>Arkusz6!G7</f>
        <v>20</v>
      </c>
      <c r="T373" s="310"/>
      <c r="U373" s="311"/>
    </row>
    <row r="374" spans="3:21" ht="15" thickBot="1" x14ac:dyDescent="0.4">
      <c r="C374" s="121" t="s">
        <v>1</v>
      </c>
      <c r="D374" s="122"/>
      <c r="E374" s="122"/>
      <c r="F374" s="122"/>
      <c r="G374" s="79">
        <f>SUM(G368:I373)</f>
        <v>6</v>
      </c>
      <c r="H374" s="79"/>
      <c r="I374" s="79"/>
      <c r="J374" s="79">
        <f t="shared" ref="J374" si="11">SUM(J368:L373)</f>
        <v>37</v>
      </c>
      <c r="K374" s="79"/>
      <c r="L374" s="79"/>
      <c r="M374" s="79">
        <f t="shared" ref="M374" si="12">SUM(M368:O373)</f>
        <v>0</v>
      </c>
      <c r="N374" s="79"/>
      <c r="O374" s="79"/>
      <c r="P374" s="79">
        <f t="shared" ref="P374" si="13">SUM(P368:R373)</f>
        <v>129</v>
      </c>
      <c r="Q374" s="79"/>
      <c r="R374" s="79"/>
      <c r="S374" s="306">
        <f>SUM(S368:U373)</f>
        <v>55</v>
      </c>
      <c r="T374" s="307"/>
      <c r="U374" s="308"/>
    </row>
    <row r="377" spans="3:21" ht="15" thickBot="1" x14ac:dyDescent="0.4"/>
    <row r="378" spans="3:21" x14ac:dyDescent="0.35">
      <c r="C378" s="123" t="s">
        <v>0</v>
      </c>
      <c r="D378" s="124"/>
      <c r="E378" s="124"/>
      <c r="F378" s="124"/>
      <c r="G378" s="261" t="str">
        <f>CONCATENATE(Arkusz18!C2," - ",Arkusz18!B2," r.")</f>
        <v>01.01.2020 - 31.12.2020 r.</v>
      </c>
      <c r="H378" s="262"/>
      <c r="I378" s="262"/>
      <c r="J378" s="262"/>
      <c r="K378" s="262"/>
      <c r="L378" s="262"/>
      <c r="M378" s="262"/>
      <c r="N378" s="262"/>
      <c r="O378" s="262"/>
      <c r="P378" s="262"/>
      <c r="Q378" s="262"/>
      <c r="R378" s="262"/>
      <c r="S378" s="262"/>
      <c r="T378" s="262"/>
      <c r="U378" s="263"/>
    </row>
    <row r="379" spans="3:21" ht="71.25" customHeight="1" x14ac:dyDescent="0.35">
      <c r="C379" s="125"/>
      <c r="D379" s="126"/>
      <c r="E379" s="126"/>
      <c r="F379" s="126"/>
      <c r="G379" s="225" t="s">
        <v>60</v>
      </c>
      <c r="H379" s="226"/>
      <c r="I379" s="227"/>
      <c r="J379" s="225" t="s">
        <v>61</v>
      </c>
      <c r="K379" s="226"/>
      <c r="L379" s="227"/>
      <c r="M379" s="225" t="s">
        <v>62</v>
      </c>
      <c r="N379" s="226"/>
      <c r="O379" s="227"/>
      <c r="P379" s="225" t="s">
        <v>71</v>
      </c>
      <c r="Q379" s="226"/>
      <c r="R379" s="227"/>
      <c r="S379" s="225" t="s">
        <v>63</v>
      </c>
      <c r="T379" s="226"/>
      <c r="U379" s="228"/>
    </row>
    <row r="380" spans="3:21" x14ac:dyDescent="0.35">
      <c r="C380" s="223" t="str">
        <f>Arkusz7!B2</f>
        <v>ROSJA</v>
      </c>
      <c r="D380" s="224"/>
      <c r="E380" s="224"/>
      <c r="F380" s="224"/>
      <c r="G380" s="117">
        <f>Arkusz7!C2</f>
        <v>15</v>
      </c>
      <c r="H380" s="117"/>
      <c r="I380" s="117"/>
      <c r="J380" s="117">
        <f>Arkusz7!D2</f>
        <v>51</v>
      </c>
      <c r="K380" s="117"/>
      <c r="L380" s="117"/>
      <c r="M380" s="117">
        <f>Arkusz7!E2</f>
        <v>8</v>
      </c>
      <c r="N380" s="117"/>
      <c r="O380" s="117"/>
      <c r="P380" s="117">
        <f>Arkusz7!F2</f>
        <v>1295</v>
      </c>
      <c r="Q380" s="117"/>
      <c r="R380" s="117"/>
      <c r="S380" s="297">
        <f>Arkusz7!G2</f>
        <v>712</v>
      </c>
      <c r="T380" s="298"/>
      <c r="U380" s="299"/>
    </row>
    <row r="381" spans="3:21" x14ac:dyDescent="0.35">
      <c r="C381" s="214" t="str">
        <f>Arkusz7!B3</f>
        <v>UKRAINA</v>
      </c>
      <c r="D381" s="215"/>
      <c r="E381" s="215"/>
      <c r="F381" s="215"/>
      <c r="G381" s="222">
        <f>Arkusz7!C3</f>
        <v>3</v>
      </c>
      <c r="H381" s="222"/>
      <c r="I381" s="222"/>
      <c r="J381" s="222">
        <f>Arkusz7!D3</f>
        <v>18</v>
      </c>
      <c r="K381" s="222"/>
      <c r="L381" s="222"/>
      <c r="M381" s="222">
        <f>Arkusz7!E3</f>
        <v>3</v>
      </c>
      <c r="N381" s="222"/>
      <c r="O381" s="222"/>
      <c r="P381" s="222">
        <f>Arkusz7!F3</f>
        <v>314</v>
      </c>
      <c r="Q381" s="222"/>
      <c r="R381" s="222"/>
      <c r="S381" s="312">
        <f>Arkusz7!G3</f>
        <v>38</v>
      </c>
      <c r="T381" s="313"/>
      <c r="U381" s="314"/>
    </row>
    <row r="382" spans="3:21" x14ac:dyDescent="0.35">
      <c r="C382" s="223" t="str">
        <f>Arkusz7!B4</f>
        <v>BIAŁORUŚ</v>
      </c>
      <c r="D382" s="224"/>
      <c r="E382" s="224"/>
      <c r="F382" s="224"/>
      <c r="G382" s="117">
        <f>Arkusz7!C4</f>
        <v>8</v>
      </c>
      <c r="H382" s="117"/>
      <c r="I382" s="117"/>
      <c r="J382" s="117">
        <f>Arkusz7!D4</f>
        <v>73</v>
      </c>
      <c r="K382" s="117"/>
      <c r="L382" s="117"/>
      <c r="M382" s="117">
        <f>Arkusz7!E4</f>
        <v>0</v>
      </c>
      <c r="N382" s="117"/>
      <c r="O382" s="117"/>
      <c r="P382" s="117">
        <f>Arkusz7!F4</f>
        <v>21</v>
      </c>
      <c r="Q382" s="117"/>
      <c r="R382" s="117"/>
      <c r="S382" s="297">
        <f>Arkusz7!G4</f>
        <v>28</v>
      </c>
      <c r="T382" s="298"/>
      <c r="U382" s="299"/>
    </row>
    <row r="383" spans="3:21" x14ac:dyDescent="0.35">
      <c r="C383" s="214" t="str">
        <f>Arkusz7!B5</f>
        <v>TADŻYKISTAN</v>
      </c>
      <c r="D383" s="215"/>
      <c r="E383" s="215"/>
      <c r="F383" s="215"/>
      <c r="G383" s="222">
        <f>Arkusz7!C5</f>
        <v>1</v>
      </c>
      <c r="H383" s="222"/>
      <c r="I383" s="222"/>
      <c r="J383" s="222">
        <f>Arkusz7!D5</f>
        <v>26</v>
      </c>
      <c r="K383" s="222"/>
      <c r="L383" s="222"/>
      <c r="M383" s="222">
        <f>Arkusz7!E5</f>
        <v>0</v>
      </c>
      <c r="N383" s="222"/>
      <c r="O383" s="222"/>
      <c r="P383" s="222">
        <f>Arkusz7!F5</f>
        <v>63</v>
      </c>
      <c r="Q383" s="222"/>
      <c r="R383" s="222"/>
      <c r="S383" s="312">
        <f>Arkusz7!G5</f>
        <v>34</v>
      </c>
      <c r="T383" s="313"/>
      <c r="U383" s="314"/>
    </row>
    <row r="384" spans="3:21" x14ac:dyDescent="0.35">
      <c r="C384" s="223" t="str">
        <f>Arkusz7!B6</f>
        <v>TURCJA</v>
      </c>
      <c r="D384" s="224"/>
      <c r="E384" s="224"/>
      <c r="F384" s="224"/>
      <c r="G384" s="117">
        <f>Arkusz7!C6</f>
        <v>85</v>
      </c>
      <c r="H384" s="117"/>
      <c r="I384" s="117"/>
      <c r="J384" s="117">
        <f>Arkusz7!D6</f>
        <v>0</v>
      </c>
      <c r="K384" s="117"/>
      <c r="L384" s="117"/>
      <c r="M384" s="117">
        <f>Arkusz7!E6</f>
        <v>0</v>
      </c>
      <c r="N384" s="117"/>
      <c r="O384" s="117"/>
      <c r="P384" s="117">
        <f>Arkusz7!F6</f>
        <v>25</v>
      </c>
      <c r="Q384" s="117"/>
      <c r="R384" s="117"/>
      <c r="S384" s="297">
        <f>Arkusz7!G6</f>
        <v>12</v>
      </c>
      <c r="T384" s="298"/>
      <c r="U384" s="299"/>
    </row>
    <row r="385" spans="1:25" ht="15" thickBot="1" x14ac:dyDescent="0.4">
      <c r="C385" s="119" t="str">
        <f>Arkusz7!B7</f>
        <v>Pozostałe</v>
      </c>
      <c r="D385" s="120"/>
      <c r="E385" s="120"/>
      <c r="F385" s="120"/>
      <c r="G385" s="118">
        <f>Arkusz7!C7</f>
        <v>49</v>
      </c>
      <c r="H385" s="118"/>
      <c r="I385" s="118"/>
      <c r="J385" s="118">
        <f>Arkusz7!D7</f>
        <v>54</v>
      </c>
      <c r="K385" s="118"/>
      <c r="L385" s="118"/>
      <c r="M385" s="118">
        <f>Arkusz7!E7</f>
        <v>5</v>
      </c>
      <c r="N385" s="118"/>
      <c r="O385" s="118"/>
      <c r="P385" s="118">
        <f>Arkusz7!F7</f>
        <v>330</v>
      </c>
      <c r="Q385" s="118"/>
      <c r="R385" s="118"/>
      <c r="S385" s="309">
        <f>Arkusz7!G7</f>
        <v>220</v>
      </c>
      <c r="T385" s="310"/>
      <c r="U385" s="311"/>
    </row>
    <row r="386" spans="1:25" ht="15" thickBot="1" x14ac:dyDescent="0.4">
      <c r="C386" s="121" t="s">
        <v>1</v>
      </c>
      <c r="D386" s="122"/>
      <c r="E386" s="122"/>
      <c r="F386" s="122"/>
      <c r="G386" s="79">
        <f>SUM(G380:I385)</f>
        <v>161</v>
      </c>
      <c r="H386" s="79"/>
      <c r="I386" s="79"/>
      <c r="J386" s="79">
        <f t="shared" ref="J386" si="14">SUM(J380:L385)</f>
        <v>222</v>
      </c>
      <c r="K386" s="79"/>
      <c r="L386" s="79"/>
      <c r="M386" s="79">
        <f t="shared" ref="M386" si="15">SUM(M380:O385)</f>
        <v>16</v>
      </c>
      <c r="N386" s="79"/>
      <c r="O386" s="79"/>
      <c r="P386" s="79">
        <f t="shared" ref="P386" si="16">SUM(P380:R385)</f>
        <v>2048</v>
      </c>
      <c r="Q386" s="79"/>
      <c r="R386" s="79"/>
      <c r="S386" s="306">
        <f>SUM(S380:U385)</f>
        <v>1044</v>
      </c>
      <c r="T386" s="307"/>
      <c r="U386" s="308"/>
    </row>
    <row r="389" spans="1:25" x14ac:dyDescent="0.35">
      <c r="A389" s="45" t="s">
        <v>122</v>
      </c>
      <c r="B389" s="45"/>
      <c r="C389" s="45"/>
      <c r="D389" s="45"/>
      <c r="E389" s="45"/>
      <c r="F389" s="45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</row>
    <row r="390" spans="1:25" x14ac:dyDescent="0.35">
      <c r="A390" s="45"/>
      <c r="B390" s="45"/>
      <c r="C390" s="45"/>
      <c r="D390" s="45"/>
      <c r="E390" s="45"/>
      <c r="F390" s="45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</row>
    <row r="391" spans="1:25" x14ac:dyDescent="0.35">
      <c r="A391" s="45"/>
      <c r="B391" s="45"/>
      <c r="C391" s="45"/>
      <c r="D391" s="45"/>
      <c r="E391" s="45"/>
      <c r="F391" s="45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</row>
    <row r="392" spans="1:25" x14ac:dyDescent="0.35">
      <c r="A392" s="45"/>
      <c r="B392" s="45"/>
      <c r="C392" s="45"/>
      <c r="D392" s="45"/>
      <c r="E392" s="45"/>
      <c r="F392" s="45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</row>
    <row r="393" spans="1:25" x14ac:dyDescent="0.35">
      <c r="A393" s="45"/>
      <c r="B393" s="45"/>
      <c r="C393" s="45"/>
      <c r="D393" s="45"/>
      <c r="E393" s="45"/>
      <c r="F393" s="45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</row>
    <row r="394" spans="1:25" x14ac:dyDescent="0.35">
      <c r="A394" s="45"/>
      <c r="B394" s="45"/>
      <c r="C394" s="45"/>
      <c r="D394" s="45"/>
      <c r="E394" s="45"/>
      <c r="F394" s="45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</row>
    <row r="395" spans="1:25" x14ac:dyDescent="0.35">
      <c r="A395" s="45"/>
      <c r="B395" s="45"/>
      <c r="C395" s="45"/>
      <c r="D395" s="45"/>
      <c r="E395" s="45"/>
      <c r="F395" s="45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</row>
    <row r="396" spans="1:25" x14ac:dyDescent="0.35">
      <c r="A396" s="45"/>
      <c r="B396" s="45"/>
      <c r="C396" s="45"/>
      <c r="D396" s="45"/>
      <c r="E396" s="45"/>
      <c r="F396" s="45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</row>
    <row r="397" spans="1:25" x14ac:dyDescent="0.35">
      <c r="A397" s="45"/>
      <c r="B397" s="45"/>
      <c r="C397" s="45"/>
      <c r="D397" s="45"/>
      <c r="E397" s="45"/>
      <c r="F397" s="45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</row>
    <row r="398" spans="1:25" x14ac:dyDescent="0.35">
      <c r="A398" s="45"/>
      <c r="B398" s="45"/>
      <c r="C398" s="45"/>
      <c r="D398" s="45"/>
      <c r="E398" s="45"/>
      <c r="F398" s="45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</row>
    <row r="399" spans="1:25" x14ac:dyDescent="0.35">
      <c r="A399" s="45"/>
      <c r="B399" s="45"/>
      <c r="C399" s="45"/>
      <c r="D399" s="45"/>
      <c r="E399" s="45"/>
      <c r="F399" s="45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</row>
    <row r="403" spans="1:25" ht="14.5" customHeight="1" x14ac:dyDescent="0.35">
      <c r="A403" s="51" t="s">
        <v>150</v>
      </c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</row>
    <row r="404" spans="1:25" x14ac:dyDescent="0.35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  <c r="Q404" s="51"/>
      <c r="R404" s="51"/>
      <c r="S404" s="51"/>
      <c r="T404" s="51"/>
      <c r="U404" s="51"/>
      <c r="V404" s="51"/>
      <c r="W404" s="51"/>
      <c r="X404" s="51"/>
      <c r="Y404" s="51"/>
    </row>
    <row r="405" spans="1:25" x14ac:dyDescent="0.35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1:25" ht="15" thickBot="1" x14ac:dyDescent="0.4"/>
    <row r="407" spans="1:25" ht="30" customHeight="1" x14ac:dyDescent="0.35">
      <c r="B407" s="123" t="s">
        <v>9</v>
      </c>
      <c r="C407" s="124"/>
      <c r="D407" s="124"/>
      <c r="E407" s="124"/>
      <c r="F407" s="124"/>
      <c r="G407" s="124"/>
      <c r="H407" s="124"/>
      <c r="I407" s="124"/>
      <c r="J407" s="127" t="str">
        <f>Arkusz8!C6</f>
        <v>27.11.2020 - 03.12.2020</v>
      </c>
      <c r="K407" s="127"/>
      <c r="L407" s="127"/>
      <c r="M407" s="127" t="str">
        <f>Arkusz8!C10</f>
        <v>04.12.2020 - 10.12.2020</v>
      </c>
      <c r="N407" s="127"/>
      <c r="O407" s="127"/>
      <c r="P407" s="127" t="str">
        <f>Arkusz8!C9</f>
        <v>11.12.2020 - 17.12.2020</v>
      </c>
      <c r="Q407" s="127"/>
      <c r="R407" s="127"/>
      <c r="S407" s="303" t="str">
        <f>Arkusz8!C8</f>
        <v>18.12.2020 - 24.12.2020</v>
      </c>
      <c r="T407" s="304"/>
      <c r="U407" s="305"/>
      <c r="V407" s="127" t="str">
        <f>Arkusz8!C7</f>
        <v>25.12.2020 - 31.12.2020</v>
      </c>
      <c r="W407" s="127"/>
      <c r="X407" s="158"/>
    </row>
    <row r="408" spans="1:25" x14ac:dyDescent="0.35">
      <c r="B408" s="238" t="s">
        <v>29</v>
      </c>
      <c r="C408" s="239"/>
      <c r="D408" s="239"/>
      <c r="E408" s="239"/>
      <c r="F408" s="239"/>
      <c r="G408" s="239"/>
      <c r="H408" s="239"/>
      <c r="I408" s="239"/>
      <c r="J408" s="157">
        <f>Arkusz8!A6</f>
        <v>821</v>
      </c>
      <c r="K408" s="157"/>
      <c r="L408" s="157"/>
      <c r="M408" s="157">
        <f>Arkusz8!A5</f>
        <v>836</v>
      </c>
      <c r="N408" s="157"/>
      <c r="O408" s="157"/>
      <c r="P408" s="157">
        <f>Arkusz8!A4</f>
        <v>826</v>
      </c>
      <c r="Q408" s="157"/>
      <c r="R408" s="157"/>
      <c r="S408" s="300">
        <f>Arkusz8!A3</f>
        <v>811</v>
      </c>
      <c r="T408" s="301"/>
      <c r="U408" s="302"/>
      <c r="V408" s="157">
        <f>Arkusz8!A2</f>
        <v>830</v>
      </c>
      <c r="W408" s="157"/>
      <c r="X408" s="157"/>
    </row>
    <row r="409" spans="1:25" x14ac:dyDescent="0.35">
      <c r="B409" s="236" t="s">
        <v>5</v>
      </c>
      <c r="C409" s="237"/>
      <c r="D409" s="237"/>
      <c r="E409" s="237"/>
      <c r="F409" s="237"/>
      <c r="G409" s="237"/>
      <c r="H409" s="237"/>
      <c r="I409" s="237"/>
      <c r="J409" s="117">
        <f>Arkusz8!A11</f>
        <v>2293</v>
      </c>
      <c r="K409" s="117"/>
      <c r="L409" s="117"/>
      <c r="M409" s="117">
        <f>Arkusz8!A10</f>
        <v>2287</v>
      </c>
      <c r="N409" s="117"/>
      <c r="O409" s="117"/>
      <c r="P409" s="117">
        <f>Arkusz8!A9</f>
        <v>2316</v>
      </c>
      <c r="Q409" s="117"/>
      <c r="R409" s="117"/>
      <c r="S409" s="297">
        <f>Arkusz8!A8</f>
        <v>2350</v>
      </c>
      <c r="T409" s="298"/>
      <c r="U409" s="299"/>
      <c r="V409" s="117">
        <f>Arkusz8!A7</f>
        <v>2346</v>
      </c>
      <c r="W409" s="117"/>
      <c r="X409" s="117"/>
    </row>
    <row r="410" spans="1:25" x14ac:dyDescent="0.35">
      <c r="B410" s="238" t="s">
        <v>6</v>
      </c>
      <c r="C410" s="239"/>
      <c r="D410" s="239"/>
      <c r="E410" s="239"/>
      <c r="F410" s="239"/>
      <c r="G410" s="239"/>
      <c r="H410" s="239"/>
      <c r="I410" s="239"/>
      <c r="J410" s="157">
        <f>Arkusz8!A16</f>
        <v>26</v>
      </c>
      <c r="K410" s="157"/>
      <c r="L410" s="157"/>
      <c r="M410" s="157">
        <f>Arkusz8!A15</f>
        <v>20</v>
      </c>
      <c r="N410" s="157"/>
      <c r="O410" s="157"/>
      <c r="P410" s="157">
        <f>Arkusz8!A14</f>
        <v>25</v>
      </c>
      <c r="Q410" s="157"/>
      <c r="R410" s="157"/>
      <c r="S410" s="300">
        <f>Arkusz8!A13</f>
        <v>6</v>
      </c>
      <c r="T410" s="301"/>
      <c r="U410" s="302"/>
      <c r="V410" s="157">
        <f>Arkusz8!A12</f>
        <v>20</v>
      </c>
      <c r="W410" s="157"/>
      <c r="X410" s="157"/>
    </row>
    <row r="411" spans="1:25" x14ac:dyDescent="0.35">
      <c r="B411" s="161" t="s">
        <v>7</v>
      </c>
      <c r="C411" s="162"/>
      <c r="D411" s="162"/>
      <c r="E411" s="162"/>
      <c r="F411" s="162"/>
      <c r="G411" s="162"/>
      <c r="H411" s="162"/>
      <c r="I411" s="162"/>
      <c r="J411" s="117">
        <f>Arkusz8!A21</f>
        <v>37</v>
      </c>
      <c r="K411" s="117"/>
      <c r="L411" s="117"/>
      <c r="M411" s="117">
        <f>Arkusz8!A20</f>
        <v>45</v>
      </c>
      <c r="N411" s="117"/>
      <c r="O411" s="117"/>
      <c r="P411" s="117">
        <f>Arkusz8!A19</f>
        <v>47</v>
      </c>
      <c r="Q411" s="117"/>
      <c r="R411" s="117"/>
      <c r="S411" s="297">
        <f>Arkusz8!A18</f>
        <v>26</v>
      </c>
      <c r="T411" s="298"/>
      <c r="U411" s="299"/>
      <c r="V411" s="117">
        <f>Arkusz8!A17</f>
        <v>33</v>
      </c>
      <c r="W411" s="117"/>
      <c r="X411" s="117"/>
    </row>
    <row r="412" spans="1:25" ht="15" thickBot="1" x14ac:dyDescent="0.4">
      <c r="B412" s="128" t="s">
        <v>92</v>
      </c>
      <c r="C412" s="129"/>
      <c r="D412" s="129"/>
      <c r="E412" s="129"/>
      <c r="F412" s="129"/>
      <c r="G412" s="129"/>
      <c r="H412" s="129"/>
      <c r="I412" s="129"/>
      <c r="J412" s="156">
        <f>Arkusz8!A26</f>
        <v>1</v>
      </c>
      <c r="K412" s="156"/>
      <c r="L412" s="156"/>
      <c r="M412" s="156">
        <f>Arkusz8!A25</f>
        <v>1</v>
      </c>
      <c r="N412" s="156"/>
      <c r="O412" s="156"/>
      <c r="P412" s="156">
        <f>Arkusz8!A24</f>
        <v>1</v>
      </c>
      <c r="Q412" s="156"/>
      <c r="R412" s="156"/>
      <c r="S412" s="294">
        <f>Arkusz8!A23</f>
        <v>1</v>
      </c>
      <c r="T412" s="295"/>
      <c r="U412" s="296"/>
      <c r="V412" s="156">
        <f>Arkusz8!A22</f>
        <v>1</v>
      </c>
      <c r="W412" s="156"/>
      <c r="X412" s="156"/>
    </row>
    <row r="413" spans="1:25" ht="15" thickBot="1" x14ac:dyDescent="0.4">
      <c r="B413" s="141" t="s">
        <v>93</v>
      </c>
      <c r="C413" s="142"/>
      <c r="D413" s="142"/>
      <c r="E413" s="142"/>
      <c r="F413" s="142"/>
      <c r="G413" s="142"/>
      <c r="H413" s="142"/>
      <c r="I413" s="142"/>
      <c r="J413" s="115">
        <f>SUM(J408,J409,J412)</f>
        <v>3115</v>
      </c>
      <c r="K413" s="115"/>
      <c r="L413" s="115"/>
      <c r="M413" s="115">
        <f>SUM(M408,M409,M412)</f>
        <v>3124</v>
      </c>
      <c r="N413" s="115"/>
      <c r="O413" s="115"/>
      <c r="P413" s="115">
        <f>SUM(P408,P409,P412)</f>
        <v>3143</v>
      </c>
      <c r="Q413" s="115"/>
      <c r="R413" s="115"/>
      <c r="S413" s="291">
        <f>SUM(S408,S409,S412)</f>
        <v>3162</v>
      </c>
      <c r="T413" s="292"/>
      <c r="U413" s="293"/>
      <c r="V413" s="115">
        <f>SUM(V408,V409,V412)</f>
        <v>3177</v>
      </c>
      <c r="W413" s="115"/>
      <c r="X413" s="116"/>
    </row>
    <row r="414" spans="1:25" x14ac:dyDescent="0.35">
      <c r="B414" s="23"/>
      <c r="C414" s="23"/>
      <c r="D414" s="23"/>
      <c r="E414" s="23"/>
      <c r="F414" s="23"/>
      <c r="G414" s="23"/>
      <c r="H414" s="23"/>
      <c r="I414" s="23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</row>
    <row r="415" spans="1:25" x14ac:dyDescent="0.35">
      <c r="B415" s="23"/>
      <c r="C415" s="23"/>
      <c r="D415" s="23"/>
      <c r="E415" s="23"/>
      <c r="F415" s="23"/>
      <c r="G415" s="23"/>
      <c r="H415" s="23"/>
      <c r="I415" s="23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</row>
    <row r="416" spans="1:25" x14ac:dyDescent="0.35">
      <c r="B416" s="23"/>
      <c r="C416" s="23"/>
      <c r="D416" s="23"/>
      <c r="E416" s="23"/>
      <c r="F416" s="23"/>
      <c r="G416" s="23"/>
      <c r="H416" s="23"/>
      <c r="I416" s="23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</row>
    <row r="417" spans="2:24" x14ac:dyDescent="0.35">
      <c r="B417" s="23"/>
      <c r="C417" s="23"/>
      <c r="D417" s="23"/>
      <c r="E417" s="23"/>
      <c r="F417" s="23"/>
      <c r="G417" s="23"/>
      <c r="H417" s="23"/>
      <c r="I417" s="23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</row>
    <row r="418" spans="2:24" x14ac:dyDescent="0.35">
      <c r="B418" s="23"/>
      <c r="C418" s="23"/>
      <c r="D418" s="23"/>
      <c r="E418" s="23"/>
      <c r="F418" s="23"/>
      <c r="G418" s="23"/>
      <c r="H418" s="23"/>
      <c r="I418" s="23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</row>
    <row r="419" spans="2:24" x14ac:dyDescent="0.35">
      <c r="B419" s="23"/>
      <c r="C419" s="23"/>
      <c r="D419" s="23"/>
      <c r="E419" s="23"/>
      <c r="F419" s="23"/>
      <c r="G419" s="23"/>
      <c r="H419" s="23"/>
      <c r="I419" s="23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</row>
    <row r="434" spans="1:25" x14ac:dyDescent="0.3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</row>
    <row r="435" spans="1:25" x14ac:dyDescent="0.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3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35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  <c r="N437" s="25"/>
      <c r="O437" s="25"/>
      <c r="P437" s="25"/>
      <c r="Q437" s="25"/>
      <c r="R437" s="25"/>
      <c r="S437" s="25"/>
      <c r="T437" s="25"/>
      <c r="U437" s="25"/>
    </row>
    <row r="438" spans="1:25" x14ac:dyDescent="0.35">
      <c r="A438" s="45" t="s">
        <v>122</v>
      </c>
      <c r="B438" s="45"/>
      <c r="C438" s="45"/>
      <c r="D438" s="45"/>
      <c r="E438" s="45"/>
      <c r="F438" s="45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</row>
    <row r="439" spans="1:25" x14ac:dyDescent="0.35">
      <c r="A439" s="45"/>
      <c r="B439" s="45"/>
      <c r="C439" s="45"/>
      <c r="D439" s="45"/>
      <c r="E439" s="45"/>
      <c r="F439" s="45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</row>
    <row r="440" spans="1:25" x14ac:dyDescent="0.35">
      <c r="A440" s="45"/>
      <c r="B440" s="45"/>
      <c r="C440" s="45"/>
      <c r="D440" s="45"/>
      <c r="E440" s="45"/>
      <c r="F440" s="45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</row>
    <row r="441" spans="1:25" x14ac:dyDescent="0.35">
      <c r="A441" s="45"/>
      <c r="B441" s="45"/>
      <c r="C441" s="45"/>
      <c r="D441" s="45"/>
      <c r="E441" s="45"/>
      <c r="F441" s="45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</row>
    <row r="442" spans="1:25" x14ac:dyDescent="0.35">
      <c r="A442" s="45"/>
      <c r="B442" s="45"/>
      <c r="C442" s="45"/>
      <c r="D442" s="45"/>
      <c r="E442" s="45"/>
      <c r="F442" s="45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</row>
    <row r="443" spans="1:25" x14ac:dyDescent="0.35">
      <c r="A443" s="45"/>
      <c r="B443" s="45"/>
      <c r="C443" s="45"/>
      <c r="D443" s="45"/>
      <c r="E443" s="45"/>
      <c r="F443" s="45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</row>
    <row r="444" spans="1:25" x14ac:dyDescent="0.35">
      <c r="A444" s="45"/>
      <c r="B444" s="45"/>
      <c r="C444" s="45"/>
      <c r="D444" s="45"/>
      <c r="E444" s="45"/>
      <c r="F444" s="45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</row>
    <row r="445" spans="1:25" x14ac:dyDescent="0.35">
      <c r="A445" s="45"/>
      <c r="B445" s="45"/>
      <c r="C445" s="45"/>
      <c r="D445" s="45"/>
      <c r="E445" s="45"/>
      <c r="F445" s="45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</row>
    <row r="446" spans="1:25" x14ac:dyDescent="0.35">
      <c r="A446" s="45"/>
      <c r="B446" s="45"/>
      <c r="C446" s="45"/>
      <c r="D446" s="45"/>
      <c r="E446" s="45"/>
      <c r="F446" s="45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</row>
    <row r="447" spans="1:25" x14ac:dyDescent="0.35">
      <c r="A447" s="45"/>
      <c r="B447" s="45"/>
      <c r="C447" s="45"/>
      <c r="D447" s="45"/>
      <c r="E447" s="45"/>
      <c r="F447" s="45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</row>
    <row r="448" spans="1:25" x14ac:dyDescent="0.35">
      <c r="A448" s="45"/>
      <c r="B448" s="45"/>
      <c r="C448" s="45"/>
      <c r="D448" s="45"/>
      <c r="E448" s="45"/>
      <c r="F448" s="45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</row>
    <row r="451" spans="1:25" x14ac:dyDescent="0.35">
      <c r="A451" s="41" t="s">
        <v>48</v>
      </c>
      <c r="B451" s="41"/>
      <c r="C451" s="41"/>
      <c r="D451" s="41"/>
      <c r="E451" s="41"/>
      <c r="F451" s="41"/>
      <c r="G451" s="41"/>
      <c r="H451" s="41"/>
      <c r="I451" s="41"/>
      <c r="J451" s="41"/>
      <c r="K451" s="41"/>
      <c r="L451" s="41"/>
      <c r="M451" s="41"/>
      <c r="N451" s="41"/>
      <c r="O451" s="41"/>
      <c r="R451" s="42"/>
      <c r="S451" s="42"/>
      <c r="T451" s="42"/>
    </row>
    <row r="452" spans="1:25" x14ac:dyDescent="0.35">
      <c r="P452" s="43"/>
      <c r="Q452" s="43"/>
      <c r="R452" s="42"/>
      <c r="S452" s="42"/>
      <c r="T452" s="42"/>
      <c r="U452" s="43"/>
    </row>
    <row r="453" spans="1:25" x14ac:dyDescent="0.35"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</row>
    <row r="454" spans="1:25" x14ac:dyDescent="0.35">
      <c r="A454" s="45" t="s">
        <v>122</v>
      </c>
      <c r="B454" s="45"/>
      <c r="C454" s="45"/>
      <c r="D454" s="45"/>
      <c r="E454" s="45"/>
      <c r="F454" s="45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</row>
    <row r="455" spans="1:25" x14ac:dyDescent="0.35">
      <c r="A455" s="45"/>
      <c r="B455" s="45"/>
      <c r="C455" s="45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</row>
    <row r="456" spans="1:25" x14ac:dyDescent="0.35">
      <c r="A456" s="45"/>
      <c r="B456" s="45"/>
      <c r="C456" s="45"/>
      <c r="D456" s="45"/>
      <c r="E456" s="45"/>
      <c r="F456" s="45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</row>
    <row r="457" spans="1:25" x14ac:dyDescent="0.35">
      <c r="A457" s="45"/>
      <c r="B457" s="45"/>
      <c r="C457" s="45"/>
      <c r="D457" s="45"/>
      <c r="E457" s="45"/>
      <c r="F457" s="45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</row>
    <row r="458" spans="1:25" x14ac:dyDescent="0.35">
      <c r="A458" s="45"/>
      <c r="B458" s="45"/>
      <c r="C458" s="45"/>
      <c r="D458" s="45"/>
      <c r="E458" s="45"/>
      <c r="F458" s="45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</row>
    <row r="459" spans="1:25" x14ac:dyDescent="0.35">
      <c r="A459" s="45"/>
      <c r="B459" s="45"/>
      <c r="C459" s="45"/>
      <c r="D459" s="45"/>
      <c r="E459" s="45"/>
      <c r="F459" s="45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</row>
    <row r="460" spans="1:25" x14ac:dyDescent="0.35">
      <c r="A460" s="45"/>
      <c r="B460" s="45"/>
      <c r="C460" s="45"/>
      <c r="D460" s="45"/>
      <c r="E460" s="45"/>
      <c r="F460" s="45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</row>
    <row r="461" spans="1:25" x14ac:dyDescent="0.35">
      <c r="A461" s="45"/>
      <c r="B461" s="45"/>
      <c r="C461" s="45"/>
      <c r="D461" s="45"/>
      <c r="E461" s="45"/>
      <c r="F461" s="45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</row>
    <row r="462" spans="1:25" x14ac:dyDescent="0.35">
      <c r="A462" s="45"/>
      <c r="B462" s="45"/>
      <c r="C462" s="45"/>
      <c r="D462" s="45"/>
      <c r="E462" s="45"/>
      <c r="F462" s="45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</row>
    <row r="463" spans="1:25" x14ac:dyDescent="0.35">
      <c r="A463" s="45"/>
      <c r="B463" s="45"/>
      <c r="C463" s="45"/>
      <c r="D463" s="45"/>
      <c r="E463" s="45"/>
      <c r="F463" s="45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</row>
    <row r="464" spans="1:25" x14ac:dyDescent="0.35">
      <c r="A464" s="45"/>
      <c r="B464" s="45"/>
      <c r="C464" s="45"/>
      <c r="D464" s="45"/>
      <c r="E464" s="45"/>
      <c r="F464" s="45"/>
      <c r="G464" s="45"/>
      <c r="H464" s="45"/>
      <c r="I464" s="45"/>
      <c r="J464" s="45"/>
      <c r="K464" s="45"/>
      <c r="L464" s="45"/>
      <c r="M464" s="45"/>
      <c r="N464" s="45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</row>
    <row r="465" spans="1:25" x14ac:dyDescent="0.35">
      <c r="A465" s="45"/>
      <c r="B465" s="45"/>
      <c r="C465" s="45"/>
      <c r="D465" s="45"/>
      <c r="E465" s="45"/>
      <c r="F465" s="45"/>
      <c r="G465" s="45"/>
      <c r="H465" s="45"/>
      <c r="I465" s="45"/>
      <c r="J465" s="45"/>
      <c r="K465" s="45"/>
      <c r="L465" s="45"/>
      <c r="M465" s="45"/>
      <c r="N465" s="45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</row>
    <row r="466" spans="1:25" x14ac:dyDescent="0.35">
      <c r="A466" s="45"/>
      <c r="B466" s="45"/>
      <c r="C466" s="45"/>
      <c r="D466" s="45"/>
      <c r="E466" s="45"/>
      <c r="F466" s="45"/>
      <c r="G466" s="45"/>
      <c r="H466" s="45"/>
      <c r="I466" s="45"/>
      <c r="J466" s="45"/>
      <c r="K466" s="45"/>
      <c r="L466" s="45"/>
      <c r="M466" s="45"/>
      <c r="N466" s="45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</row>
    <row r="467" spans="1:25" x14ac:dyDescent="0.35">
      <c r="A467" s="45"/>
      <c r="B467" s="45"/>
      <c r="C467" s="45"/>
      <c r="D467" s="45"/>
      <c r="E467" s="45"/>
      <c r="F467" s="45"/>
      <c r="G467" s="45"/>
      <c r="H467" s="45"/>
      <c r="I467" s="45"/>
      <c r="J467" s="45"/>
      <c r="K467" s="45"/>
      <c r="L467" s="45"/>
      <c r="M467" s="45"/>
      <c r="N467" s="45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</row>
    <row r="468" spans="1:25" x14ac:dyDescent="0.35">
      <c r="A468" s="45"/>
      <c r="B468" s="45"/>
      <c r="C468" s="45"/>
      <c r="D468" s="45"/>
      <c r="E468" s="45"/>
      <c r="F468" s="45"/>
      <c r="G468" s="45"/>
      <c r="H468" s="45"/>
      <c r="I468" s="45"/>
      <c r="J468" s="45"/>
      <c r="K468" s="45"/>
      <c r="L468" s="45"/>
      <c r="M468" s="45"/>
      <c r="N468" s="45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</row>
    <row r="469" spans="1:25" x14ac:dyDescent="0.35">
      <c r="A469" s="45"/>
      <c r="B469" s="45"/>
      <c r="C469" s="45"/>
      <c r="D469" s="45"/>
      <c r="E469" s="45"/>
      <c r="F469" s="45"/>
      <c r="G469" s="45"/>
      <c r="H469" s="45"/>
      <c r="I469" s="45"/>
      <c r="J469" s="45"/>
      <c r="K469" s="45"/>
      <c r="L469" s="45"/>
      <c r="M469" s="45"/>
      <c r="N469" s="45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</row>
    <row r="470" spans="1:25" x14ac:dyDescent="0.35">
      <c r="A470" s="45"/>
      <c r="B470" s="45"/>
      <c r="C470" s="45"/>
      <c r="D470" s="45"/>
      <c r="E470" s="45"/>
      <c r="F470" s="45"/>
      <c r="G470" s="45"/>
      <c r="H470" s="45"/>
      <c r="I470" s="45"/>
      <c r="J470" s="45"/>
      <c r="K470" s="45"/>
      <c r="L470" s="45"/>
      <c r="M470" s="45"/>
      <c r="N470" s="45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</row>
    <row r="471" spans="1:25" x14ac:dyDescent="0.35">
      <c r="A471" s="45"/>
      <c r="B471" s="45"/>
      <c r="C471" s="45"/>
      <c r="D471" s="45"/>
      <c r="E471" s="45"/>
      <c r="F471" s="45"/>
      <c r="G471" s="45"/>
      <c r="H471" s="45"/>
      <c r="I471" s="45"/>
      <c r="J471" s="45"/>
      <c r="K471" s="45"/>
      <c r="L471" s="45"/>
      <c r="M471" s="45"/>
      <c r="N471" s="45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</row>
    <row r="472" spans="1:25" x14ac:dyDescent="0.35">
      <c r="A472" s="45"/>
      <c r="B472" s="45"/>
      <c r="C472" s="45"/>
      <c r="D472" s="45"/>
      <c r="E472" s="45"/>
      <c r="F472" s="45"/>
      <c r="G472" s="45"/>
      <c r="H472" s="45"/>
      <c r="I472" s="45"/>
      <c r="J472" s="45"/>
      <c r="K472" s="45"/>
      <c r="L472" s="45"/>
      <c r="M472" s="45"/>
      <c r="N472" s="45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</row>
    <row r="473" spans="1:25" x14ac:dyDescent="0.35">
      <c r="A473" s="45"/>
      <c r="B473" s="45"/>
      <c r="C473" s="45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</row>
    <row r="474" spans="1:25" x14ac:dyDescent="0.35">
      <c r="A474" s="45"/>
      <c r="B474" s="45"/>
      <c r="C474" s="45"/>
      <c r="D474" s="45"/>
      <c r="E474" s="45"/>
      <c r="F474" s="45"/>
      <c r="G474" s="45"/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</row>
    <row r="475" spans="1:25" x14ac:dyDescent="0.35">
      <c r="A475" s="45"/>
      <c r="B475" s="45"/>
      <c r="C475" s="45"/>
      <c r="D475" s="45"/>
      <c r="E475" s="45"/>
      <c r="F475" s="45"/>
      <c r="G475" s="45"/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</row>
    <row r="476" spans="1:25" x14ac:dyDescent="0.35">
      <c r="A476" s="45"/>
      <c r="B476" s="45"/>
      <c r="C476" s="45"/>
      <c r="D476" s="45"/>
      <c r="E476" s="45"/>
      <c r="F476" s="45"/>
      <c r="G476" s="45"/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</row>
    <row r="477" spans="1:25" x14ac:dyDescent="0.35">
      <c r="A477" s="45"/>
      <c r="B477" s="45"/>
      <c r="C477" s="45"/>
      <c r="D477" s="45"/>
      <c r="E477" s="45"/>
      <c r="F477" s="45"/>
      <c r="G477" s="45"/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</row>
    <row r="478" spans="1:25" x14ac:dyDescent="0.35">
      <c r="A478" s="45"/>
      <c r="B478" s="45"/>
      <c r="C478" s="45"/>
      <c r="D478" s="45"/>
      <c r="E478" s="45"/>
      <c r="F478" s="45"/>
      <c r="G478" s="45"/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</row>
    <row r="479" spans="1:25" x14ac:dyDescent="0.35">
      <c r="A479" s="44"/>
      <c r="B479" s="44"/>
      <c r="C479" s="44"/>
      <c r="D479" s="44"/>
      <c r="E479" s="44"/>
      <c r="F479" s="44"/>
      <c r="G479" s="44"/>
      <c r="H479" s="44"/>
      <c r="I479" s="44"/>
      <c r="J479" s="44"/>
      <c r="K479" s="44"/>
      <c r="L479" s="44"/>
      <c r="M479" s="44"/>
      <c r="N479" s="44"/>
      <c r="O479" s="44"/>
      <c r="P479" s="44"/>
      <c r="Q479" s="44"/>
      <c r="U479" s="44"/>
    </row>
    <row r="480" spans="1:25" x14ac:dyDescent="0.35">
      <c r="A480" s="44"/>
      <c r="B480" s="44"/>
      <c r="C480" s="44"/>
      <c r="D480" s="44"/>
      <c r="E480" s="44"/>
      <c r="F480" s="44"/>
      <c r="G480" s="44"/>
      <c r="H480" s="44"/>
      <c r="I480" s="44"/>
      <c r="J480" s="44"/>
      <c r="K480" s="44"/>
      <c r="L480" s="44"/>
      <c r="M480" s="44"/>
      <c r="N480" s="44"/>
      <c r="O480" s="44"/>
      <c r="P480" s="44"/>
      <c r="Q480" s="44"/>
      <c r="U480" s="44"/>
    </row>
  </sheetData>
  <sheetProtection formatCells="0" insertColumns="0" insertRows="0" deleteColumns="0" deleteRows="0"/>
  <mergeCells count="624">
    <mergeCell ref="S413:U413"/>
    <mergeCell ref="S409:U409"/>
    <mergeCell ref="S386:U386"/>
    <mergeCell ref="S380:U380"/>
    <mergeCell ref="S379:U379"/>
    <mergeCell ref="A337:U337"/>
    <mergeCell ref="A323:Y332"/>
    <mergeCell ref="A252:U252"/>
    <mergeCell ref="A17:U19"/>
    <mergeCell ref="Q49:R49"/>
    <mergeCell ref="Q50:R50"/>
    <mergeCell ref="Q51:R51"/>
    <mergeCell ref="Q84:R84"/>
    <mergeCell ref="Q85:R85"/>
    <mergeCell ref="Q86:R86"/>
    <mergeCell ref="Q87:R87"/>
    <mergeCell ref="Q81:R82"/>
    <mergeCell ref="Q83:R83"/>
    <mergeCell ref="L105:V105"/>
    <mergeCell ref="O87:P87"/>
    <mergeCell ref="G81:N82"/>
    <mergeCell ref="O81:P82"/>
    <mergeCell ref="G83:N83"/>
    <mergeCell ref="O83:P83"/>
    <mergeCell ref="G84:N84"/>
    <mergeCell ref="O84:P84"/>
    <mergeCell ref="G85:N85"/>
    <mergeCell ref="O85:P85"/>
    <mergeCell ref="G55:J56"/>
    <mergeCell ref="K55:L56"/>
    <mergeCell ref="M55:R55"/>
    <mergeCell ref="M56:N56"/>
    <mergeCell ref="O262:P262"/>
    <mergeCell ref="M262:N262"/>
    <mergeCell ref="P367:R367"/>
    <mergeCell ref="G25:J25"/>
    <mergeCell ref="O50:P50"/>
    <mergeCell ref="O51:P51"/>
    <mergeCell ref="G49:N49"/>
    <mergeCell ref="G50:N50"/>
    <mergeCell ref="G48:N48"/>
    <mergeCell ref="G51:N51"/>
    <mergeCell ref="O47:P47"/>
    <mergeCell ref="O48:P48"/>
    <mergeCell ref="O49:P49"/>
    <mergeCell ref="G47:N47"/>
    <mergeCell ref="Q45:R46"/>
    <mergeCell ref="Q47:R47"/>
    <mergeCell ref="Q48:R48"/>
    <mergeCell ref="M386:O386"/>
    <mergeCell ref="O56:P56"/>
    <mergeCell ref="Q56:R56"/>
    <mergeCell ref="G45:N46"/>
    <mergeCell ref="O45:P46"/>
    <mergeCell ref="G381:I381"/>
    <mergeCell ref="I261:J261"/>
    <mergeCell ref="G261:H261"/>
    <mergeCell ref="P381:R381"/>
    <mergeCell ref="S381:U381"/>
    <mergeCell ref="S383:U383"/>
    <mergeCell ref="P385:R385"/>
    <mergeCell ref="M384:O384"/>
    <mergeCell ref="M57:N57"/>
    <mergeCell ref="O57:P57"/>
    <mergeCell ref="Q57:R57"/>
    <mergeCell ref="U257:V257"/>
    <mergeCell ref="S257:T257"/>
    <mergeCell ref="S256:V256"/>
    <mergeCell ref="U260:V260"/>
    <mergeCell ref="S260:T260"/>
    <mergeCell ref="Q260:R260"/>
    <mergeCell ref="O260:P260"/>
    <mergeCell ref="M260:N260"/>
    <mergeCell ref="R345:S345"/>
    <mergeCell ref="M346:O346"/>
    <mergeCell ref="P346:Q346"/>
    <mergeCell ref="U262:V262"/>
    <mergeCell ref="S262:T262"/>
    <mergeCell ref="Q262:R262"/>
    <mergeCell ref="B408:I408"/>
    <mergeCell ref="B407:I407"/>
    <mergeCell ref="O294:P294"/>
    <mergeCell ref="M294:N294"/>
    <mergeCell ref="U296:V296"/>
    <mergeCell ref="S372:U372"/>
    <mergeCell ref="S369:U369"/>
    <mergeCell ref="R348:S348"/>
    <mergeCell ref="P349:Q349"/>
    <mergeCell ref="R349:S349"/>
    <mergeCell ref="A352:Y359"/>
    <mergeCell ref="S371:U371"/>
    <mergeCell ref="A346:C346"/>
    <mergeCell ref="A363:U363"/>
    <mergeCell ref="T349:U349"/>
    <mergeCell ref="M345:O345"/>
    <mergeCell ref="P345:Q345"/>
    <mergeCell ref="C369:F369"/>
    <mergeCell ref="J371:L371"/>
    <mergeCell ref="G382:I382"/>
    <mergeCell ref="J382:L382"/>
    <mergeCell ref="J381:L381"/>
    <mergeCell ref="M381:O381"/>
    <mergeCell ref="P384:R384"/>
    <mergeCell ref="D225:F225"/>
    <mergeCell ref="G225:I225"/>
    <mergeCell ref="J225:L225"/>
    <mergeCell ref="M225:O225"/>
    <mergeCell ref="P225:R225"/>
    <mergeCell ref="C259:F259"/>
    <mergeCell ref="C260:F260"/>
    <mergeCell ref="J236:L236"/>
    <mergeCell ref="G231:R231"/>
    <mergeCell ref="D233:F233"/>
    <mergeCell ref="G233:I233"/>
    <mergeCell ref="J233:L233"/>
    <mergeCell ref="M233:O233"/>
    <mergeCell ref="P233:R233"/>
    <mergeCell ref="M232:O232"/>
    <mergeCell ref="D227:F227"/>
    <mergeCell ref="G227:I227"/>
    <mergeCell ref="J227:L227"/>
    <mergeCell ref="M227:O227"/>
    <mergeCell ref="K260:L260"/>
    <mergeCell ref="I260:J260"/>
    <mergeCell ref="G260:H260"/>
    <mergeCell ref="G256:J256"/>
    <mergeCell ref="G255:V255"/>
    <mergeCell ref="P224:R224"/>
    <mergeCell ref="G224:I224"/>
    <mergeCell ref="J224:L224"/>
    <mergeCell ref="M224:O224"/>
    <mergeCell ref="G236:I236"/>
    <mergeCell ref="U261:V261"/>
    <mergeCell ref="S261:T261"/>
    <mergeCell ref="Q261:R261"/>
    <mergeCell ref="O261:P261"/>
    <mergeCell ref="M261:N261"/>
    <mergeCell ref="U259:V259"/>
    <mergeCell ref="S259:T259"/>
    <mergeCell ref="Q259:R259"/>
    <mergeCell ref="O259:P259"/>
    <mergeCell ref="M259:N259"/>
    <mergeCell ref="K259:L259"/>
    <mergeCell ref="I259:J259"/>
    <mergeCell ref="G259:H259"/>
    <mergeCell ref="U258:V258"/>
    <mergeCell ref="S258:T258"/>
    <mergeCell ref="Q258:R258"/>
    <mergeCell ref="O258:P258"/>
    <mergeCell ref="M258:N258"/>
    <mergeCell ref="K258:L258"/>
    <mergeCell ref="C255:F257"/>
    <mergeCell ref="C258:F258"/>
    <mergeCell ref="O256:R256"/>
    <mergeCell ref="M257:N257"/>
    <mergeCell ref="O257:P257"/>
    <mergeCell ref="Q257:R257"/>
    <mergeCell ref="P232:R232"/>
    <mergeCell ref="P236:R236"/>
    <mergeCell ref="D234:F234"/>
    <mergeCell ref="G234:I234"/>
    <mergeCell ref="J234:L234"/>
    <mergeCell ref="M236:O236"/>
    <mergeCell ref="M234:O234"/>
    <mergeCell ref="M235:O235"/>
    <mergeCell ref="P234:R234"/>
    <mergeCell ref="P235:R235"/>
    <mergeCell ref="D236:F236"/>
    <mergeCell ref="G258:H258"/>
    <mergeCell ref="C264:F264"/>
    <mergeCell ref="C261:F261"/>
    <mergeCell ref="C263:F263"/>
    <mergeCell ref="K171:L171"/>
    <mergeCell ref="C112:K112"/>
    <mergeCell ref="C113:K113"/>
    <mergeCell ref="C114:K114"/>
    <mergeCell ref="C115:K115"/>
    <mergeCell ref="C116:K116"/>
    <mergeCell ref="C117:K117"/>
    <mergeCell ref="C118:K118"/>
    <mergeCell ref="I264:J264"/>
    <mergeCell ref="G257:H257"/>
    <mergeCell ref="I257:J257"/>
    <mergeCell ref="K257:L257"/>
    <mergeCell ref="D186:G186"/>
    <mergeCell ref="K186:M186"/>
    <mergeCell ref="D187:G187"/>
    <mergeCell ref="K187:M187"/>
    <mergeCell ref="D188:G188"/>
    <mergeCell ref="K188:M188"/>
    <mergeCell ref="H188:J188"/>
    <mergeCell ref="H187:J187"/>
    <mergeCell ref="D224:F224"/>
    <mergeCell ref="M382:O382"/>
    <mergeCell ref="P382:R382"/>
    <mergeCell ref="B409:I409"/>
    <mergeCell ref="B410:I410"/>
    <mergeCell ref="C384:F384"/>
    <mergeCell ref="G384:I384"/>
    <mergeCell ref="J384:L384"/>
    <mergeCell ref="M408:O408"/>
    <mergeCell ref="P408:R408"/>
    <mergeCell ref="A403:Y404"/>
    <mergeCell ref="J386:L386"/>
    <mergeCell ref="J385:L385"/>
    <mergeCell ref="P383:R383"/>
    <mergeCell ref="G383:I383"/>
    <mergeCell ref="J383:L383"/>
    <mergeCell ref="M383:O383"/>
    <mergeCell ref="C386:F386"/>
    <mergeCell ref="C382:F382"/>
    <mergeCell ref="S384:U384"/>
    <mergeCell ref="S385:U385"/>
    <mergeCell ref="C383:F383"/>
    <mergeCell ref="P386:R386"/>
    <mergeCell ref="M385:O385"/>
    <mergeCell ref="C368:F368"/>
    <mergeCell ref="F347:G347"/>
    <mergeCell ref="A344:C344"/>
    <mergeCell ref="C366:F367"/>
    <mergeCell ref="D342:E343"/>
    <mergeCell ref="K263:L263"/>
    <mergeCell ref="D311:E311"/>
    <mergeCell ref="F342:G343"/>
    <mergeCell ref="A345:C345"/>
    <mergeCell ref="K264:L264"/>
    <mergeCell ref="C290:F290"/>
    <mergeCell ref="C291:F291"/>
    <mergeCell ref="C292:F292"/>
    <mergeCell ref="C293:F293"/>
    <mergeCell ref="C294:F294"/>
    <mergeCell ref="C295:F295"/>
    <mergeCell ref="C296:F296"/>
    <mergeCell ref="A298:Z298"/>
    <mergeCell ref="A361:Z361"/>
    <mergeCell ref="R346:S346"/>
    <mergeCell ref="T346:U346"/>
    <mergeCell ref="T347:U347"/>
    <mergeCell ref="T348:U348"/>
    <mergeCell ref="J367:L367"/>
    <mergeCell ref="P369:R369"/>
    <mergeCell ref="M380:O380"/>
    <mergeCell ref="J380:L380"/>
    <mergeCell ref="C370:F370"/>
    <mergeCell ref="G370:I370"/>
    <mergeCell ref="P379:R379"/>
    <mergeCell ref="C372:F372"/>
    <mergeCell ref="C373:F373"/>
    <mergeCell ref="G373:I373"/>
    <mergeCell ref="G369:I369"/>
    <mergeCell ref="M371:O371"/>
    <mergeCell ref="M369:O369"/>
    <mergeCell ref="J372:L372"/>
    <mergeCell ref="M372:O372"/>
    <mergeCell ref="P380:R380"/>
    <mergeCell ref="P373:R373"/>
    <mergeCell ref="P372:R372"/>
    <mergeCell ref="P371:R371"/>
    <mergeCell ref="G380:I380"/>
    <mergeCell ref="T345:U345"/>
    <mergeCell ref="S367:U367"/>
    <mergeCell ref="S370:U370"/>
    <mergeCell ref="S374:U374"/>
    <mergeCell ref="J368:L368"/>
    <mergeCell ref="S373:U373"/>
    <mergeCell ref="P370:R370"/>
    <mergeCell ref="P348:Q348"/>
    <mergeCell ref="P344:Q344"/>
    <mergeCell ref="M344:O344"/>
    <mergeCell ref="T344:U344"/>
    <mergeCell ref="P350:Q350"/>
    <mergeCell ref="R350:S350"/>
    <mergeCell ref="T350:U350"/>
    <mergeCell ref="R344:S344"/>
    <mergeCell ref="G366:U366"/>
    <mergeCell ref="M368:O368"/>
    <mergeCell ref="P368:R368"/>
    <mergeCell ref="S368:U368"/>
    <mergeCell ref="G367:I367"/>
    <mergeCell ref="P347:Q347"/>
    <mergeCell ref="R347:S347"/>
    <mergeCell ref="M367:O367"/>
    <mergeCell ref="P374:R374"/>
    <mergeCell ref="C381:F381"/>
    <mergeCell ref="M348:O348"/>
    <mergeCell ref="M347:O347"/>
    <mergeCell ref="A349:C349"/>
    <mergeCell ref="A348:C348"/>
    <mergeCell ref="A347:C347"/>
    <mergeCell ref="A350:C350"/>
    <mergeCell ref="G368:I368"/>
    <mergeCell ref="G372:I372"/>
    <mergeCell ref="J369:L369"/>
    <mergeCell ref="M370:O370"/>
    <mergeCell ref="G374:I374"/>
    <mergeCell ref="J374:L374"/>
    <mergeCell ref="M374:O374"/>
    <mergeCell ref="G371:I371"/>
    <mergeCell ref="M349:O349"/>
    <mergeCell ref="C380:F380"/>
    <mergeCell ref="G378:U378"/>
    <mergeCell ref="G379:I379"/>
    <mergeCell ref="J379:L379"/>
    <mergeCell ref="M379:O379"/>
    <mergeCell ref="J370:L370"/>
    <mergeCell ref="C371:F371"/>
    <mergeCell ref="F349:G349"/>
    <mergeCell ref="D346:E346"/>
    <mergeCell ref="G160:J160"/>
    <mergeCell ref="O25:P25"/>
    <mergeCell ref="Q25:R25"/>
    <mergeCell ref="K25:L25"/>
    <mergeCell ref="G57:J57"/>
    <mergeCell ref="K57:L57"/>
    <mergeCell ref="G87:N87"/>
    <mergeCell ref="G166:J166"/>
    <mergeCell ref="K166:L166"/>
    <mergeCell ref="G86:N86"/>
    <mergeCell ref="O86:P86"/>
    <mergeCell ref="C106:K106"/>
    <mergeCell ref="C107:K107"/>
    <mergeCell ref="C108:K108"/>
    <mergeCell ref="C109:K109"/>
    <mergeCell ref="C110:K110"/>
    <mergeCell ref="C111:K111"/>
    <mergeCell ref="N148:P148"/>
    <mergeCell ref="L149:M149"/>
    <mergeCell ref="N149:P149"/>
    <mergeCell ref="D149:K149"/>
    <mergeCell ref="O289:P289"/>
    <mergeCell ref="Q289:R289"/>
    <mergeCell ref="M342:O343"/>
    <mergeCell ref="D350:E350"/>
    <mergeCell ref="F350:G350"/>
    <mergeCell ref="H350:I350"/>
    <mergeCell ref="M350:O350"/>
    <mergeCell ref="A342:C343"/>
    <mergeCell ref="G262:H262"/>
    <mergeCell ref="I262:J262"/>
    <mergeCell ref="K262:L262"/>
    <mergeCell ref="H345:I345"/>
    <mergeCell ref="H346:I346"/>
    <mergeCell ref="H347:I347"/>
    <mergeCell ref="H348:I348"/>
    <mergeCell ref="H349:I349"/>
    <mergeCell ref="A341:I341"/>
    <mergeCell ref="D347:E347"/>
    <mergeCell ref="D345:E345"/>
    <mergeCell ref="F345:G345"/>
    <mergeCell ref="D348:E348"/>
    <mergeCell ref="F348:G348"/>
    <mergeCell ref="F346:G346"/>
    <mergeCell ref="D349:E349"/>
    <mergeCell ref="C287:F289"/>
    <mergeCell ref="I258:J258"/>
    <mergeCell ref="K261:L261"/>
    <mergeCell ref="G288:J288"/>
    <mergeCell ref="K288:N288"/>
    <mergeCell ref="I295:J295"/>
    <mergeCell ref="K289:L289"/>
    <mergeCell ref="K290:L290"/>
    <mergeCell ref="K291:L291"/>
    <mergeCell ref="K293:L293"/>
    <mergeCell ref="I289:J289"/>
    <mergeCell ref="I291:J291"/>
    <mergeCell ref="S290:T290"/>
    <mergeCell ref="U290:V290"/>
    <mergeCell ref="I293:J293"/>
    <mergeCell ref="G289:H289"/>
    <mergeCell ref="G290:H290"/>
    <mergeCell ref="K294:L294"/>
    <mergeCell ref="S296:T296"/>
    <mergeCell ref="S291:T291"/>
    <mergeCell ref="M291:N291"/>
    <mergeCell ref="M292:N292"/>
    <mergeCell ref="O288:R288"/>
    <mergeCell ref="O290:P290"/>
    <mergeCell ref="Q290:R290"/>
    <mergeCell ref="K295:L295"/>
    <mergeCell ref="M295:N295"/>
    <mergeCell ref="G287:V287"/>
    <mergeCell ref="S288:V288"/>
    <mergeCell ref="S289:T289"/>
    <mergeCell ref="U289:V289"/>
    <mergeCell ref="K256:N256"/>
    <mergeCell ref="M289:N289"/>
    <mergeCell ref="U264:V264"/>
    <mergeCell ref="S264:T264"/>
    <mergeCell ref="D276:E276"/>
    <mergeCell ref="G264:H264"/>
    <mergeCell ref="M264:N264"/>
    <mergeCell ref="G294:H294"/>
    <mergeCell ref="I294:J294"/>
    <mergeCell ref="I290:J290"/>
    <mergeCell ref="I292:J292"/>
    <mergeCell ref="U263:V263"/>
    <mergeCell ref="S263:T263"/>
    <mergeCell ref="G263:H263"/>
    <mergeCell ref="U291:V291"/>
    <mergeCell ref="S292:T292"/>
    <mergeCell ref="U292:V292"/>
    <mergeCell ref="U294:V294"/>
    <mergeCell ref="S294:T294"/>
    <mergeCell ref="U293:V293"/>
    <mergeCell ref="S293:T293"/>
    <mergeCell ref="V411:X411"/>
    <mergeCell ref="B411:I411"/>
    <mergeCell ref="S382:U382"/>
    <mergeCell ref="S408:U408"/>
    <mergeCell ref="U295:V295"/>
    <mergeCell ref="S295:T295"/>
    <mergeCell ref="Q296:R296"/>
    <mergeCell ref="G296:H296"/>
    <mergeCell ref="M341:U341"/>
    <mergeCell ref="T342:U343"/>
    <mergeCell ref="P342:Q343"/>
    <mergeCell ref="R342:S343"/>
    <mergeCell ref="D344:E344"/>
    <mergeCell ref="F344:G344"/>
    <mergeCell ref="H342:I343"/>
    <mergeCell ref="H344:I344"/>
    <mergeCell ref="G291:H291"/>
    <mergeCell ref="M412:O412"/>
    <mergeCell ref="P412:R412"/>
    <mergeCell ref="J407:L407"/>
    <mergeCell ref="V409:X409"/>
    <mergeCell ref="J410:L410"/>
    <mergeCell ref="S410:U410"/>
    <mergeCell ref="V412:X412"/>
    <mergeCell ref="J411:L411"/>
    <mergeCell ref="M411:O411"/>
    <mergeCell ref="P411:R411"/>
    <mergeCell ref="S411:U411"/>
    <mergeCell ref="M407:O407"/>
    <mergeCell ref="P409:R409"/>
    <mergeCell ref="M410:O410"/>
    <mergeCell ref="P410:R410"/>
    <mergeCell ref="V410:X410"/>
    <mergeCell ref="V407:X407"/>
    <mergeCell ref="J408:L408"/>
    <mergeCell ref="S407:U407"/>
    <mergeCell ref="V408:X408"/>
    <mergeCell ref="S412:U412"/>
    <mergeCell ref="J412:L412"/>
    <mergeCell ref="J413:L413"/>
    <mergeCell ref="M413:O413"/>
    <mergeCell ref="B413:I413"/>
    <mergeCell ref="M21:R21"/>
    <mergeCell ref="M22:N22"/>
    <mergeCell ref="K24:L24"/>
    <mergeCell ref="G24:J24"/>
    <mergeCell ref="G23:J23"/>
    <mergeCell ref="G21:J22"/>
    <mergeCell ref="K60:L60"/>
    <mergeCell ref="O60:P60"/>
    <mergeCell ref="Q60:R60"/>
    <mergeCell ref="M60:N60"/>
    <mergeCell ref="G58:J58"/>
    <mergeCell ref="K58:L58"/>
    <mergeCell ref="M58:N58"/>
    <mergeCell ref="O58:P58"/>
    <mergeCell ref="Q58:R58"/>
    <mergeCell ref="G59:J59"/>
    <mergeCell ref="K59:L59"/>
    <mergeCell ref="M59:N59"/>
    <mergeCell ref="Q59:R59"/>
    <mergeCell ref="O59:P59"/>
    <mergeCell ref="O264:P264"/>
    <mergeCell ref="Q264:R264"/>
    <mergeCell ref="I263:J263"/>
    <mergeCell ref="M263:N263"/>
    <mergeCell ref="O263:P263"/>
    <mergeCell ref="Q263:R263"/>
    <mergeCell ref="L115:M115"/>
    <mergeCell ref="L116:M116"/>
    <mergeCell ref="L117:M117"/>
    <mergeCell ref="L118:M118"/>
    <mergeCell ref="L119:M119"/>
    <mergeCell ref="L120:M120"/>
    <mergeCell ref="L121:M121"/>
    <mergeCell ref="K169:L169"/>
    <mergeCell ref="G170:J170"/>
    <mergeCell ref="K170:L170"/>
    <mergeCell ref="A158:U158"/>
    <mergeCell ref="K161:L161"/>
    <mergeCell ref="K162:L162"/>
    <mergeCell ref="D148:K148"/>
    <mergeCell ref="K165:L165"/>
    <mergeCell ref="K164:L164"/>
    <mergeCell ref="L122:M122"/>
    <mergeCell ref="C262:F262"/>
    <mergeCell ref="K292:L292"/>
    <mergeCell ref="I296:J296"/>
    <mergeCell ref="K296:L296"/>
    <mergeCell ref="M296:N296"/>
    <mergeCell ref="O296:P296"/>
    <mergeCell ref="Q294:R294"/>
    <mergeCell ref="M290:N290"/>
    <mergeCell ref="G292:H292"/>
    <mergeCell ref="G293:H293"/>
    <mergeCell ref="G295:H295"/>
    <mergeCell ref="Q291:R291"/>
    <mergeCell ref="O292:P292"/>
    <mergeCell ref="Q292:R292"/>
    <mergeCell ref="O293:P293"/>
    <mergeCell ref="Q293:R293"/>
    <mergeCell ref="O295:P295"/>
    <mergeCell ref="Q295:R295"/>
    <mergeCell ref="O291:P291"/>
    <mergeCell ref="M293:N293"/>
    <mergeCell ref="D235:F235"/>
    <mergeCell ref="G235:I235"/>
    <mergeCell ref="J235:L235"/>
    <mergeCell ref="D226:F226"/>
    <mergeCell ref="G226:I226"/>
    <mergeCell ref="J226:L226"/>
    <mergeCell ref="A239:Y247"/>
    <mergeCell ref="A454:Y478"/>
    <mergeCell ref="V413:X413"/>
    <mergeCell ref="P413:R413"/>
    <mergeCell ref="J409:L409"/>
    <mergeCell ref="M409:O409"/>
    <mergeCell ref="J373:L373"/>
    <mergeCell ref="M373:O373"/>
    <mergeCell ref="C385:F385"/>
    <mergeCell ref="G385:I385"/>
    <mergeCell ref="G386:I386"/>
    <mergeCell ref="C374:F374"/>
    <mergeCell ref="C378:F379"/>
    <mergeCell ref="P407:R407"/>
    <mergeCell ref="B412:I412"/>
    <mergeCell ref="M226:O226"/>
    <mergeCell ref="P226:R226"/>
    <mergeCell ref="K163:L163"/>
    <mergeCell ref="K160:L160"/>
    <mergeCell ref="C122:K122"/>
    <mergeCell ref="L148:M148"/>
    <mergeCell ref="Q149:S149"/>
    <mergeCell ref="G168:J168"/>
    <mergeCell ref="G167:J167"/>
    <mergeCell ref="G165:J165"/>
    <mergeCell ref="G164:J164"/>
    <mergeCell ref="G163:J163"/>
    <mergeCell ref="G162:J162"/>
    <mergeCell ref="K172:L172"/>
    <mergeCell ref="G169:J169"/>
    <mergeCell ref="V120:W120"/>
    <mergeCell ref="V121:W121"/>
    <mergeCell ref="P227:R227"/>
    <mergeCell ref="D231:F232"/>
    <mergeCell ref="G232:I232"/>
    <mergeCell ref="J232:L232"/>
    <mergeCell ref="H186:J186"/>
    <mergeCell ref="G171:J171"/>
    <mergeCell ref="D190:G190"/>
    <mergeCell ref="K190:M190"/>
    <mergeCell ref="H189:J189"/>
    <mergeCell ref="H190:J190"/>
    <mergeCell ref="D222:F223"/>
    <mergeCell ref="G222:R222"/>
    <mergeCell ref="G223:I223"/>
    <mergeCell ref="J223:L223"/>
    <mergeCell ref="M223:O223"/>
    <mergeCell ref="P223:R223"/>
    <mergeCell ref="D189:G189"/>
    <mergeCell ref="K189:M189"/>
    <mergeCell ref="A209:Y216"/>
    <mergeCell ref="G161:J161"/>
    <mergeCell ref="M25:N25"/>
    <mergeCell ref="M24:N24"/>
    <mergeCell ref="O24:P24"/>
    <mergeCell ref="G60:J60"/>
    <mergeCell ref="V114:W114"/>
    <mergeCell ref="V107:W107"/>
    <mergeCell ref="V108:W108"/>
    <mergeCell ref="V109:W109"/>
    <mergeCell ref="V110:W110"/>
    <mergeCell ref="V111:W111"/>
    <mergeCell ref="V112:W112"/>
    <mergeCell ref="V113:W113"/>
    <mergeCell ref="L114:M114"/>
    <mergeCell ref="L108:M108"/>
    <mergeCell ref="K26:L26"/>
    <mergeCell ref="M26:N26"/>
    <mergeCell ref="O26:P26"/>
    <mergeCell ref="Q26:R26"/>
    <mergeCell ref="G26:J26"/>
    <mergeCell ref="L111:M111"/>
    <mergeCell ref="L112:M112"/>
    <mergeCell ref="L113:M113"/>
    <mergeCell ref="M23:N23"/>
    <mergeCell ref="O23:P23"/>
    <mergeCell ref="Q23:R23"/>
    <mergeCell ref="Q24:R24"/>
    <mergeCell ref="E5:Q8"/>
    <mergeCell ref="E9:Q9"/>
    <mergeCell ref="Q22:R22"/>
    <mergeCell ref="K21:L22"/>
    <mergeCell ref="K23:L23"/>
    <mergeCell ref="O22:P22"/>
    <mergeCell ref="A389:Y399"/>
    <mergeCell ref="A438:Y448"/>
    <mergeCell ref="A90:Y98"/>
    <mergeCell ref="A151:Y156"/>
    <mergeCell ref="C121:K121"/>
    <mergeCell ref="L109:M109"/>
    <mergeCell ref="L110:M110"/>
    <mergeCell ref="V106:W106"/>
    <mergeCell ref="L106:M106"/>
    <mergeCell ref="L107:M107"/>
    <mergeCell ref="A103:U104"/>
    <mergeCell ref="V115:W115"/>
    <mergeCell ref="V116:W116"/>
    <mergeCell ref="V117:W117"/>
    <mergeCell ref="V118:W118"/>
    <mergeCell ref="C120:K120"/>
    <mergeCell ref="Q148:S148"/>
    <mergeCell ref="K168:L168"/>
    <mergeCell ref="K167:L167"/>
    <mergeCell ref="C119:K119"/>
    <mergeCell ref="V122:W122"/>
    <mergeCell ref="V119:W119"/>
    <mergeCell ref="A174:Y181"/>
    <mergeCell ref="G172:J172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2847</v>
      </c>
      <c r="B6" t="s">
        <v>51</v>
      </c>
      <c r="C6" t="s">
        <v>65</v>
      </c>
      <c r="D6">
        <v>1</v>
      </c>
    </row>
    <row r="7" spans="1:4" x14ac:dyDescent="0.35">
      <c r="A7">
        <v>20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12</v>
      </c>
      <c r="B9" t="s">
        <v>51</v>
      </c>
      <c r="C9" t="s">
        <v>89</v>
      </c>
      <c r="D9">
        <v>4</v>
      </c>
    </row>
    <row r="10" spans="1:4" x14ac:dyDescent="0.35">
      <c r="A10">
        <v>960</v>
      </c>
      <c r="B10" t="s">
        <v>52</v>
      </c>
      <c r="C10" t="s">
        <v>65</v>
      </c>
      <c r="D10">
        <v>1</v>
      </c>
    </row>
    <row r="11" spans="1:4" x14ac:dyDescent="0.35">
      <c r="A11">
        <v>4</v>
      </c>
      <c r="B11" t="s">
        <v>52</v>
      </c>
      <c r="C11" t="s">
        <v>90</v>
      </c>
      <c r="D11">
        <v>2</v>
      </c>
    </row>
    <row r="12" spans="1:4" x14ac:dyDescent="0.35">
      <c r="A12">
        <v>16</v>
      </c>
      <c r="B12" t="s">
        <v>52</v>
      </c>
      <c r="C12" t="s">
        <v>64</v>
      </c>
      <c r="D12">
        <v>3</v>
      </c>
    </row>
    <row r="13" spans="1:4" x14ac:dyDescent="0.35">
      <c r="A13">
        <v>21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124</v>
      </c>
      <c r="C2">
        <v>0</v>
      </c>
      <c r="D2">
        <v>6</v>
      </c>
      <c r="E2">
        <v>0</v>
      </c>
      <c r="F2">
        <v>80</v>
      </c>
      <c r="G2">
        <v>4</v>
      </c>
    </row>
    <row r="3" spans="1:7" x14ac:dyDescent="0.35">
      <c r="A3">
        <v>2</v>
      </c>
      <c r="B3" t="s">
        <v>123</v>
      </c>
      <c r="C3">
        <v>0</v>
      </c>
      <c r="D3">
        <v>2</v>
      </c>
      <c r="E3">
        <v>0</v>
      </c>
      <c r="F3">
        <v>33</v>
      </c>
      <c r="G3">
        <v>2</v>
      </c>
    </row>
    <row r="4" spans="1:7" x14ac:dyDescent="0.35">
      <c r="A4">
        <v>3</v>
      </c>
      <c r="B4" t="s">
        <v>154</v>
      </c>
      <c r="C4">
        <v>1</v>
      </c>
      <c r="D4">
        <v>27</v>
      </c>
      <c r="E4">
        <v>0</v>
      </c>
      <c r="F4">
        <v>0</v>
      </c>
      <c r="G4">
        <v>3</v>
      </c>
    </row>
    <row r="5" spans="1:7" x14ac:dyDescent="0.35">
      <c r="A5">
        <v>4</v>
      </c>
      <c r="B5" t="s">
        <v>155</v>
      </c>
      <c r="C5">
        <v>0</v>
      </c>
      <c r="D5">
        <v>0</v>
      </c>
      <c r="E5">
        <v>0</v>
      </c>
      <c r="F5">
        <v>0</v>
      </c>
      <c r="G5">
        <v>19</v>
      </c>
    </row>
    <row r="6" spans="1:7" x14ac:dyDescent="0.35">
      <c r="A6">
        <v>5</v>
      </c>
      <c r="B6" t="s">
        <v>135</v>
      </c>
      <c r="C6">
        <v>0</v>
      </c>
      <c r="D6">
        <v>0</v>
      </c>
      <c r="E6">
        <v>0</v>
      </c>
      <c r="F6">
        <v>0</v>
      </c>
      <c r="G6">
        <v>7</v>
      </c>
    </row>
    <row r="7" spans="1:7" x14ac:dyDescent="0.35">
      <c r="A7">
        <v>6</v>
      </c>
      <c r="B7" t="s">
        <v>102</v>
      </c>
      <c r="C7">
        <v>5</v>
      </c>
      <c r="D7">
        <v>2</v>
      </c>
      <c r="E7">
        <v>0</v>
      </c>
      <c r="F7">
        <v>16</v>
      </c>
      <c r="G7">
        <v>20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6328125" bestFit="1" customWidth="1"/>
    <col min="4" max="4" width="22.453125" bestFit="1" customWidth="1"/>
    <col min="5" max="5" width="18.089843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124</v>
      </c>
      <c r="C2">
        <v>15</v>
      </c>
      <c r="D2">
        <v>51</v>
      </c>
      <c r="E2">
        <v>8</v>
      </c>
      <c r="F2">
        <v>1295</v>
      </c>
      <c r="G2">
        <v>712</v>
      </c>
    </row>
    <row r="3" spans="1:7" x14ac:dyDescent="0.35">
      <c r="A3">
        <v>2</v>
      </c>
      <c r="B3" t="s">
        <v>123</v>
      </c>
      <c r="C3">
        <v>3</v>
      </c>
      <c r="D3">
        <v>18</v>
      </c>
      <c r="E3">
        <v>3</v>
      </c>
      <c r="F3">
        <v>314</v>
      </c>
      <c r="G3">
        <v>38</v>
      </c>
    </row>
    <row r="4" spans="1:7" x14ac:dyDescent="0.35">
      <c r="A4">
        <v>3</v>
      </c>
      <c r="B4" t="s">
        <v>154</v>
      </c>
      <c r="C4">
        <v>8</v>
      </c>
      <c r="D4">
        <v>73</v>
      </c>
      <c r="E4">
        <v>0</v>
      </c>
      <c r="F4">
        <v>21</v>
      </c>
      <c r="G4">
        <v>28</v>
      </c>
    </row>
    <row r="5" spans="1:7" x14ac:dyDescent="0.35">
      <c r="A5">
        <v>4</v>
      </c>
      <c r="B5" t="s">
        <v>136</v>
      </c>
      <c r="C5">
        <v>1</v>
      </c>
      <c r="D5">
        <v>26</v>
      </c>
      <c r="E5">
        <v>0</v>
      </c>
      <c r="F5">
        <v>63</v>
      </c>
      <c r="G5">
        <v>34</v>
      </c>
    </row>
    <row r="6" spans="1:7" x14ac:dyDescent="0.35">
      <c r="A6">
        <v>5</v>
      </c>
      <c r="B6" t="s">
        <v>161</v>
      </c>
      <c r="C6">
        <v>85</v>
      </c>
      <c r="D6">
        <v>0</v>
      </c>
      <c r="E6">
        <v>0</v>
      </c>
      <c r="F6">
        <v>25</v>
      </c>
      <c r="G6">
        <v>12</v>
      </c>
    </row>
    <row r="7" spans="1:7" x14ac:dyDescent="0.35">
      <c r="A7">
        <v>6</v>
      </c>
      <c r="B7" t="s">
        <v>102</v>
      </c>
      <c r="C7">
        <v>49</v>
      </c>
      <c r="D7">
        <v>54</v>
      </c>
      <c r="E7">
        <v>5</v>
      </c>
      <c r="F7">
        <v>330</v>
      </c>
      <c r="G7">
        <v>220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830</v>
      </c>
      <c r="B2" t="s">
        <v>108</v>
      </c>
      <c r="C2" t="s">
        <v>162</v>
      </c>
    </row>
    <row r="3" spans="1:3" x14ac:dyDescent="0.35">
      <c r="A3">
        <v>811</v>
      </c>
      <c r="B3" t="s">
        <v>108</v>
      </c>
      <c r="C3" t="s">
        <v>163</v>
      </c>
    </row>
    <row r="4" spans="1:3" x14ac:dyDescent="0.35">
      <c r="A4">
        <v>826</v>
      </c>
      <c r="B4" t="s">
        <v>108</v>
      </c>
      <c r="C4" t="s">
        <v>164</v>
      </c>
    </row>
    <row r="5" spans="1:3" x14ac:dyDescent="0.35">
      <c r="A5">
        <v>836</v>
      </c>
      <c r="B5" t="s">
        <v>108</v>
      </c>
      <c r="C5" t="s">
        <v>165</v>
      </c>
    </row>
    <row r="6" spans="1:3" x14ac:dyDescent="0.35">
      <c r="A6">
        <v>821</v>
      </c>
      <c r="B6" t="s">
        <v>108</v>
      </c>
      <c r="C6" t="s">
        <v>166</v>
      </c>
    </row>
    <row r="7" spans="1:3" x14ac:dyDescent="0.35">
      <c r="A7">
        <v>2346</v>
      </c>
      <c r="B7" t="s">
        <v>5</v>
      </c>
      <c r="C7" t="s">
        <v>162</v>
      </c>
    </row>
    <row r="8" spans="1:3" x14ac:dyDescent="0.35">
      <c r="A8">
        <v>2350</v>
      </c>
      <c r="B8" t="s">
        <v>5</v>
      </c>
      <c r="C8" t="s">
        <v>163</v>
      </c>
    </row>
    <row r="9" spans="1:3" x14ac:dyDescent="0.35">
      <c r="A9">
        <v>2316</v>
      </c>
      <c r="B9" t="s">
        <v>5</v>
      </c>
      <c r="C9" t="s">
        <v>164</v>
      </c>
    </row>
    <row r="10" spans="1:3" x14ac:dyDescent="0.35">
      <c r="A10">
        <v>2287</v>
      </c>
      <c r="B10" t="s">
        <v>5</v>
      </c>
      <c r="C10" t="s">
        <v>165</v>
      </c>
    </row>
    <row r="11" spans="1:3" x14ac:dyDescent="0.35">
      <c r="A11">
        <v>2293</v>
      </c>
      <c r="B11" t="s">
        <v>5</v>
      </c>
      <c r="C11" t="s">
        <v>166</v>
      </c>
    </row>
    <row r="12" spans="1:3" x14ac:dyDescent="0.35">
      <c r="A12">
        <v>20</v>
      </c>
      <c r="B12" t="s">
        <v>6</v>
      </c>
      <c r="C12" t="s">
        <v>162</v>
      </c>
    </row>
    <row r="13" spans="1:3" x14ac:dyDescent="0.35">
      <c r="A13">
        <v>6</v>
      </c>
      <c r="B13" t="s">
        <v>6</v>
      </c>
      <c r="C13" t="s">
        <v>163</v>
      </c>
    </row>
    <row r="14" spans="1:3" x14ac:dyDescent="0.35">
      <c r="A14">
        <v>25</v>
      </c>
      <c r="B14" t="s">
        <v>6</v>
      </c>
      <c r="C14" t="s">
        <v>164</v>
      </c>
    </row>
    <row r="15" spans="1:3" x14ac:dyDescent="0.35">
      <c r="A15">
        <v>20</v>
      </c>
      <c r="B15" t="s">
        <v>6</v>
      </c>
      <c r="C15" t="s">
        <v>165</v>
      </c>
    </row>
    <row r="16" spans="1:3" x14ac:dyDescent="0.35">
      <c r="A16">
        <v>26</v>
      </c>
      <c r="B16" t="s">
        <v>6</v>
      </c>
      <c r="C16" t="s">
        <v>166</v>
      </c>
    </row>
    <row r="17" spans="1:3" x14ac:dyDescent="0.35">
      <c r="A17">
        <v>33</v>
      </c>
      <c r="B17" t="s">
        <v>7</v>
      </c>
      <c r="C17" t="s">
        <v>162</v>
      </c>
    </row>
    <row r="18" spans="1:3" x14ac:dyDescent="0.35">
      <c r="A18">
        <v>26</v>
      </c>
      <c r="B18" t="s">
        <v>7</v>
      </c>
      <c r="C18" t="s">
        <v>163</v>
      </c>
    </row>
    <row r="19" spans="1:3" x14ac:dyDescent="0.35">
      <c r="A19">
        <v>47</v>
      </c>
      <c r="B19" t="s">
        <v>7</v>
      </c>
      <c r="C19" t="s">
        <v>164</v>
      </c>
    </row>
    <row r="20" spans="1:3" x14ac:dyDescent="0.35">
      <c r="A20">
        <v>45</v>
      </c>
      <c r="B20" t="s">
        <v>7</v>
      </c>
      <c r="C20" t="s">
        <v>165</v>
      </c>
    </row>
    <row r="21" spans="1:3" x14ac:dyDescent="0.35">
      <c r="A21" s="2">
        <v>37</v>
      </c>
      <c r="B21" s="2" t="s">
        <v>7</v>
      </c>
      <c r="C21" s="2" t="s">
        <v>166</v>
      </c>
    </row>
    <row r="22" spans="1:3" x14ac:dyDescent="0.35">
      <c r="A22" s="2">
        <v>1</v>
      </c>
      <c r="B22" s="2" t="s">
        <v>133</v>
      </c>
      <c r="C22" s="2" t="s">
        <v>162</v>
      </c>
    </row>
    <row r="23" spans="1:3" x14ac:dyDescent="0.35">
      <c r="A23" s="2">
        <v>1</v>
      </c>
      <c r="B23" s="2" t="s">
        <v>133</v>
      </c>
      <c r="C23" s="2" t="s">
        <v>163</v>
      </c>
    </row>
    <row r="24" spans="1:3" x14ac:dyDescent="0.35">
      <c r="A24" s="2">
        <v>1</v>
      </c>
      <c r="B24" s="2" t="s">
        <v>133</v>
      </c>
      <c r="C24" s="2" t="s">
        <v>164</v>
      </c>
    </row>
    <row r="25" spans="1:3" x14ac:dyDescent="0.35">
      <c r="A25" s="2">
        <v>1</v>
      </c>
      <c r="B25" s="2" t="s">
        <v>133</v>
      </c>
      <c r="C25" s="2" t="s">
        <v>165</v>
      </c>
    </row>
    <row r="26" spans="1:3" x14ac:dyDescent="0.35">
      <c r="A26" s="2">
        <v>1</v>
      </c>
      <c r="B26" s="2" t="s">
        <v>133</v>
      </c>
      <c r="C26" s="2" t="s">
        <v>166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2937</v>
      </c>
      <c r="C2" t="s">
        <v>34</v>
      </c>
    </row>
    <row r="3" spans="1:3" x14ac:dyDescent="0.35">
      <c r="A3" t="s">
        <v>112</v>
      </c>
      <c r="B3">
        <v>12135</v>
      </c>
      <c r="C3" t="s">
        <v>34</v>
      </c>
    </row>
    <row r="4" spans="1:3" x14ac:dyDescent="0.35">
      <c r="A4" t="s">
        <v>113</v>
      </c>
      <c r="B4">
        <v>743</v>
      </c>
      <c r="C4" t="s">
        <v>34</v>
      </c>
    </row>
    <row r="5" spans="1:3" x14ac:dyDescent="0.35">
      <c r="A5" t="s">
        <v>30</v>
      </c>
      <c r="B5">
        <v>25999</v>
      </c>
      <c r="C5" t="s">
        <v>34</v>
      </c>
    </row>
    <row r="6" spans="1:3" x14ac:dyDescent="0.35">
      <c r="A6" t="s">
        <v>111</v>
      </c>
      <c r="B6">
        <v>67</v>
      </c>
      <c r="C6" t="s">
        <v>24</v>
      </c>
    </row>
    <row r="7" spans="1:3" x14ac:dyDescent="0.35">
      <c r="A7" t="s">
        <v>112</v>
      </c>
      <c r="B7">
        <v>342</v>
      </c>
      <c r="C7" t="s">
        <v>24</v>
      </c>
    </row>
    <row r="8" spans="1:3" x14ac:dyDescent="0.35">
      <c r="A8" t="s">
        <v>113</v>
      </c>
      <c r="B8">
        <v>42</v>
      </c>
      <c r="C8" t="s">
        <v>24</v>
      </c>
    </row>
    <row r="9" spans="1:3" x14ac:dyDescent="0.35">
      <c r="A9" t="s">
        <v>30</v>
      </c>
      <c r="B9">
        <v>388</v>
      </c>
      <c r="C9" t="s">
        <v>24</v>
      </c>
    </row>
    <row r="10" spans="1:3" x14ac:dyDescent="0.35">
      <c r="A10" t="s">
        <v>111</v>
      </c>
      <c r="B10">
        <v>138</v>
      </c>
      <c r="C10" t="s">
        <v>35</v>
      </c>
    </row>
    <row r="11" spans="1:3" x14ac:dyDescent="0.35">
      <c r="A11" t="s">
        <v>112</v>
      </c>
      <c r="B11">
        <v>882</v>
      </c>
      <c r="C11" t="s">
        <v>35</v>
      </c>
    </row>
    <row r="12" spans="1:3" x14ac:dyDescent="0.35">
      <c r="A12" t="s">
        <v>113</v>
      </c>
      <c r="B12">
        <v>46</v>
      </c>
      <c r="C12" t="s">
        <v>35</v>
      </c>
    </row>
    <row r="13" spans="1:3" x14ac:dyDescent="0.35">
      <c r="A13" t="s">
        <v>30</v>
      </c>
      <c r="B13">
        <v>1715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945</v>
      </c>
      <c r="B2" t="s">
        <v>134</v>
      </c>
      <c r="C2" t="s">
        <v>3</v>
      </c>
      <c r="D2">
        <v>1</v>
      </c>
    </row>
    <row r="3" spans="1:4" x14ac:dyDescent="0.35">
      <c r="A3">
        <v>726</v>
      </c>
      <c r="B3" t="s">
        <v>134</v>
      </c>
      <c r="C3" t="s">
        <v>77</v>
      </c>
      <c r="D3">
        <v>1</v>
      </c>
    </row>
    <row r="4" spans="1:4" x14ac:dyDescent="0.35">
      <c r="A4">
        <v>90</v>
      </c>
      <c r="B4" t="s">
        <v>167</v>
      </c>
      <c r="C4" t="s">
        <v>3</v>
      </c>
      <c r="D4">
        <v>2</v>
      </c>
    </row>
    <row r="5" spans="1:4" x14ac:dyDescent="0.35">
      <c r="A5">
        <v>116</v>
      </c>
      <c r="B5" t="s">
        <v>167</v>
      </c>
      <c r="C5" t="s">
        <v>77</v>
      </c>
      <c r="D5">
        <v>2</v>
      </c>
    </row>
    <row r="6" spans="1:4" x14ac:dyDescent="0.35">
      <c r="A6">
        <v>36</v>
      </c>
      <c r="B6" t="s">
        <v>168</v>
      </c>
      <c r="C6" t="s">
        <v>3</v>
      </c>
      <c r="D6">
        <v>3</v>
      </c>
    </row>
    <row r="7" spans="1:4" x14ac:dyDescent="0.35">
      <c r="A7">
        <v>63</v>
      </c>
      <c r="B7" t="s">
        <v>168</v>
      </c>
      <c r="C7" t="s">
        <v>77</v>
      </c>
      <c r="D7">
        <v>3</v>
      </c>
    </row>
    <row r="8" spans="1:4" x14ac:dyDescent="0.35">
      <c r="A8">
        <v>1</v>
      </c>
      <c r="B8" t="s">
        <v>169</v>
      </c>
      <c r="C8" t="s">
        <v>3</v>
      </c>
      <c r="D8">
        <v>4</v>
      </c>
    </row>
    <row r="9" spans="1:4" x14ac:dyDescent="0.35">
      <c r="A9">
        <v>3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4.5" x14ac:dyDescent="0.35"/>
  <cols>
    <col min="1" max="1" width="20.36328125" bestFit="1" customWidth="1"/>
    <col min="2" max="2" width="8.089843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39047</v>
      </c>
      <c r="C2" t="s">
        <v>34</v>
      </c>
    </row>
    <row r="3" spans="1:3" x14ac:dyDescent="0.35">
      <c r="A3" t="s">
        <v>112</v>
      </c>
      <c r="B3">
        <v>144443</v>
      </c>
      <c r="C3" t="s">
        <v>34</v>
      </c>
    </row>
    <row r="4" spans="1:3" x14ac:dyDescent="0.35">
      <c r="A4" t="s">
        <v>113</v>
      </c>
      <c r="B4">
        <v>8715</v>
      </c>
      <c r="C4" t="s">
        <v>34</v>
      </c>
    </row>
    <row r="5" spans="1:3" x14ac:dyDescent="0.35">
      <c r="A5" t="s">
        <v>30</v>
      </c>
      <c r="B5">
        <v>260231</v>
      </c>
      <c r="C5" t="s">
        <v>34</v>
      </c>
    </row>
    <row r="6" spans="1:3" x14ac:dyDescent="0.35">
      <c r="A6" t="s">
        <v>111</v>
      </c>
      <c r="B6">
        <v>489</v>
      </c>
      <c r="C6" t="s">
        <v>24</v>
      </c>
    </row>
    <row r="7" spans="1:3" x14ac:dyDescent="0.35">
      <c r="A7" t="s">
        <v>112</v>
      </c>
      <c r="B7">
        <v>2700</v>
      </c>
      <c r="C7" t="s">
        <v>24</v>
      </c>
    </row>
    <row r="8" spans="1:3" x14ac:dyDescent="0.35">
      <c r="A8" t="s">
        <v>113</v>
      </c>
      <c r="B8">
        <v>441</v>
      </c>
      <c r="C8" t="s">
        <v>24</v>
      </c>
    </row>
    <row r="9" spans="1:3" x14ac:dyDescent="0.35">
      <c r="A9" t="s">
        <v>30</v>
      </c>
      <c r="B9">
        <v>5163</v>
      </c>
      <c r="C9" t="s">
        <v>24</v>
      </c>
    </row>
    <row r="10" spans="1:3" x14ac:dyDescent="0.35">
      <c r="A10" t="s">
        <v>111</v>
      </c>
      <c r="B10">
        <v>1668</v>
      </c>
      <c r="C10" t="s">
        <v>35</v>
      </c>
    </row>
    <row r="11" spans="1:3" x14ac:dyDescent="0.35">
      <c r="A11" t="s">
        <v>112</v>
      </c>
      <c r="B11">
        <v>10296</v>
      </c>
      <c r="C11" t="s">
        <v>35</v>
      </c>
    </row>
    <row r="12" spans="1:3" x14ac:dyDescent="0.35">
      <c r="A12" t="s">
        <v>113</v>
      </c>
      <c r="B12">
        <v>687</v>
      </c>
      <c r="C12" t="s">
        <v>35</v>
      </c>
    </row>
    <row r="13" spans="1:3" x14ac:dyDescent="0.35">
      <c r="A13" t="s">
        <v>30</v>
      </c>
      <c r="B13">
        <v>15419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4.5" x14ac:dyDescent="0.35"/>
  <cols>
    <col min="1" max="1" width="8.08984375" bestFit="1" customWidth="1"/>
    <col min="2" max="2" width="72.36328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6012</v>
      </c>
      <c r="B2" t="s">
        <v>134</v>
      </c>
      <c r="C2" t="s">
        <v>3</v>
      </c>
      <c r="D2">
        <v>1</v>
      </c>
    </row>
    <row r="3" spans="1:4" x14ac:dyDescent="0.35">
      <c r="A3">
        <v>5522</v>
      </c>
      <c r="B3" t="s">
        <v>134</v>
      </c>
      <c r="C3" t="s">
        <v>77</v>
      </c>
      <c r="D3">
        <v>1</v>
      </c>
    </row>
    <row r="4" spans="1:4" x14ac:dyDescent="0.35">
      <c r="A4">
        <v>726</v>
      </c>
      <c r="B4" t="s">
        <v>167</v>
      </c>
      <c r="C4" t="s">
        <v>3</v>
      </c>
      <c r="D4">
        <v>2</v>
      </c>
    </row>
    <row r="5" spans="1:4" x14ac:dyDescent="0.35">
      <c r="A5">
        <v>1330</v>
      </c>
      <c r="B5" t="s">
        <v>167</v>
      </c>
      <c r="C5" t="s">
        <v>77</v>
      </c>
      <c r="D5">
        <v>2</v>
      </c>
    </row>
    <row r="6" spans="1:4" x14ac:dyDescent="0.35">
      <c r="A6">
        <v>365</v>
      </c>
      <c r="B6" t="s">
        <v>168</v>
      </c>
      <c r="C6" t="s">
        <v>3</v>
      </c>
      <c r="D6">
        <v>3</v>
      </c>
    </row>
    <row r="7" spans="1:4" x14ac:dyDescent="0.35">
      <c r="A7">
        <v>378</v>
      </c>
      <c r="B7" t="s">
        <v>168</v>
      </c>
      <c r="C7" t="s">
        <v>77</v>
      </c>
      <c r="D7">
        <v>3</v>
      </c>
    </row>
    <row r="8" spans="1:4" x14ac:dyDescent="0.35">
      <c r="A8">
        <v>34</v>
      </c>
      <c r="B8" t="s">
        <v>169</v>
      </c>
      <c r="C8" t="s">
        <v>3</v>
      </c>
      <c r="D8">
        <v>4</v>
      </c>
    </row>
    <row r="9" spans="1:4" x14ac:dyDescent="0.35">
      <c r="A9">
        <v>26</v>
      </c>
      <c r="B9" t="s">
        <v>169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08984375" bestFit="1" customWidth="1"/>
    <col min="4" max="4" width="38.36328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19663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586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204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25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3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0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1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1324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8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2446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140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47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2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570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2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3626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74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70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20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1939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89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36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4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39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872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43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22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186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60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137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18913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576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322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3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0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1272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6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2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0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3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089843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12</v>
      </c>
      <c r="C2" t="s">
        <v>85</v>
      </c>
      <c r="D2" t="s">
        <v>3</v>
      </c>
    </row>
    <row r="3" spans="1:4" x14ac:dyDescent="0.35">
      <c r="A3">
        <v>2</v>
      </c>
      <c r="B3">
        <v>15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124</v>
      </c>
      <c r="C2" t="s">
        <v>31</v>
      </c>
      <c r="D2" t="s">
        <v>30</v>
      </c>
      <c r="E2">
        <v>1</v>
      </c>
      <c r="F2">
        <v>8</v>
      </c>
      <c r="G2">
        <v>1</v>
      </c>
    </row>
    <row r="3" spans="1:7" x14ac:dyDescent="0.35">
      <c r="A3">
        <v>2</v>
      </c>
      <c r="B3" t="s">
        <v>154</v>
      </c>
      <c r="C3" t="s">
        <v>31</v>
      </c>
      <c r="D3" t="s">
        <v>30</v>
      </c>
      <c r="E3">
        <v>1</v>
      </c>
      <c r="F3">
        <v>62</v>
      </c>
      <c r="G3">
        <v>1</v>
      </c>
    </row>
    <row r="4" spans="1:7" x14ac:dyDescent="0.35">
      <c r="A4">
        <v>3</v>
      </c>
      <c r="B4" t="s">
        <v>155</v>
      </c>
      <c r="C4" t="s">
        <v>31</v>
      </c>
      <c r="D4" t="s">
        <v>30</v>
      </c>
      <c r="E4">
        <v>1</v>
      </c>
      <c r="F4">
        <v>24</v>
      </c>
      <c r="G4">
        <v>1</v>
      </c>
    </row>
    <row r="5" spans="1:7" x14ac:dyDescent="0.35">
      <c r="A5">
        <v>4</v>
      </c>
      <c r="B5" t="s">
        <v>123</v>
      </c>
      <c r="C5" t="s">
        <v>31</v>
      </c>
      <c r="D5" t="s">
        <v>30</v>
      </c>
      <c r="E5">
        <v>1</v>
      </c>
      <c r="F5">
        <v>7</v>
      </c>
      <c r="G5">
        <v>1</v>
      </c>
    </row>
    <row r="6" spans="1:7" x14ac:dyDescent="0.35">
      <c r="A6">
        <v>5</v>
      </c>
      <c r="B6" t="s">
        <v>156</v>
      </c>
      <c r="C6" t="s">
        <v>31</v>
      </c>
      <c r="D6" t="s">
        <v>30</v>
      </c>
      <c r="E6">
        <v>1</v>
      </c>
      <c r="F6">
        <v>1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28</v>
      </c>
      <c r="G7">
        <v>1</v>
      </c>
    </row>
    <row r="8" spans="1:7" x14ac:dyDescent="0.35">
      <c r="A8">
        <v>1</v>
      </c>
      <c r="B8" t="s">
        <v>124</v>
      </c>
      <c r="C8" t="s">
        <v>31</v>
      </c>
      <c r="D8" t="s">
        <v>10</v>
      </c>
      <c r="E8">
        <v>2</v>
      </c>
      <c r="F8">
        <v>10</v>
      </c>
      <c r="G8">
        <v>1</v>
      </c>
    </row>
    <row r="9" spans="1:7" x14ac:dyDescent="0.35">
      <c r="A9">
        <v>2</v>
      </c>
      <c r="B9" t="s">
        <v>154</v>
      </c>
      <c r="C9" t="s">
        <v>31</v>
      </c>
      <c r="D9" t="s">
        <v>10</v>
      </c>
      <c r="E9">
        <v>2</v>
      </c>
      <c r="F9">
        <v>79</v>
      </c>
      <c r="G9">
        <v>1</v>
      </c>
    </row>
    <row r="10" spans="1:7" x14ac:dyDescent="0.35">
      <c r="A10">
        <v>3</v>
      </c>
      <c r="B10" t="s">
        <v>155</v>
      </c>
      <c r="C10" t="s">
        <v>31</v>
      </c>
      <c r="D10" t="s">
        <v>10</v>
      </c>
      <c r="E10">
        <v>2</v>
      </c>
      <c r="F10">
        <v>31</v>
      </c>
      <c r="G10">
        <v>1</v>
      </c>
    </row>
    <row r="11" spans="1:7" x14ac:dyDescent="0.35">
      <c r="A11">
        <v>4</v>
      </c>
      <c r="B11" t="s">
        <v>123</v>
      </c>
      <c r="C11" t="s">
        <v>31</v>
      </c>
      <c r="D11" t="s">
        <v>10</v>
      </c>
      <c r="E11">
        <v>2</v>
      </c>
      <c r="F11">
        <v>7</v>
      </c>
      <c r="G11">
        <v>1</v>
      </c>
    </row>
    <row r="12" spans="1:7" x14ac:dyDescent="0.35">
      <c r="A12">
        <v>5</v>
      </c>
      <c r="B12" t="s">
        <v>156</v>
      </c>
      <c r="C12" t="s">
        <v>31</v>
      </c>
      <c r="D12" t="s">
        <v>10</v>
      </c>
      <c r="E12">
        <v>2</v>
      </c>
      <c r="F12">
        <v>4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28</v>
      </c>
      <c r="G13">
        <v>1</v>
      </c>
    </row>
    <row r="14" spans="1:7" x14ac:dyDescent="0.35">
      <c r="A14">
        <v>1</v>
      </c>
      <c r="B14" t="s">
        <v>124</v>
      </c>
      <c r="C14" t="s">
        <v>55</v>
      </c>
      <c r="D14" t="s">
        <v>30</v>
      </c>
      <c r="E14">
        <v>1</v>
      </c>
      <c r="F14">
        <v>33</v>
      </c>
      <c r="G14">
        <v>2</v>
      </c>
    </row>
    <row r="15" spans="1:7" x14ac:dyDescent="0.35">
      <c r="A15">
        <v>2</v>
      </c>
      <c r="B15" t="s">
        <v>154</v>
      </c>
      <c r="C15" s="2" t="s">
        <v>55</v>
      </c>
      <c r="D15" t="s">
        <v>30</v>
      </c>
      <c r="E15">
        <v>1</v>
      </c>
      <c r="F15" s="2">
        <v>64</v>
      </c>
      <c r="G15">
        <v>2</v>
      </c>
    </row>
    <row r="16" spans="1:7" x14ac:dyDescent="0.35">
      <c r="A16">
        <v>3</v>
      </c>
      <c r="B16" t="s">
        <v>155</v>
      </c>
      <c r="C16" s="2" t="s">
        <v>55</v>
      </c>
      <c r="D16" t="s">
        <v>30</v>
      </c>
      <c r="E16">
        <v>1</v>
      </c>
      <c r="F16" s="2">
        <v>24</v>
      </c>
      <c r="G16">
        <v>2</v>
      </c>
    </row>
    <row r="17" spans="1:7" x14ac:dyDescent="0.35">
      <c r="A17">
        <v>4</v>
      </c>
      <c r="B17" t="s">
        <v>123</v>
      </c>
      <c r="C17" s="2" t="s">
        <v>55</v>
      </c>
      <c r="D17" t="s">
        <v>30</v>
      </c>
      <c r="E17">
        <v>1</v>
      </c>
      <c r="F17" s="2">
        <v>16</v>
      </c>
      <c r="G17">
        <v>2</v>
      </c>
    </row>
    <row r="18" spans="1:7" x14ac:dyDescent="0.35">
      <c r="A18">
        <v>5</v>
      </c>
      <c r="B18" t="s">
        <v>156</v>
      </c>
      <c r="C18" s="2" t="s">
        <v>55</v>
      </c>
      <c r="D18" t="s">
        <v>30</v>
      </c>
      <c r="E18">
        <v>1</v>
      </c>
      <c r="F18" s="2">
        <v>3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34</v>
      </c>
      <c r="G19">
        <v>2</v>
      </c>
    </row>
    <row r="20" spans="1:7" x14ac:dyDescent="0.35">
      <c r="A20">
        <v>1</v>
      </c>
      <c r="B20" t="s">
        <v>124</v>
      </c>
      <c r="C20" s="2" t="s">
        <v>55</v>
      </c>
      <c r="D20" t="s">
        <v>10</v>
      </c>
      <c r="E20">
        <v>2</v>
      </c>
      <c r="F20" s="2">
        <v>73</v>
      </c>
      <c r="G20">
        <v>2</v>
      </c>
    </row>
    <row r="21" spans="1:7" x14ac:dyDescent="0.35">
      <c r="A21">
        <v>2</v>
      </c>
      <c r="B21" t="s">
        <v>154</v>
      </c>
      <c r="C21" s="2" t="s">
        <v>55</v>
      </c>
      <c r="D21" t="s">
        <v>10</v>
      </c>
      <c r="E21">
        <v>2</v>
      </c>
      <c r="F21" s="2">
        <v>81</v>
      </c>
      <c r="G21">
        <v>2</v>
      </c>
    </row>
    <row r="22" spans="1:7" x14ac:dyDescent="0.35">
      <c r="A22">
        <v>3</v>
      </c>
      <c r="B22" t="s">
        <v>155</v>
      </c>
      <c r="C22" s="2" t="s">
        <v>55</v>
      </c>
      <c r="D22" t="s">
        <v>10</v>
      </c>
      <c r="E22">
        <v>2</v>
      </c>
      <c r="F22" s="2">
        <v>31</v>
      </c>
      <c r="G22">
        <v>2</v>
      </c>
    </row>
    <row r="23" spans="1:7" x14ac:dyDescent="0.35">
      <c r="A23">
        <v>4</v>
      </c>
      <c r="B23" t="s">
        <v>123</v>
      </c>
      <c r="C23" s="2" t="s">
        <v>55</v>
      </c>
      <c r="D23" t="s">
        <v>10</v>
      </c>
      <c r="E23">
        <v>2</v>
      </c>
      <c r="F23" s="2">
        <v>25</v>
      </c>
      <c r="G23">
        <v>2</v>
      </c>
    </row>
    <row r="24" spans="1:7" x14ac:dyDescent="0.35">
      <c r="A24">
        <v>5</v>
      </c>
      <c r="B24" t="s">
        <v>156</v>
      </c>
      <c r="C24" s="2" t="s">
        <v>55</v>
      </c>
      <c r="D24" t="s">
        <v>10</v>
      </c>
      <c r="E24">
        <v>2</v>
      </c>
      <c r="F24" s="2">
        <v>6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34</v>
      </c>
      <c r="G25">
        <v>2</v>
      </c>
    </row>
    <row r="26" spans="1:7" x14ac:dyDescent="0.35">
      <c r="A26">
        <v>1</v>
      </c>
      <c r="B26" t="s">
        <v>124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154</v>
      </c>
      <c r="C27" t="s">
        <v>103</v>
      </c>
      <c r="D27" t="s">
        <v>30</v>
      </c>
      <c r="E27">
        <v>1</v>
      </c>
      <c r="F27">
        <v>1</v>
      </c>
      <c r="G27">
        <v>3</v>
      </c>
    </row>
    <row r="28" spans="1:7" x14ac:dyDescent="0.35">
      <c r="A28">
        <v>3</v>
      </c>
      <c r="B28" t="s">
        <v>155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35">
      <c r="A29">
        <v>4</v>
      </c>
      <c r="B29" t="s">
        <v>123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35">
      <c r="A32">
        <v>1</v>
      </c>
      <c r="B32" t="s">
        <v>124</v>
      </c>
      <c r="C32" t="s">
        <v>103</v>
      </c>
      <c r="D32" t="s">
        <v>10</v>
      </c>
      <c r="E32">
        <v>2</v>
      </c>
      <c r="F32">
        <v>10</v>
      </c>
      <c r="G32">
        <v>3</v>
      </c>
    </row>
    <row r="33" spans="1:7" x14ac:dyDescent="0.35">
      <c r="A33">
        <v>2</v>
      </c>
      <c r="B33" t="s">
        <v>154</v>
      </c>
      <c r="C33" t="s">
        <v>103</v>
      </c>
      <c r="D33" t="s">
        <v>10</v>
      </c>
      <c r="E33">
        <v>2</v>
      </c>
      <c r="F33">
        <v>1</v>
      </c>
      <c r="G33">
        <v>3</v>
      </c>
    </row>
    <row r="34" spans="1:7" x14ac:dyDescent="0.35">
      <c r="A34">
        <v>3</v>
      </c>
      <c r="B34" t="s">
        <v>155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35">
      <c r="A35">
        <v>4</v>
      </c>
      <c r="B35" t="s">
        <v>123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6328125" bestFit="1" customWidth="1"/>
    <col min="4" max="4" width="7.453125" bestFit="1" customWidth="1"/>
    <col min="6" max="6" width="8.089843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124</v>
      </c>
      <c r="C2" t="s">
        <v>31</v>
      </c>
      <c r="D2" t="s">
        <v>30</v>
      </c>
      <c r="E2">
        <v>1</v>
      </c>
      <c r="F2">
        <v>210</v>
      </c>
      <c r="G2">
        <v>1</v>
      </c>
    </row>
    <row r="3" spans="1:7" x14ac:dyDescent="0.35">
      <c r="A3">
        <v>2</v>
      </c>
      <c r="B3" t="s">
        <v>154</v>
      </c>
      <c r="C3" t="s">
        <v>31</v>
      </c>
      <c r="D3" t="s">
        <v>30</v>
      </c>
      <c r="E3">
        <v>1</v>
      </c>
      <c r="F3">
        <v>298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88</v>
      </c>
      <c r="G4">
        <v>1</v>
      </c>
    </row>
    <row r="5" spans="1:7" x14ac:dyDescent="0.35">
      <c r="A5">
        <v>4</v>
      </c>
      <c r="B5" t="s">
        <v>155</v>
      </c>
      <c r="C5" t="s">
        <v>31</v>
      </c>
      <c r="D5" t="s">
        <v>30</v>
      </c>
      <c r="E5">
        <v>1</v>
      </c>
      <c r="F5">
        <v>112</v>
      </c>
      <c r="G5">
        <v>1</v>
      </c>
    </row>
    <row r="6" spans="1:7" x14ac:dyDescent="0.35">
      <c r="A6">
        <v>5</v>
      </c>
      <c r="B6" t="s">
        <v>136</v>
      </c>
      <c r="C6" t="s">
        <v>31</v>
      </c>
      <c r="D6" t="s">
        <v>30</v>
      </c>
      <c r="E6">
        <v>1</v>
      </c>
      <c r="F6">
        <v>19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310</v>
      </c>
      <c r="G7">
        <v>1</v>
      </c>
    </row>
    <row r="8" spans="1:7" x14ac:dyDescent="0.35">
      <c r="A8">
        <v>1</v>
      </c>
      <c r="B8" t="s">
        <v>124</v>
      </c>
      <c r="C8" t="s">
        <v>31</v>
      </c>
      <c r="D8" t="s">
        <v>10</v>
      </c>
      <c r="E8">
        <v>2</v>
      </c>
      <c r="F8">
        <v>502</v>
      </c>
      <c r="G8">
        <v>1</v>
      </c>
    </row>
    <row r="9" spans="1:7" x14ac:dyDescent="0.35">
      <c r="A9">
        <v>2</v>
      </c>
      <c r="B9" t="s">
        <v>154</v>
      </c>
      <c r="C9" t="s">
        <v>31</v>
      </c>
      <c r="D9" t="s">
        <v>10</v>
      </c>
      <c r="E9">
        <v>2</v>
      </c>
      <c r="F9">
        <v>387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98</v>
      </c>
      <c r="G10">
        <v>1</v>
      </c>
    </row>
    <row r="11" spans="1:7" x14ac:dyDescent="0.35">
      <c r="A11">
        <v>4</v>
      </c>
      <c r="B11" t="s">
        <v>155</v>
      </c>
      <c r="C11" t="s">
        <v>31</v>
      </c>
      <c r="D11" t="s">
        <v>10</v>
      </c>
      <c r="E11">
        <v>2</v>
      </c>
      <c r="F11">
        <v>119</v>
      </c>
      <c r="G11">
        <v>1</v>
      </c>
    </row>
    <row r="12" spans="1:7" x14ac:dyDescent="0.35">
      <c r="A12">
        <v>5</v>
      </c>
      <c r="B12" t="s">
        <v>136</v>
      </c>
      <c r="C12" t="s">
        <v>31</v>
      </c>
      <c r="D12" t="s">
        <v>10</v>
      </c>
      <c r="E12">
        <v>2</v>
      </c>
      <c r="F12">
        <v>43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382</v>
      </c>
      <c r="G13">
        <v>1</v>
      </c>
    </row>
    <row r="14" spans="1:7" x14ac:dyDescent="0.35">
      <c r="A14">
        <v>1</v>
      </c>
      <c r="B14" t="s">
        <v>124</v>
      </c>
      <c r="C14" t="s">
        <v>55</v>
      </c>
      <c r="D14" t="s">
        <v>30</v>
      </c>
      <c r="E14">
        <v>1</v>
      </c>
      <c r="F14">
        <v>474</v>
      </c>
      <c r="G14">
        <v>2</v>
      </c>
    </row>
    <row r="15" spans="1:7" x14ac:dyDescent="0.35">
      <c r="A15">
        <v>2</v>
      </c>
      <c r="B15" t="s">
        <v>154</v>
      </c>
      <c r="C15" s="2" t="s">
        <v>55</v>
      </c>
      <c r="D15" t="s">
        <v>30</v>
      </c>
      <c r="E15">
        <v>1</v>
      </c>
      <c r="F15" s="2">
        <v>309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200</v>
      </c>
      <c r="G16">
        <v>2</v>
      </c>
    </row>
    <row r="17" spans="1:7" x14ac:dyDescent="0.35">
      <c r="A17">
        <v>4</v>
      </c>
      <c r="B17" t="s">
        <v>155</v>
      </c>
      <c r="C17" s="2" t="s">
        <v>55</v>
      </c>
      <c r="D17" t="s">
        <v>30</v>
      </c>
      <c r="E17">
        <v>1</v>
      </c>
      <c r="F17" s="2">
        <v>113</v>
      </c>
      <c r="G17">
        <v>2</v>
      </c>
    </row>
    <row r="18" spans="1:7" x14ac:dyDescent="0.35">
      <c r="A18">
        <v>5</v>
      </c>
      <c r="B18" t="s">
        <v>136</v>
      </c>
      <c r="C18" s="2" t="s">
        <v>55</v>
      </c>
      <c r="D18" t="s">
        <v>30</v>
      </c>
      <c r="E18">
        <v>1</v>
      </c>
      <c r="F18" s="2">
        <v>36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420</v>
      </c>
      <c r="G19">
        <v>2</v>
      </c>
    </row>
    <row r="20" spans="1:7" x14ac:dyDescent="0.35">
      <c r="A20">
        <v>1</v>
      </c>
      <c r="B20" t="s">
        <v>124</v>
      </c>
      <c r="C20" s="2" t="s">
        <v>55</v>
      </c>
      <c r="D20" t="s">
        <v>10</v>
      </c>
      <c r="E20">
        <v>2</v>
      </c>
      <c r="F20" s="2">
        <v>1203</v>
      </c>
      <c r="G20">
        <v>2</v>
      </c>
    </row>
    <row r="21" spans="1:7" x14ac:dyDescent="0.35">
      <c r="A21">
        <v>2</v>
      </c>
      <c r="B21" t="s">
        <v>154</v>
      </c>
      <c r="C21" s="2" t="s">
        <v>55</v>
      </c>
      <c r="D21" t="s">
        <v>10</v>
      </c>
      <c r="E21">
        <v>2</v>
      </c>
      <c r="F21" s="2">
        <v>405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301</v>
      </c>
      <c r="G22">
        <v>2</v>
      </c>
    </row>
    <row r="23" spans="1:7" x14ac:dyDescent="0.35">
      <c r="A23">
        <v>4</v>
      </c>
      <c r="B23" t="s">
        <v>155</v>
      </c>
      <c r="C23" s="2" t="s">
        <v>55</v>
      </c>
      <c r="D23" t="s">
        <v>10</v>
      </c>
      <c r="E23">
        <v>2</v>
      </c>
      <c r="F23" s="2">
        <v>120</v>
      </c>
      <c r="G23">
        <v>2</v>
      </c>
    </row>
    <row r="24" spans="1:7" x14ac:dyDescent="0.35">
      <c r="A24">
        <v>5</v>
      </c>
      <c r="B24" t="s">
        <v>136</v>
      </c>
      <c r="C24" s="2" t="s">
        <v>55</v>
      </c>
      <c r="D24" t="s">
        <v>10</v>
      </c>
      <c r="E24">
        <v>2</v>
      </c>
      <c r="F24" s="2">
        <v>87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563</v>
      </c>
      <c r="G25">
        <v>2</v>
      </c>
    </row>
    <row r="26" spans="1:7" x14ac:dyDescent="0.35">
      <c r="A26">
        <v>1</v>
      </c>
      <c r="B26" t="s">
        <v>124</v>
      </c>
      <c r="C26" t="s">
        <v>103</v>
      </c>
      <c r="D26" t="s">
        <v>30</v>
      </c>
      <c r="E26">
        <v>1</v>
      </c>
      <c r="F26">
        <v>32</v>
      </c>
      <c r="G26">
        <v>3</v>
      </c>
    </row>
    <row r="27" spans="1:7" x14ac:dyDescent="0.35">
      <c r="A27">
        <v>2</v>
      </c>
      <c r="B27" t="s">
        <v>154</v>
      </c>
      <c r="C27" t="s">
        <v>103</v>
      </c>
      <c r="D27" t="s">
        <v>30</v>
      </c>
      <c r="E27">
        <v>1</v>
      </c>
      <c r="F27">
        <v>2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14</v>
      </c>
      <c r="G28">
        <v>3</v>
      </c>
    </row>
    <row r="29" spans="1:7" x14ac:dyDescent="0.35">
      <c r="A29">
        <v>4</v>
      </c>
      <c r="B29" t="s">
        <v>155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136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20</v>
      </c>
      <c r="G31">
        <v>3</v>
      </c>
    </row>
    <row r="32" spans="1:7" x14ac:dyDescent="0.35">
      <c r="A32">
        <v>1</v>
      </c>
      <c r="B32" t="s">
        <v>124</v>
      </c>
      <c r="C32" t="s">
        <v>103</v>
      </c>
      <c r="D32" t="s">
        <v>10</v>
      </c>
      <c r="E32">
        <v>2</v>
      </c>
      <c r="F32">
        <v>80</v>
      </c>
      <c r="G32">
        <v>3</v>
      </c>
    </row>
    <row r="33" spans="1:7" x14ac:dyDescent="0.35">
      <c r="A33">
        <v>2</v>
      </c>
      <c r="B33" t="s">
        <v>154</v>
      </c>
      <c r="C33" t="s">
        <v>103</v>
      </c>
      <c r="D33" t="s">
        <v>10</v>
      </c>
      <c r="E33">
        <v>2</v>
      </c>
      <c r="F33">
        <v>2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16</v>
      </c>
      <c r="G34">
        <v>3</v>
      </c>
    </row>
    <row r="35" spans="1:7" x14ac:dyDescent="0.35">
      <c r="A35">
        <v>4</v>
      </c>
      <c r="B35" t="s">
        <v>155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136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26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6328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125</v>
      </c>
      <c r="C2">
        <v>1134</v>
      </c>
      <c r="D2">
        <v>960</v>
      </c>
      <c r="E2">
        <v>134</v>
      </c>
    </row>
    <row r="3" spans="1:5" x14ac:dyDescent="0.35">
      <c r="A3">
        <v>2</v>
      </c>
      <c r="B3" t="s">
        <v>126</v>
      </c>
      <c r="C3">
        <v>567</v>
      </c>
      <c r="D3">
        <v>450</v>
      </c>
      <c r="E3">
        <v>21</v>
      </c>
    </row>
    <row r="4" spans="1:5" x14ac:dyDescent="0.35">
      <c r="A4">
        <v>3</v>
      </c>
      <c r="B4" t="s">
        <v>139</v>
      </c>
      <c r="C4">
        <v>143</v>
      </c>
      <c r="D4">
        <v>100</v>
      </c>
      <c r="E4">
        <v>26</v>
      </c>
    </row>
    <row r="5" spans="1:5" x14ac:dyDescent="0.35">
      <c r="A5" s="2">
        <v>4</v>
      </c>
      <c r="B5" s="2" t="s">
        <v>138</v>
      </c>
      <c r="C5" s="2">
        <v>136</v>
      </c>
      <c r="D5" s="2">
        <v>109</v>
      </c>
      <c r="E5" s="2">
        <v>3</v>
      </c>
    </row>
    <row r="6" spans="1:5" x14ac:dyDescent="0.35">
      <c r="A6" s="2">
        <v>5</v>
      </c>
      <c r="B6" s="2" t="s">
        <v>157</v>
      </c>
      <c r="C6" s="2">
        <v>83</v>
      </c>
      <c r="D6" s="2">
        <v>63</v>
      </c>
      <c r="E6" s="2">
        <v>9</v>
      </c>
    </row>
    <row r="7" spans="1:5" x14ac:dyDescent="0.35">
      <c r="A7" s="2">
        <v>6</v>
      </c>
      <c r="B7" s="2" t="s">
        <v>102</v>
      </c>
      <c r="C7" s="2">
        <v>201</v>
      </c>
      <c r="D7" s="2">
        <v>135</v>
      </c>
      <c r="E7" s="2">
        <v>29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08984375" bestFit="1" customWidth="1"/>
    <col min="5" max="5" width="10.089843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125</v>
      </c>
      <c r="C2" s="2">
        <v>39</v>
      </c>
      <c r="D2" s="2">
        <v>41</v>
      </c>
      <c r="E2" s="2">
        <v>11</v>
      </c>
    </row>
    <row r="3" spans="1:5" x14ac:dyDescent="0.35">
      <c r="A3" s="2">
        <v>2</v>
      </c>
      <c r="B3" s="2" t="s">
        <v>158</v>
      </c>
      <c r="C3" s="2">
        <v>36</v>
      </c>
      <c r="D3" s="2">
        <v>0</v>
      </c>
      <c r="E3" s="2">
        <v>0</v>
      </c>
    </row>
    <row r="4" spans="1:5" x14ac:dyDescent="0.35">
      <c r="A4" s="2">
        <v>3</v>
      </c>
      <c r="B4" s="2" t="s">
        <v>159</v>
      </c>
      <c r="C4" s="2">
        <v>24</v>
      </c>
      <c r="D4" s="2">
        <v>30</v>
      </c>
      <c r="E4" s="2">
        <v>2</v>
      </c>
    </row>
    <row r="5" spans="1:5" x14ac:dyDescent="0.35">
      <c r="A5" s="2">
        <v>4</v>
      </c>
      <c r="B5" s="2" t="s">
        <v>126</v>
      </c>
      <c r="C5" s="2">
        <v>18</v>
      </c>
      <c r="D5" s="2">
        <v>16</v>
      </c>
      <c r="E5" s="2">
        <v>7</v>
      </c>
    </row>
    <row r="6" spans="1:5" x14ac:dyDescent="0.35">
      <c r="A6" s="2">
        <v>5</v>
      </c>
      <c r="B6" s="2" t="s">
        <v>160</v>
      </c>
      <c r="C6" s="2">
        <v>7</v>
      </c>
      <c r="D6" s="2">
        <v>9</v>
      </c>
      <c r="E6" s="2">
        <v>0</v>
      </c>
    </row>
    <row r="7" spans="1:5" x14ac:dyDescent="0.35">
      <c r="A7" s="2">
        <v>6</v>
      </c>
      <c r="B7" s="2" t="s">
        <v>102</v>
      </c>
      <c r="C7" s="2">
        <v>51</v>
      </c>
      <c r="D7" s="2">
        <v>44</v>
      </c>
      <c r="E7" s="2">
        <v>10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151</v>
      </c>
      <c r="B2" s="1" t="s">
        <v>152</v>
      </c>
      <c r="C2" s="1" t="s">
        <v>153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4.5" x14ac:dyDescent="0.35"/>
  <cols>
    <col min="1" max="1" width="8.089843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14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1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D5FCF27-C05A-47F7-AB6B-3FBE333CBFD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2021-01-08T10:12:14Z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