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.kulis\Desktop\HODOWLA LASU od 01.11.2018\Planowanie, Projekty wniosków gospodarczych\2022\PRZETARG\KOSZTORYS - WERSJA OSTATECZNA\"/>
    </mc:Choice>
  </mc:AlternateContent>
  <bookViews>
    <workbookView xWindow="0" yWindow="90" windowWidth="28740" windowHeight="12195"/>
  </bookViews>
  <sheets>
    <sheet name="Kosztorys ofertowy" sheetId="1" r:id="rId1"/>
  </sheets>
  <calcPr calcId="162913"/>
</workbook>
</file>

<file path=xl/calcChain.xml><?xml version="1.0" encoding="utf-8"?>
<calcChain xmlns="http://schemas.openxmlformats.org/spreadsheetml/2006/main">
  <c r="K89" i="1" l="1"/>
  <c r="H97" i="1"/>
  <c r="J97" i="1" s="1"/>
  <c r="H96" i="1"/>
  <c r="J96" i="1" s="1"/>
  <c r="H92" i="1"/>
  <c r="J92" i="1" s="1"/>
  <c r="H91" i="1"/>
  <c r="H90" i="1"/>
  <c r="J90" i="1" s="1"/>
  <c r="H89" i="1"/>
  <c r="J89" i="1" s="1"/>
  <c r="H86" i="1"/>
  <c r="H85" i="1"/>
  <c r="H84" i="1"/>
  <c r="J84" i="1" s="1"/>
  <c r="H83" i="1"/>
  <c r="J83" i="1" s="1"/>
  <c r="H82" i="1"/>
  <c r="H81" i="1"/>
  <c r="H80" i="1"/>
  <c r="J80" i="1" s="1"/>
  <c r="H79" i="1"/>
  <c r="J79" i="1" s="1"/>
  <c r="H78" i="1"/>
  <c r="H77" i="1"/>
  <c r="H76" i="1"/>
  <c r="J76" i="1" s="1"/>
  <c r="H75" i="1"/>
  <c r="J75" i="1" s="1"/>
  <c r="H74" i="1"/>
  <c r="H73" i="1"/>
  <c r="H72" i="1"/>
  <c r="J72" i="1" s="1"/>
  <c r="H71" i="1"/>
  <c r="J71" i="1" s="1"/>
  <c r="H70" i="1"/>
  <c r="H69" i="1"/>
  <c r="J69" i="1" s="1"/>
  <c r="H68" i="1"/>
  <c r="J68" i="1" s="1"/>
  <c r="H67" i="1"/>
  <c r="J67" i="1" s="1"/>
  <c r="H66" i="1"/>
  <c r="H65" i="1"/>
  <c r="H64" i="1"/>
  <c r="J64" i="1" s="1"/>
  <c r="H63" i="1"/>
  <c r="J63" i="1" s="1"/>
  <c r="H62" i="1"/>
  <c r="H61" i="1"/>
  <c r="H60" i="1"/>
  <c r="J60" i="1" s="1"/>
  <c r="H59" i="1"/>
  <c r="J59" i="1" s="1"/>
  <c r="H55" i="1"/>
  <c r="J55" i="1" s="1"/>
  <c r="H49" i="1"/>
  <c r="J49" i="1" s="1"/>
  <c r="H48" i="1"/>
  <c r="J48" i="1" s="1"/>
  <c r="H42" i="1"/>
  <c r="J42" i="1" s="1"/>
  <c r="H36" i="1"/>
  <c r="J36" i="1" s="1"/>
  <c r="H30" i="1"/>
  <c r="J30" i="1" s="1"/>
  <c r="J91" i="1" l="1"/>
  <c r="K91" i="1" s="1"/>
  <c r="K90" i="1"/>
  <c r="J86" i="1"/>
  <c r="K86" i="1" s="1"/>
  <c r="J85" i="1"/>
  <c r="K85" i="1" s="1"/>
  <c r="J82" i="1"/>
  <c r="K82" i="1" s="1"/>
  <c r="J81" i="1"/>
  <c r="K81" i="1" s="1"/>
  <c r="J78" i="1"/>
  <c r="K78" i="1" s="1"/>
  <c r="J77" i="1"/>
  <c r="K77" i="1" s="1"/>
  <c r="J74" i="1"/>
  <c r="K74" i="1" s="1"/>
  <c r="J73" i="1"/>
  <c r="K73" i="1" s="1"/>
  <c r="J70" i="1"/>
  <c r="K70" i="1" s="1"/>
  <c r="J66" i="1"/>
  <c r="K66" i="1" s="1"/>
  <c r="J65" i="1"/>
  <c r="K65" i="1" s="1"/>
  <c r="J62" i="1"/>
  <c r="K62" i="1" s="1"/>
  <c r="J61" i="1"/>
  <c r="K61" i="1" s="1"/>
  <c r="K42" i="1"/>
  <c r="K96" i="1"/>
  <c r="K97" i="1"/>
  <c r="K92" i="1"/>
  <c r="K71" i="1"/>
  <c r="K64" i="1"/>
  <c r="K59" i="1"/>
  <c r="K83" i="1"/>
  <c r="K67" i="1"/>
  <c r="K72" i="1"/>
  <c r="K84" i="1"/>
  <c r="K76" i="1"/>
  <c r="K80" i="1"/>
  <c r="K79" i="1"/>
  <c r="K60" i="1"/>
  <c r="K69" i="1"/>
  <c r="K68" i="1"/>
  <c r="K63" i="1"/>
  <c r="K75" i="1"/>
  <c r="K55" i="1"/>
  <c r="K48" i="1"/>
  <c r="K49" i="1"/>
  <c r="K36" i="1"/>
  <c r="K30" i="1"/>
  <c r="H87" i="1"/>
  <c r="H88" i="1"/>
  <c r="J88" i="1" l="1"/>
  <c r="K88" i="1" s="1"/>
  <c r="J87" i="1"/>
  <c r="K87" i="1" s="1"/>
  <c r="E99" i="1"/>
  <c r="E100" i="1" l="1"/>
</calcChain>
</file>

<file path=xl/sharedStrings.xml><?xml version="1.0" encoding="utf-8"?>
<sst xmlns="http://schemas.openxmlformats.org/spreadsheetml/2006/main" count="256" uniqueCount="150">
  <si>
    <t>Dokument musi być złożony pod rygorem nieważności 
w formie elektronicznej, o której mowa w art. 78(1) KC
(tj. podpisany kwalifikowanym podpisem elektronicznym)</t>
  </si>
  <si>
    <t>(podpis)</t>
  </si>
  <si>
    <t>Cena łączna brutto w PLN</t>
  </si>
  <si>
    <t>Cena łączna netto w PLN</t>
  </si>
  <si>
    <t>H</t>
  </si>
  <si>
    <t>Prace godzinowe ciągnikowe (8% VAT)</t>
  </si>
  <si>
    <t>GODZ MH8</t>
  </si>
  <si>
    <t>118, 13, 158, 164, 166, 168, 170, 172, 181, 185, 210, 306, 337, 342, 346.05, 347.05</t>
  </si>
  <si>
    <t>Prace godzinowe ręczne (8% VAT)</t>
  </si>
  <si>
    <t>GODZ RH8</t>
  </si>
  <si>
    <t xml:space="preserve"> 11, 117, 157, 161, 163, 165, 167, 169, 171, 180, 183, 209, 307, 336, 340, 343, 346.01, 347.01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</si>
  <si>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</si>
  <si>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</si>
  <si>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</si>
  <si>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</si>
  <si>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</si>
  <si>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</si>
  <si>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</si>
  <si>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</si>
  <si>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</si>
  <si>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KG</t>
  </si>
  <si>
    <t>Zbiór szyszek z gospodarczych drzewostanów nasiennych sosnowych</t>
  </si>
  <si>
    <t>N-ZSGDNSO</t>
  </si>
  <si>
    <t>309</t>
  </si>
  <si>
    <t>Prace wykonywane ręcznie przy dogaszaniu i dozorowaniu pożarzysk</t>
  </si>
  <si>
    <t>DOZ DOG</t>
  </si>
  <si>
    <t>182</t>
  </si>
  <si>
    <t>HA</t>
  </si>
  <si>
    <t>Porządkowanie terenów na pasach przeciwpożarowych</t>
  </si>
  <si>
    <t>PPOŻ-PORZ</t>
  </si>
  <si>
    <t>178</t>
  </si>
  <si>
    <t>SZT</t>
  </si>
  <si>
    <t>Czyszczenie budek lęgowych i schronów dla nietoperzy</t>
  </si>
  <si>
    <t>CZYSZ-BUD</t>
  </si>
  <si>
    <t>156</t>
  </si>
  <si>
    <t>HM</t>
  </si>
  <si>
    <t>Demontaż (likwidacja) ogrodzeń</t>
  </si>
  <si>
    <t>GRODZ-DEM</t>
  </si>
  <si>
    <t>147</t>
  </si>
  <si>
    <t>Grodzenie upraw przed zwierzyną siatką rozbiórkową</t>
  </si>
  <si>
    <t>GRODZ-SR</t>
  </si>
  <si>
    <t>144</t>
  </si>
  <si>
    <t>Próbne poszukiwania owadów w ściółce</t>
  </si>
  <si>
    <t>SZUK-OWAD</t>
  </si>
  <si>
    <t>137</t>
  </si>
  <si>
    <t>Badanie zapędraczenia gleby - dół o objętości 0,5 m3</t>
  </si>
  <si>
    <t>SZUK-PĘDR</t>
  </si>
  <si>
    <t>136</t>
  </si>
  <si>
    <t>Zabezpieczenie upraw przed zwierzyną przy użyciu repelentów</t>
  </si>
  <si>
    <t>ZAB-REPEL</t>
  </si>
  <si>
    <t>120</t>
  </si>
  <si>
    <t>Czyszczenia póżne</t>
  </si>
  <si>
    <t>CP-W</t>
  </si>
  <si>
    <t>116</t>
  </si>
  <si>
    <t>Czyszczenia wczesne</t>
  </si>
  <si>
    <t>CW-W</t>
  </si>
  <si>
    <t>113</t>
  </si>
  <si>
    <t>Usuwanie żarnowca</t>
  </si>
  <si>
    <t>ZARN</t>
  </si>
  <si>
    <t>109</t>
  </si>
  <si>
    <t>Wykaszanie chwastów w uprawach oraz usuwanie nalotów w uprawach pochodnych</t>
  </si>
  <si>
    <t>KOSZ-CHN</t>
  </si>
  <si>
    <t>107</t>
  </si>
  <si>
    <t>TSZT</t>
  </si>
  <si>
    <t>Dowóz sadzonek</t>
  </si>
  <si>
    <t>DOW-SADZ</t>
  </si>
  <si>
    <t>103</t>
  </si>
  <si>
    <t>Sadzenie wielolatek w jamkę</t>
  </si>
  <si>
    <t>SADZ-JAMK</t>
  </si>
  <si>
    <t xml:space="preserve"> 93</t>
  </si>
  <si>
    <t>Sadzenie 1-latek w jamkę</t>
  </si>
  <si>
    <t>SADZ-1M</t>
  </si>
  <si>
    <t xml:space="preserve"> 92</t>
  </si>
  <si>
    <t>Sadzenie 1-latek pod kostur</t>
  </si>
  <si>
    <t>SADZ 1K</t>
  </si>
  <si>
    <t xml:space="preserve"> 91</t>
  </si>
  <si>
    <t>KMTR</t>
  </si>
  <si>
    <t>Wykonanie rabatowałków pługiem specjalistycznym 1-odkładnicowym</t>
  </si>
  <si>
    <t>WYK-RAB1</t>
  </si>
  <si>
    <t xml:space="preserve"> 89</t>
  </si>
  <si>
    <t>Przygotowanie gleby pługiem aktywnym z pogłębiaczem</t>
  </si>
  <si>
    <t>WYK-FREZ</t>
  </si>
  <si>
    <t xml:space="preserve"> 73</t>
  </si>
  <si>
    <t>Wyorywanie bruzd pługiem leśnym z pogłębiaczem na powierzchni pow. 0,50 ha</t>
  </si>
  <si>
    <t>WYK-POGCZ</t>
  </si>
  <si>
    <t xml:space="preserve"> 69</t>
  </si>
  <si>
    <t>Wyorywanie bruzd pługiem leśnym na pow. do 0,50 ha (np. gniazda)</t>
  </si>
  <si>
    <t>WYK-PA5CZ</t>
  </si>
  <si>
    <t xml:space="preserve"> 67</t>
  </si>
  <si>
    <t>Wyorywanie bruzd pługiem leśnym na powierzchni pow. 0,50 ha</t>
  </si>
  <si>
    <t>WYK-PASCZ</t>
  </si>
  <si>
    <t xml:space="preserve"> 66</t>
  </si>
  <si>
    <t>M3</t>
  </si>
  <si>
    <t>Wykopy ziemne o różnych przekrojach</t>
  </si>
  <si>
    <t>KOP-ROW</t>
  </si>
  <si>
    <t xml:space="preserve"> 65</t>
  </si>
  <si>
    <t>Zdarcie pokrywy na talerzach 40 cm x 40 cm</t>
  </si>
  <si>
    <t>WYK-TAL40</t>
  </si>
  <si>
    <t xml:space="preserve"> 51</t>
  </si>
  <si>
    <t>Opryskiwanie upraw -  opryskiwaczem ciągnikowym</t>
  </si>
  <si>
    <t>OPR-UC</t>
  </si>
  <si>
    <t xml:space="preserve"> 27</t>
  </si>
  <si>
    <t>Wycinanie podszytów i podrostów (teren równy lub falisty)</t>
  </si>
  <si>
    <t>WPOD-N</t>
  </si>
  <si>
    <t xml:space="preserve"> 22</t>
  </si>
  <si>
    <t>Rozdrabnianie pozostałości drzewnych na całej powierzchni bez mieszania z glebą</t>
  </si>
  <si>
    <t>ROZDR-PP</t>
  </si>
  <si>
    <t xml:space="preserve"> 17</t>
  </si>
  <si>
    <t>Prace wykonywane ręcznie z użyciem pilarki</t>
  </si>
  <si>
    <t>GODZ PILA</t>
  </si>
  <si>
    <t xml:space="preserve"> 12</t>
  </si>
  <si>
    <t>Podwóz drewna pow. 1000 m</t>
  </si>
  <si>
    <t>PODWOZ-D3</t>
  </si>
  <si>
    <t xml:space="preserve">  8</t>
  </si>
  <si>
    <t>Podwóz drewna od 501m do 1000 m</t>
  </si>
  <si>
    <t>PODWOZ-D2</t>
  </si>
  <si>
    <t xml:space="preserve">  7</t>
  </si>
  <si>
    <t>Podwóz drewna do 500 m</t>
  </si>
  <si>
    <t>PODWOZ-D1</t>
  </si>
  <si>
    <t xml:space="preserve">  6</t>
  </si>
  <si>
    <t>Dopłata do pozyskania drewna z tytułu wydłużonej zrywki powyżej 1000 m</t>
  </si>
  <si>
    <t>ZRYW-WYD3</t>
  </si>
  <si>
    <t xml:space="preserve">  5</t>
  </si>
  <si>
    <t>Dopłata do pozyskania drewna z tytułu wydłużonej zrywki od 501 do 1000 m</t>
  </si>
  <si>
    <t>ZRYW-WYD2</t>
  </si>
  <si>
    <t xml:space="preserve">  4</t>
  </si>
  <si>
    <t>Dopłata do pozyskania drewna z tytułu wydłużonej zrywki do 500 m</t>
  </si>
  <si>
    <t>ZRYW-WYD1</t>
  </si>
  <si>
    <t xml:space="preserve">  3</t>
  </si>
  <si>
    <t>Całkowity wyrób drewna technologią dowolną</t>
  </si>
  <si>
    <t>CWD-D</t>
  </si>
  <si>
    <t xml:space="preserve">  2</t>
  </si>
  <si>
    <t>5. Cięcia przygodne i pozostałe</t>
  </si>
  <si>
    <t>Całkowity wyrób drewna pilarką</t>
  </si>
  <si>
    <t>CWD-P</t>
  </si>
  <si>
    <t xml:space="preserve">  1</t>
  </si>
  <si>
    <t>4. Trzebieże wczesne i czyszczenia późne z pozyskaniem masy</t>
  </si>
  <si>
    <t>3. Trzebieże późne i cięcia sanitarno–selekcyjne</t>
  </si>
  <si>
    <t>2. Pozostałe cięcia rębne</t>
  </si>
  <si>
    <t>1. Cięcia zupełne - rębne (rębnie I)</t>
  </si>
  <si>
    <t>Nadleśnictwo Opoczno</t>
  </si>
  <si>
    <t>Państwowe Gospodarstwo Leśne Lasy Państwowe</t>
  </si>
  <si>
    <t>Skarb Państwa</t>
  </si>
  <si>
    <t>KOSZTORYS OFERTOWY</t>
  </si>
  <si>
    <t>(Nazwa i adres wykonawcy)</t>
  </si>
  <si>
    <t>____________________________, dnia ______________</t>
  </si>
  <si>
    <t xml:space="preserve">Załącznik nr 2 do SWZ </t>
  </si>
  <si>
    <t>Wartość całkowita brutto 
w PLN</t>
  </si>
  <si>
    <t xml:space="preserve">Sitowa 15, 26-300 Opoczno                    </t>
  </si>
  <si>
    <t>Odpowiadając na ogłoszenie o przetargu nieograniczonym na „Wykonywanie usług z zakresu gospodarki leśnej na terenie Nadleśnictwa Opoczno w roku 2022'' - edycja druga składamy niniejszym ofertę na Pakiet 4 (Leśnictwa: Rożenek, Kowalów, Myślibórz)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</si>
</sst>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##,\ ###,##0.00"/>
  </numFmts>
  <fonts count="9" x14ac:knownFonts="1"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E6E6E6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DDDDDD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39" fontId="1" fillId="2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39" fontId="1" fillId="0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4" fontId="1" fillId="2" borderId="2" xfId="0" applyNumberFormat="1" applyFont="1" applyFill="1" applyBorder="1" applyAlignment="1" applyProtection="1">
      <alignment horizontal="right" vertical="center"/>
    </xf>
    <xf numFmtId="9" fontId="1" fillId="0" borderId="2" xfId="0" applyNumberFormat="1" applyFont="1" applyFill="1" applyBorder="1" applyAlignment="1" applyProtection="1">
      <alignment horizontal="center" vertical="center"/>
    </xf>
    <xf numFmtId="44" fontId="1" fillId="2" borderId="2" xfId="0" applyNumberFormat="1" applyFont="1" applyFill="1" applyBorder="1" applyAlignment="1" applyProtection="1">
      <alignment vertical="center"/>
    </xf>
    <xf numFmtId="49" fontId="1" fillId="4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left" vertical="center"/>
    </xf>
    <xf numFmtId="44" fontId="3" fillId="2" borderId="2" xfId="0" applyNumberFormat="1" applyFont="1" applyFill="1" applyBorder="1" applyAlignment="1">
      <alignment horizontal="right" vertical="center"/>
    </xf>
    <xf numFmtId="44" fontId="1" fillId="2" borderId="2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5"/>
  <sheetViews>
    <sheetView tabSelected="1" zoomScaleNormal="100" zoomScaleSheetLayoutView="90" workbookViewId="0">
      <selection activeCell="I55" sqref="I55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4.140625" bestFit="1" customWidth="1"/>
    <col min="9" max="9" width="7.85546875" customWidth="1"/>
    <col min="10" max="10" width="12.5703125" bestFit="1" customWidth="1"/>
    <col min="11" max="11" width="14.140625" bestFit="1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B2" s="25"/>
      <c r="C2" s="25"/>
      <c r="D2" s="25"/>
      <c r="H2" s="27" t="s">
        <v>146</v>
      </c>
      <c r="I2" s="27"/>
      <c r="J2" s="27"/>
      <c r="K2" s="27"/>
      <c r="L2" s="27"/>
    </row>
    <row r="3" spans="2:12" s="1" customFormat="1" ht="6.95" customHeight="1" x14ac:dyDescent="0.2">
      <c r="B3" s="25"/>
      <c r="C3" s="25"/>
      <c r="D3" s="25"/>
    </row>
    <row r="4" spans="2:12" s="1" customFormat="1" ht="2.65" customHeight="1" x14ac:dyDescent="0.2">
      <c r="B4" s="28"/>
      <c r="C4" s="28"/>
    </row>
    <row r="5" spans="2:12" s="1" customFormat="1" ht="29.85" customHeight="1" x14ac:dyDescent="0.2">
      <c r="B5" s="25"/>
      <c r="C5" s="25"/>
      <c r="D5" s="25"/>
    </row>
    <row r="6" spans="2:12" s="1" customFormat="1" ht="2.65" customHeight="1" x14ac:dyDescent="0.2">
      <c r="B6" s="28"/>
      <c r="C6" s="28"/>
    </row>
    <row r="7" spans="2:12" s="1" customFormat="1" ht="19.7" customHeight="1" x14ac:dyDescent="0.2">
      <c r="B7" s="25"/>
      <c r="C7" s="25"/>
      <c r="D7" s="25"/>
    </row>
    <row r="8" spans="2:12" s="1" customFormat="1" ht="10.7" customHeight="1" x14ac:dyDescent="0.2">
      <c r="B8" s="25"/>
      <c r="C8" s="25"/>
      <c r="D8" s="25"/>
      <c r="F8" s="30" t="s">
        <v>145</v>
      </c>
      <c r="G8" s="30"/>
      <c r="H8" s="30"/>
      <c r="I8" s="30"/>
      <c r="J8" s="30"/>
      <c r="K8" s="30"/>
    </row>
    <row r="9" spans="2:12" s="1" customFormat="1" ht="2.65" customHeight="1" x14ac:dyDescent="0.2">
      <c r="B9" s="28"/>
      <c r="C9" s="28"/>
      <c r="F9" s="30"/>
      <c r="G9" s="30"/>
      <c r="H9" s="30"/>
      <c r="I9" s="30"/>
      <c r="J9" s="30"/>
      <c r="K9" s="30"/>
    </row>
    <row r="10" spans="2:12" s="1" customFormat="1" ht="3.2" customHeight="1" x14ac:dyDescent="0.2">
      <c r="F10" s="30"/>
      <c r="G10" s="30"/>
      <c r="H10" s="30"/>
      <c r="I10" s="30"/>
      <c r="J10" s="30"/>
      <c r="K10" s="30"/>
    </row>
    <row r="11" spans="2:12" s="1" customFormat="1" ht="3.75" customHeight="1" x14ac:dyDescent="0.2">
      <c r="B11" s="33" t="s">
        <v>144</v>
      </c>
      <c r="C11" s="33"/>
      <c r="F11" s="30"/>
      <c r="G11" s="30"/>
      <c r="H11" s="30"/>
      <c r="I11" s="30"/>
      <c r="J11" s="30"/>
      <c r="K11" s="30"/>
    </row>
    <row r="12" spans="2:12" s="1" customFormat="1" ht="15.95" customHeight="1" x14ac:dyDescent="0.2">
      <c r="B12" s="33"/>
      <c r="C12" s="33"/>
    </row>
    <row r="13" spans="2:12" s="1" customFormat="1" ht="48.4" customHeight="1" x14ac:dyDescent="0.2"/>
    <row r="14" spans="2:12" s="1" customFormat="1" ht="24" customHeight="1" x14ac:dyDescent="0.2">
      <c r="D14" s="29" t="s">
        <v>143</v>
      </c>
      <c r="E14" s="29"/>
    </row>
    <row r="15" spans="2:12" s="1" customFormat="1" ht="57.6" customHeight="1" x14ac:dyDescent="0.2"/>
    <row r="16" spans="2:12" s="1" customFormat="1" ht="20.65" customHeight="1" x14ac:dyDescent="0.2">
      <c r="B16" s="15" t="s">
        <v>142</v>
      </c>
    </row>
    <row r="17" spans="2:11" s="1" customFormat="1" ht="3.2" customHeight="1" x14ac:dyDescent="0.2"/>
    <row r="18" spans="2:11" s="1" customFormat="1" ht="20.65" customHeight="1" x14ac:dyDescent="0.2">
      <c r="B18" s="15" t="s">
        <v>141</v>
      </c>
    </row>
    <row r="19" spans="2:11" s="1" customFormat="1" ht="3.75" customHeight="1" x14ac:dyDescent="0.2"/>
    <row r="20" spans="2:11" s="1" customFormat="1" ht="20.65" customHeight="1" x14ac:dyDescent="0.2">
      <c r="B20" s="15" t="s">
        <v>140</v>
      </c>
    </row>
    <row r="21" spans="2:11" s="1" customFormat="1" ht="2.65" customHeight="1" x14ac:dyDescent="0.2"/>
    <row r="22" spans="2:11" s="1" customFormat="1" ht="20.65" customHeight="1" x14ac:dyDescent="0.2">
      <c r="B22" s="15" t="s">
        <v>148</v>
      </c>
    </row>
    <row r="23" spans="2:11" s="1" customFormat="1" ht="59.65" customHeight="1" x14ac:dyDescent="0.2"/>
    <row r="24" spans="2:11" s="1" customFormat="1" ht="50.1" customHeight="1" x14ac:dyDescent="0.2">
      <c r="B24" s="34" t="s">
        <v>149</v>
      </c>
      <c r="C24" s="34"/>
      <c r="D24" s="34"/>
      <c r="E24" s="34"/>
      <c r="F24" s="34"/>
      <c r="G24" s="34"/>
      <c r="H24" s="34"/>
      <c r="I24" s="34"/>
      <c r="J24" s="34"/>
    </row>
    <row r="25" spans="2:11" s="1" customFormat="1" ht="52.15" customHeight="1" x14ac:dyDescent="0.2"/>
    <row r="26" spans="2:11" s="1" customFormat="1" ht="3.2" customHeight="1" x14ac:dyDescent="0.2"/>
    <row r="27" spans="2:11" s="1" customFormat="1" ht="20.65" customHeight="1" x14ac:dyDescent="0.2">
      <c r="B27" s="22" t="s">
        <v>139</v>
      </c>
      <c r="C27" s="22"/>
      <c r="D27" s="22"/>
    </row>
    <row r="28" spans="2:11" s="1" customFormat="1" ht="10.15" customHeight="1" x14ac:dyDescent="0.2"/>
    <row r="29" spans="2:11" s="1" customFormat="1" ht="45.4" customHeight="1" x14ac:dyDescent="0.2">
      <c r="B29" s="7" t="s">
        <v>19</v>
      </c>
      <c r="C29" s="8" t="s">
        <v>18</v>
      </c>
      <c r="D29" s="8" t="s">
        <v>17</v>
      </c>
      <c r="E29" s="8" t="s">
        <v>16</v>
      </c>
      <c r="F29" s="8" t="s">
        <v>15</v>
      </c>
      <c r="G29" s="8" t="s">
        <v>14</v>
      </c>
      <c r="H29" s="7" t="s">
        <v>13</v>
      </c>
      <c r="I29" s="8" t="s">
        <v>12</v>
      </c>
      <c r="J29" s="8" t="s">
        <v>11</v>
      </c>
      <c r="K29" s="7" t="s">
        <v>147</v>
      </c>
    </row>
    <row r="30" spans="2:11" s="1" customFormat="1" ht="19.7" customHeight="1" x14ac:dyDescent="0.2">
      <c r="B30" s="2" t="s">
        <v>131</v>
      </c>
      <c r="C30" s="2" t="s">
        <v>130</v>
      </c>
      <c r="D30" s="11" t="s">
        <v>129</v>
      </c>
      <c r="E30" s="2" t="s">
        <v>92</v>
      </c>
      <c r="F30" s="10">
        <v>1714</v>
      </c>
      <c r="G30" s="19"/>
      <c r="H30" s="16">
        <f>F30*G30</f>
        <v>0</v>
      </c>
      <c r="I30" s="17">
        <v>0.08</v>
      </c>
      <c r="J30" s="18">
        <f>ROUND((H30*0.08),2)</f>
        <v>0</v>
      </c>
      <c r="K30" s="18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65" customHeight="1" x14ac:dyDescent="0.2">
      <c r="B33" s="22" t="s">
        <v>138</v>
      </c>
      <c r="C33" s="22"/>
      <c r="D33" s="22"/>
    </row>
    <row r="34" spans="2:11" s="1" customFormat="1" ht="10.15" customHeight="1" x14ac:dyDescent="0.2"/>
    <row r="35" spans="2:11" s="1" customFormat="1" ht="45.4" customHeight="1" x14ac:dyDescent="0.2">
      <c r="B35" s="7" t="s">
        <v>19</v>
      </c>
      <c r="C35" s="8" t="s">
        <v>18</v>
      </c>
      <c r="D35" s="8" t="s">
        <v>17</v>
      </c>
      <c r="E35" s="8" t="s">
        <v>16</v>
      </c>
      <c r="F35" s="8" t="s">
        <v>15</v>
      </c>
      <c r="G35" s="8" t="s">
        <v>14</v>
      </c>
      <c r="H35" s="7" t="s">
        <v>13</v>
      </c>
      <c r="I35" s="8" t="s">
        <v>12</v>
      </c>
      <c r="J35" s="8" t="s">
        <v>11</v>
      </c>
      <c r="K35" s="7" t="s">
        <v>147</v>
      </c>
    </row>
    <row r="36" spans="2:11" s="1" customFormat="1" ht="19.7" customHeight="1" x14ac:dyDescent="0.2">
      <c r="B36" s="2" t="s">
        <v>131</v>
      </c>
      <c r="C36" s="2" t="s">
        <v>130</v>
      </c>
      <c r="D36" s="11" t="s">
        <v>129</v>
      </c>
      <c r="E36" s="2" t="s">
        <v>92</v>
      </c>
      <c r="F36" s="10">
        <v>6258</v>
      </c>
      <c r="G36" s="19"/>
      <c r="H36" s="16">
        <f>F36*G36</f>
        <v>0</v>
      </c>
      <c r="I36" s="17">
        <v>0.08</v>
      </c>
      <c r="J36" s="18">
        <f>ROUND((H36*0.08),2)</f>
        <v>0</v>
      </c>
      <c r="K36" s="18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65" customHeight="1" x14ac:dyDescent="0.2">
      <c r="B39" s="22" t="s">
        <v>137</v>
      </c>
      <c r="C39" s="22"/>
      <c r="D39" s="22"/>
    </row>
    <row r="40" spans="2:11" s="1" customFormat="1" ht="10.15" customHeight="1" x14ac:dyDescent="0.2"/>
    <row r="41" spans="2:11" s="1" customFormat="1" ht="45.4" customHeight="1" x14ac:dyDescent="0.2">
      <c r="B41" s="7" t="s">
        <v>19</v>
      </c>
      <c r="C41" s="8" t="s">
        <v>18</v>
      </c>
      <c r="D41" s="8" t="s">
        <v>17</v>
      </c>
      <c r="E41" s="8" t="s">
        <v>16</v>
      </c>
      <c r="F41" s="8" t="s">
        <v>15</v>
      </c>
      <c r="G41" s="8" t="s">
        <v>14</v>
      </c>
      <c r="H41" s="7" t="s">
        <v>13</v>
      </c>
      <c r="I41" s="8" t="s">
        <v>12</v>
      </c>
      <c r="J41" s="8" t="s">
        <v>11</v>
      </c>
      <c r="K41" s="7" t="s">
        <v>147</v>
      </c>
    </row>
    <row r="42" spans="2:11" s="1" customFormat="1" ht="19.7" customHeight="1" x14ac:dyDescent="0.2">
      <c r="B42" s="2" t="s">
        <v>131</v>
      </c>
      <c r="C42" s="2" t="s">
        <v>130</v>
      </c>
      <c r="D42" s="11" t="s">
        <v>129</v>
      </c>
      <c r="E42" s="2" t="s">
        <v>92</v>
      </c>
      <c r="F42" s="10">
        <v>4735</v>
      </c>
      <c r="G42" s="19"/>
      <c r="H42" s="16">
        <f>F42*G42</f>
        <v>0</v>
      </c>
      <c r="I42" s="17">
        <v>0.08</v>
      </c>
      <c r="J42" s="18">
        <f>ROUND((H42*0.08),2)</f>
        <v>0</v>
      </c>
      <c r="K42" s="18">
        <f>H42+J42</f>
        <v>0</v>
      </c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65" customHeight="1" x14ac:dyDescent="0.2">
      <c r="B45" s="22" t="s">
        <v>136</v>
      </c>
      <c r="C45" s="22"/>
      <c r="D45" s="22"/>
    </row>
    <row r="46" spans="2:11" s="1" customFormat="1" ht="10.15" customHeight="1" x14ac:dyDescent="0.2"/>
    <row r="47" spans="2:11" s="1" customFormat="1" ht="45.4" customHeight="1" x14ac:dyDescent="0.2">
      <c r="B47" s="7" t="s">
        <v>19</v>
      </c>
      <c r="C47" s="8" t="s">
        <v>18</v>
      </c>
      <c r="D47" s="8" t="s">
        <v>17</v>
      </c>
      <c r="E47" s="8" t="s">
        <v>16</v>
      </c>
      <c r="F47" s="8" t="s">
        <v>15</v>
      </c>
      <c r="G47" s="8" t="s">
        <v>14</v>
      </c>
      <c r="H47" s="7" t="s">
        <v>13</v>
      </c>
      <c r="I47" s="8" t="s">
        <v>12</v>
      </c>
      <c r="J47" s="8" t="s">
        <v>11</v>
      </c>
      <c r="K47" s="7" t="s">
        <v>147</v>
      </c>
    </row>
    <row r="48" spans="2:11" s="1" customFormat="1" ht="19.7" customHeight="1" x14ac:dyDescent="0.2">
      <c r="B48" s="2" t="s">
        <v>135</v>
      </c>
      <c r="C48" s="2" t="s">
        <v>134</v>
      </c>
      <c r="D48" s="11" t="s">
        <v>133</v>
      </c>
      <c r="E48" s="2" t="s">
        <v>92</v>
      </c>
      <c r="F48" s="10">
        <v>38</v>
      </c>
      <c r="G48" s="19"/>
      <c r="H48" s="16">
        <f>F48*G48</f>
        <v>0</v>
      </c>
      <c r="I48" s="17">
        <v>0.08</v>
      </c>
      <c r="J48" s="18">
        <f>ROUND((H48*0.08),2)</f>
        <v>0</v>
      </c>
      <c r="K48" s="18">
        <f>H48+J48</f>
        <v>0</v>
      </c>
    </row>
    <row r="49" spans="2:11" s="1" customFormat="1" ht="19.7" customHeight="1" x14ac:dyDescent="0.2">
      <c r="B49" s="2" t="s">
        <v>131</v>
      </c>
      <c r="C49" s="2" t="s">
        <v>130</v>
      </c>
      <c r="D49" s="11" t="s">
        <v>129</v>
      </c>
      <c r="E49" s="2" t="s">
        <v>92</v>
      </c>
      <c r="F49" s="10">
        <v>780</v>
      </c>
      <c r="G49" s="19"/>
      <c r="H49" s="16">
        <f>F49*G49</f>
        <v>0</v>
      </c>
      <c r="I49" s="17">
        <v>0.08</v>
      </c>
      <c r="J49" s="18">
        <f>ROUND((H49*0.08),2)</f>
        <v>0</v>
      </c>
      <c r="K49" s="18">
        <f>H49+J49</f>
        <v>0</v>
      </c>
    </row>
    <row r="50" spans="2:11" s="1" customFormat="1" ht="1.1499999999999999" customHeight="1" x14ac:dyDescent="0.2"/>
    <row r="51" spans="2:11" s="1" customFormat="1" ht="3.2" customHeight="1" x14ac:dyDescent="0.2"/>
    <row r="52" spans="2:11" s="1" customFormat="1" ht="20.65" customHeight="1" x14ac:dyDescent="0.2">
      <c r="B52" s="22" t="s">
        <v>132</v>
      </c>
      <c r="C52" s="22"/>
      <c r="D52" s="22"/>
    </row>
    <row r="53" spans="2:11" s="1" customFormat="1" ht="10.15" customHeight="1" x14ac:dyDescent="0.2"/>
    <row r="54" spans="2:11" s="1" customFormat="1" ht="45.4" customHeight="1" x14ac:dyDescent="0.2">
      <c r="B54" s="7" t="s">
        <v>19</v>
      </c>
      <c r="C54" s="8" t="s">
        <v>18</v>
      </c>
      <c r="D54" s="8" t="s">
        <v>17</v>
      </c>
      <c r="E54" s="8" t="s">
        <v>16</v>
      </c>
      <c r="F54" s="8" t="s">
        <v>15</v>
      </c>
      <c r="G54" s="8" t="s">
        <v>14</v>
      </c>
      <c r="H54" s="7" t="s">
        <v>13</v>
      </c>
      <c r="I54" s="8" t="s">
        <v>12</v>
      </c>
      <c r="J54" s="8" t="s">
        <v>11</v>
      </c>
      <c r="K54" s="7" t="s">
        <v>147</v>
      </c>
    </row>
    <row r="55" spans="2:11" s="1" customFormat="1" ht="19.7" customHeight="1" x14ac:dyDescent="0.2">
      <c r="B55" s="2" t="s">
        <v>131</v>
      </c>
      <c r="C55" s="2" t="s">
        <v>130</v>
      </c>
      <c r="D55" s="11" t="s">
        <v>129</v>
      </c>
      <c r="E55" s="2" t="s">
        <v>92</v>
      </c>
      <c r="F55" s="10">
        <v>880</v>
      </c>
      <c r="G55" s="19"/>
      <c r="H55" s="16">
        <f>F55*G55</f>
        <v>0</v>
      </c>
      <c r="I55" s="17">
        <v>0.08</v>
      </c>
      <c r="J55" s="18">
        <f>ROUND((H55*0.08),2)</f>
        <v>0</v>
      </c>
      <c r="K55" s="18">
        <f>H55+J55</f>
        <v>0</v>
      </c>
    </row>
    <row r="56" spans="2:11" s="1" customFormat="1" ht="1.1499999999999999" customHeight="1" x14ac:dyDescent="0.2"/>
    <row r="57" spans="2:11" s="1" customFormat="1" ht="13.35" customHeight="1" x14ac:dyDescent="0.2"/>
    <row r="58" spans="2:11" s="1" customFormat="1" ht="45.4" customHeight="1" x14ac:dyDescent="0.2">
      <c r="B58" s="7" t="s">
        <v>19</v>
      </c>
      <c r="C58" s="8" t="s">
        <v>18</v>
      </c>
      <c r="D58" s="8" t="s">
        <v>17</v>
      </c>
      <c r="E58" s="8" t="s">
        <v>16</v>
      </c>
      <c r="F58" s="8" t="s">
        <v>15</v>
      </c>
      <c r="G58" s="8" t="s">
        <v>14</v>
      </c>
      <c r="H58" s="7" t="s">
        <v>13</v>
      </c>
      <c r="I58" s="8" t="s">
        <v>12</v>
      </c>
      <c r="J58" s="8" t="s">
        <v>11</v>
      </c>
      <c r="K58" s="7" t="s">
        <v>147</v>
      </c>
    </row>
    <row r="59" spans="2:11" s="1" customFormat="1" ht="19.7" customHeight="1" x14ac:dyDescent="0.2">
      <c r="B59" s="2" t="s">
        <v>128</v>
      </c>
      <c r="C59" s="2" t="s">
        <v>127</v>
      </c>
      <c r="D59" s="11" t="s">
        <v>126</v>
      </c>
      <c r="E59" s="2" t="s">
        <v>92</v>
      </c>
      <c r="F59" s="10">
        <v>30</v>
      </c>
      <c r="G59" s="19"/>
      <c r="H59" s="16">
        <f t="shared" ref="H59:H86" si="0">F59*G59</f>
        <v>0</v>
      </c>
      <c r="I59" s="17">
        <v>0.08</v>
      </c>
      <c r="J59" s="18">
        <f t="shared" ref="J59:J86" si="1">ROUND((H59*0.08),2)</f>
        <v>0</v>
      </c>
      <c r="K59" s="18">
        <f t="shared" ref="K59:K86" si="2">H59+J59</f>
        <v>0</v>
      </c>
    </row>
    <row r="60" spans="2:11" s="1" customFormat="1" ht="28.9" customHeight="1" x14ac:dyDescent="0.2">
      <c r="B60" s="2" t="s">
        <v>125</v>
      </c>
      <c r="C60" s="2" t="s">
        <v>124</v>
      </c>
      <c r="D60" s="11" t="s">
        <v>123</v>
      </c>
      <c r="E60" s="2" t="s">
        <v>92</v>
      </c>
      <c r="F60" s="10">
        <v>30</v>
      </c>
      <c r="G60" s="19"/>
      <c r="H60" s="16">
        <f t="shared" si="0"/>
        <v>0</v>
      </c>
      <c r="I60" s="17">
        <v>0.08</v>
      </c>
      <c r="J60" s="18">
        <f t="shared" si="1"/>
        <v>0</v>
      </c>
      <c r="K60" s="18">
        <f t="shared" si="2"/>
        <v>0</v>
      </c>
    </row>
    <row r="61" spans="2:11" s="1" customFormat="1" ht="28.9" customHeight="1" x14ac:dyDescent="0.2">
      <c r="B61" s="2" t="s">
        <v>122</v>
      </c>
      <c r="C61" s="2" t="s">
        <v>121</v>
      </c>
      <c r="D61" s="11" t="s">
        <v>120</v>
      </c>
      <c r="E61" s="2" t="s">
        <v>92</v>
      </c>
      <c r="F61" s="10">
        <v>30</v>
      </c>
      <c r="G61" s="19"/>
      <c r="H61" s="16">
        <f t="shared" si="0"/>
        <v>0</v>
      </c>
      <c r="I61" s="17">
        <v>0.08</v>
      </c>
      <c r="J61" s="18">
        <f t="shared" si="1"/>
        <v>0</v>
      </c>
      <c r="K61" s="18">
        <f t="shared" si="2"/>
        <v>0</v>
      </c>
    </row>
    <row r="62" spans="2:11" s="1" customFormat="1" ht="19.7" customHeight="1" x14ac:dyDescent="0.2">
      <c r="B62" s="2" t="s">
        <v>119</v>
      </c>
      <c r="C62" s="2" t="s">
        <v>118</v>
      </c>
      <c r="D62" s="11" t="s">
        <v>117</v>
      </c>
      <c r="E62" s="2" t="s">
        <v>92</v>
      </c>
      <c r="F62" s="10">
        <v>30</v>
      </c>
      <c r="G62" s="19"/>
      <c r="H62" s="16">
        <f t="shared" si="0"/>
        <v>0</v>
      </c>
      <c r="I62" s="17">
        <v>0.08</v>
      </c>
      <c r="J62" s="18">
        <f t="shared" si="1"/>
        <v>0</v>
      </c>
      <c r="K62" s="18">
        <f t="shared" si="2"/>
        <v>0</v>
      </c>
    </row>
    <row r="63" spans="2:11" s="1" customFormat="1" ht="19.7" customHeight="1" x14ac:dyDescent="0.2">
      <c r="B63" s="2" t="s">
        <v>116</v>
      </c>
      <c r="C63" s="2" t="s">
        <v>115</v>
      </c>
      <c r="D63" s="11" t="s">
        <v>114</v>
      </c>
      <c r="E63" s="2" t="s">
        <v>92</v>
      </c>
      <c r="F63" s="10">
        <v>30</v>
      </c>
      <c r="G63" s="19"/>
      <c r="H63" s="16">
        <f t="shared" si="0"/>
        <v>0</v>
      </c>
      <c r="I63" s="17">
        <v>0.08</v>
      </c>
      <c r="J63" s="18">
        <f t="shared" si="1"/>
        <v>0</v>
      </c>
      <c r="K63" s="18">
        <f t="shared" si="2"/>
        <v>0</v>
      </c>
    </row>
    <row r="64" spans="2:11" s="1" customFormat="1" ht="19.7" customHeight="1" x14ac:dyDescent="0.2">
      <c r="B64" s="2" t="s">
        <v>113</v>
      </c>
      <c r="C64" s="2" t="s">
        <v>112</v>
      </c>
      <c r="D64" s="11" t="s">
        <v>111</v>
      </c>
      <c r="E64" s="2" t="s">
        <v>92</v>
      </c>
      <c r="F64" s="10">
        <v>30</v>
      </c>
      <c r="G64" s="19"/>
      <c r="H64" s="16">
        <f t="shared" si="0"/>
        <v>0</v>
      </c>
      <c r="I64" s="17">
        <v>0.08</v>
      </c>
      <c r="J64" s="18">
        <f t="shared" si="1"/>
        <v>0</v>
      </c>
      <c r="K64" s="18">
        <f t="shared" si="2"/>
        <v>0</v>
      </c>
    </row>
    <row r="65" spans="2:11" s="1" customFormat="1" ht="19.7" customHeight="1" x14ac:dyDescent="0.2">
      <c r="B65" s="2" t="s">
        <v>110</v>
      </c>
      <c r="C65" s="2" t="s">
        <v>109</v>
      </c>
      <c r="D65" s="11" t="s">
        <v>108</v>
      </c>
      <c r="E65" s="2" t="s">
        <v>4</v>
      </c>
      <c r="F65" s="10">
        <v>45</v>
      </c>
      <c r="G65" s="19"/>
      <c r="H65" s="16">
        <f t="shared" si="0"/>
        <v>0</v>
      </c>
      <c r="I65" s="17">
        <v>0.08</v>
      </c>
      <c r="J65" s="18">
        <f t="shared" si="1"/>
        <v>0</v>
      </c>
      <c r="K65" s="18">
        <f t="shared" si="2"/>
        <v>0</v>
      </c>
    </row>
    <row r="66" spans="2:11" s="1" customFormat="1" ht="28.9" customHeight="1" x14ac:dyDescent="0.2">
      <c r="B66" s="2" t="s">
        <v>107</v>
      </c>
      <c r="C66" s="2" t="s">
        <v>106</v>
      </c>
      <c r="D66" s="11" t="s">
        <v>105</v>
      </c>
      <c r="E66" s="2" t="s">
        <v>27</v>
      </c>
      <c r="F66" s="10">
        <v>30.45</v>
      </c>
      <c r="G66" s="19"/>
      <c r="H66" s="16">
        <f t="shared" si="0"/>
        <v>0</v>
      </c>
      <c r="I66" s="17">
        <v>0.08</v>
      </c>
      <c r="J66" s="18">
        <f t="shared" si="1"/>
        <v>0</v>
      </c>
      <c r="K66" s="18">
        <f t="shared" si="2"/>
        <v>0</v>
      </c>
    </row>
    <row r="67" spans="2:11" s="1" customFormat="1" ht="19.7" customHeight="1" x14ac:dyDescent="0.2">
      <c r="B67" s="2" t="s">
        <v>104</v>
      </c>
      <c r="C67" s="2" t="s">
        <v>103</v>
      </c>
      <c r="D67" s="11" t="s">
        <v>102</v>
      </c>
      <c r="E67" s="2" t="s">
        <v>27</v>
      </c>
      <c r="F67" s="10">
        <v>24.45</v>
      </c>
      <c r="G67" s="19"/>
      <c r="H67" s="16">
        <f t="shared" si="0"/>
        <v>0</v>
      </c>
      <c r="I67" s="17">
        <v>0.08</v>
      </c>
      <c r="J67" s="18">
        <f t="shared" si="1"/>
        <v>0</v>
      </c>
      <c r="K67" s="18">
        <f t="shared" si="2"/>
        <v>0</v>
      </c>
    </row>
    <row r="68" spans="2:11" s="1" customFormat="1" ht="19.7" customHeight="1" x14ac:dyDescent="0.2">
      <c r="B68" s="2" t="s">
        <v>101</v>
      </c>
      <c r="C68" s="2" t="s">
        <v>100</v>
      </c>
      <c r="D68" s="11" t="s">
        <v>99</v>
      </c>
      <c r="E68" s="2" t="s">
        <v>27</v>
      </c>
      <c r="F68" s="10">
        <v>2.44</v>
      </c>
      <c r="G68" s="19"/>
      <c r="H68" s="16">
        <f t="shared" si="0"/>
        <v>0</v>
      </c>
      <c r="I68" s="17">
        <v>0.08</v>
      </c>
      <c r="J68" s="18">
        <f t="shared" si="1"/>
        <v>0</v>
      </c>
      <c r="K68" s="18">
        <f t="shared" si="2"/>
        <v>0</v>
      </c>
    </row>
    <row r="69" spans="2:11" s="1" customFormat="1" ht="19.7" customHeight="1" x14ac:dyDescent="0.2">
      <c r="B69" s="2" t="s">
        <v>98</v>
      </c>
      <c r="C69" s="2" t="s">
        <v>97</v>
      </c>
      <c r="D69" s="11" t="s">
        <v>96</v>
      </c>
      <c r="E69" s="2" t="s">
        <v>63</v>
      </c>
      <c r="F69" s="10">
        <v>1.61</v>
      </c>
      <c r="G69" s="19"/>
      <c r="H69" s="16">
        <f t="shared" si="0"/>
        <v>0</v>
      </c>
      <c r="I69" s="17">
        <v>0.08</v>
      </c>
      <c r="J69" s="18">
        <f t="shared" si="1"/>
        <v>0</v>
      </c>
      <c r="K69" s="18">
        <f t="shared" si="2"/>
        <v>0</v>
      </c>
    </row>
    <row r="70" spans="2:11" s="1" customFormat="1" ht="19.7" customHeight="1" x14ac:dyDescent="0.2">
      <c r="B70" s="2" t="s">
        <v>95</v>
      </c>
      <c r="C70" s="2" t="s">
        <v>94</v>
      </c>
      <c r="D70" s="11" t="s">
        <v>93</v>
      </c>
      <c r="E70" s="2" t="s">
        <v>92</v>
      </c>
      <c r="F70" s="10">
        <v>10</v>
      </c>
      <c r="G70" s="19"/>
      <c r="H70" s="16">
        <f t="shared" si="0"/>
        <v>0</v>
      </c>
      <c r="I70" s="17">
        <v>0.08</v>
      </c>
      <c r="J70" s="18">
        <f t="shared" si="1"/>
        <v>0</v>
      </c>
      <c r="K70" s="18">
        <f t="shared" si="2"/>
        <v>0</v>
      </c>
    </row>
    <row r="71" spans="2:11" s="1" customFormat="1" ht="19.7" customHeight="1" x14ac:dyDescent="0.2">
      <c r="B71" s="2" t="s">
        <v>91</v>
      </c>
      <c r="C71" s="2" t="s">
        <v>90</v>
      </c>
      <c r="D71" s="11" t="s">
        <v>89</v>
      </c>
      <c r="E71" s="2" t="s">
        <v>76</v>
      </c>
      <c r="F71" s="10">
        <v>43.56</v>
      </c>
      <c r="G71" s="19"/>
      <c r="H71" s="16">
        <f t="shared" si="0"/>
        <v>0</v>
      </c>
      <c r="I71" s="17">
        <v>0.08</v>
      </c>
      <c r="J71" s="18">
        <f t="shared" si="1"/>
        <v>0</v>
      </c>
      <c r="K71" s="18">
        <f t="shared" si="2"/>
        <v>0</v>
      </c>
    </row>
    <row r="72" spans="2:11" s="1" customFormat="1" ht="19.7" customHeight="1" x14ac:dyDescent="0.2">
      <c r="B72" s="2" t="s">
        <v>88</v>
      </c>
      <c r="C72" s="2" t="s">
        <v>87</v>
      </c>
      <c r="D72" s="11" t="s">
        <v>86</v>
      </c>
      <c r="E72" s="2" t="s">
        <v>76</v>
      </c>
      <c r="F72" s="10">
        <v>17.579999999999998</v>
      </c>
      <c r="G72" s="19"/>
      <c r="H72" s="16">
        <f t="shared" si="0"/>
        <v>0</v>
      </c>
      <c r="I72" s="17">
        <v>0.08</v>
      </c>
      <c r="J72" s="18">
        <f t="shared" si="1"/>
        <v>0</v>
      </c>
      <c r="K72" s="18">
        <f t="shared" si="2"/>
        <v>0</v>
      </c>
    </row>
    <row r="73" spans="2:11" s="1" customFormat="1" ht="28.9" customHeight="1" x14ac:dyDescent="0.2">
      <c r="B73" s="2" t="s">
        <v>85</v>
      </c>
      <c r="C73" s="2" t="s">
        <v>84</v>
      </c>
      <c r="D73" s="11" t="s">
        <v>83</v>
      </c>
      <c r="E73" s="2" t="s">
        <v>76</v>
      </c>
      <c r="F73" s="10">
        <v>85.05</v>
      </c>
      <c r="G73" s="19"/>
      <c r="H73" s="16">
        <f t="shared" si="0"/>
        <v>0</v>
      </c>
      <c r="I73" s="17">
        <v>0.08</v>
      </c>
      <c r="J73" s="18">
        <f t="shared" si="1"/>
        <v>0</v>
      </c>
      <c r="K73" s="18">
        <f t="shared" si="2"/>
        <v>0</v>
      </c>
    </row>
    <row r="74" spans="2:11" s="1" customFormat="1" ht="19.7" customHeight="1" x14ac:dyDescent="0.2">
      <c r="B74" s="2" t="s">
        <v>82</v>
      </c>
      <c r="C74" s="2" t="s">
        <v>81</v>
      </c>
      <c r="D74" s="11" t="s">
        <v>80</v>
      </c>
      <c r="E74" s="2" t="s">
        <v>76</v>
      </c>
      <c r="F74" s="10">
        <v>23.39</v>
      </c>
      <c r="G74" s="19"/>
      <c r="H74" s="16">
        <f t="shared" si="0"/>
        <v>0</v>
      </c>
      <c r="I74" s="17">
        <v>0.08</v>
      </c>
      <c r="J74" s="18">
        <f t="shared" si="1"/>
        <v>0</v>
      </c>
      <c r="K74" s="18">
        <f t="shared" si="2"/>
        <v>0</v>
      </c>
    </row>
    <row r="75" spans="2:11" s="1" customFormat="1" ht="28.9" customHeight="1" x14ac:dyDescent="0.2">
      <c r="B75" s="2" t="s">
        <v>79</v>
      </c>
      <c r="C75" s="2" t="s">
        <v>78</v>
      </c>
      <c r="D75" s="11" t="s">
        <v>77</v>
      </c>
      <c r="E75" s="2" t="s">
        <v>76</v>
      </c>
      <c r="F75" s="10">
        <v>12.58</v>
      </c>
      <c r="G75" s="19"/>
      <c r="H75" s="16">
        <f t="shared" si="0"/>
        <v>0</v>
      </c>
      <c r="I75" s="17">
        <v>0.08</v>
      </c>
      <c r="J75" s="18">
        <f t="shared" si="1"/>
        <v>0</v>
      </c>
      <c r="K75" s="18">
        <f t="shared" si="2"/>
        <v>0</v>
      </c>
    </row>
    <row r="76" spans="2:11" s="1" customFormat="1" ht="19.7" customHeight="1" x14ac:dyDescent="0.2">
      <c r="B76" s="2" t="s">
        <v>75</v>
      </c>
      <c r="C76" s="2" t="s">
        <v>74</v>
      </c>
      <c r="D76" s="11" t="s">
        <v>73</v>
      </c>
      <c r="E76" s="2" t="s">
        <v>63</v>
      </c>
      <c r="F76" s="10">
        <v>170</v>
      </c>
      <c r="G76" s="19"/>
      <c r="H76" s="16">
        <f t="shared" si="0"/>
        <v>0</v>
      </c>
      <c r="I76" s="17">
        <v>0.08</v>
      </c>
      <c r="J76" s="18">
        <f t="shared" si="1"/>
        <v>0</v>
      </c>
      <c r="K76" s="18">
        <f t="shared" si="2"/>
        <v>0</v>
      </c>
    </row>
    <row r="77" spans="2:11" s="1" customFormat="1" ht="19.7" customHeight="1" x14ac:dyDescent="0.2">
      <c r="B77" s="13" t="s">
        <v>72</v>
      </c>
      <c r="C77" s="13" t="s">
        <v>71</v>
      </c>
      <c r="D77" s="14" t="s">
        <v>70</v>
      </c>
      <c r="E77" s="13" t="s">
        <v>63</v>
      </c>
      <c r="F77" s="12">
        <v>9.08</v>
      </c>
      <c r="G77" s="19"/>
      <c r="H77" s="16">
        <f t="shared" si="0"/>
        <v>0</v>
      </c>
      <c r="I77" s="17">
        <v>0.08</v>
      </c>
      <c r="J77" s="18">
        <f t="shared" si="1"/>
        <v>0</v>
      </c>
      <c r="K77" s="18">
        <f t="shared" si="2"/>
        <v>0</v>
      </c>
    </row>
    <row r="78" spans="2:11" s="1" customFormat="1" ht="19.7" customHeight="1" x14ac:dyDescent="0.2">
      <c r="B78" s="2" t="s">
        <v>69</v>
      </c>
      <c r="C78" s="2" t="s">
        <v>68</v>
      </c>
      <c r="D78" s="11" t="s">
        <v>67</v>
      </c>
      <c r="E78" s="2" t="s">
        <v>63</v>
      </c>
      <c r="F78" s="10">
        <v>295.39999999999998</v>
      </c>
      <c r="G78" s="19"/>
      <c r="H78" s="16">
        <f t="shared" si="0"/>
        <v>0</v>
      </c>
      <c r="I78" s="17">
        <v>0.08</v>
      </c>
      <c r="J78" s="18">
        <f t="shared" si="1"/>
        <v>0</v>
      </c>
      <c r="K78" s="18">
        <f t="shared" si="2"/>
        <v>0</v>
      </c>
    </row>
    <row r="79" spans="2:11" s="1" customFormat="1" ht="19.7" customHeight="1" x14ac:dyDescent="0.2">
      <c r="B79" s="2" t="s">
        <v>66</v>
      </c>
      <c r="C79" s="2" t="s">
        <v>65</v>
      </c>
      <c r="D79" s="11" t="s">
        <v>64</v>
      </c>
      <c r="E79" s="2" t="s">
        <v>63</v>
      </c>
      <c r="F79" s="10">
        <v>474.5</v>
      </c>
      <c r="G79" s="19"/>
      <c r="H79" s="16">
        <f t="shared" si="0"/>
        <v>0</v>
      </c>
      <c r="I79" s="17">
        <v>0.08</v>
      </c>
      <c r="J79" s="18">
        <f t="shared" si="1"/>
        <v>0</v>
      </c>
      <c r="K79" s="18">
        <f t="shared" si="2"/>
        <v>0</v>
      </c>
    </row>
    <row r="80" spans="2:11" s="1" customFormat="1" ht="28.9" customHeight="1" x14ac:dyDescent="0.2">
      <c r="B80" s="2" t="s">
        <v>62</v>
      </c>
      <c r="C80" s="2" t="s">
        <v>61</v>
      </c>
      <c r="D80" s="11" t="s">
        <v>60</v>
      </c>
      <c r="E80" s="2" t="s">
        <v>27</v>
      </c>
      <c r="F80" s="10">
        <v>275.73</v>
      </c>
      <c r="G80" s="19"/>
      <c r="H80" s="16">
        <f t="shared" si="0"/>
        <v>0</v>
      </c>
      <c r="I80" s="17">
        <v>0.08</v>
      </c>
      <c r="J80" s="18">
        <f t="shared" si="1"/>
        <v>0</v>
      </c>
      <c r="K80" s="18">
        <f t="shared" si="2"/>
        <v>0</v>
      </c>
    </row>
    <row r="81" spans="2:11" s="1" customFormat="1" ht="19.7" customHeight="1" x14ac:dyDescent="0.2">
      <c r="B81" s="2" t="s">
        <v>59</v>
      </c>
      <c r="C81" s="2" t="s">
        <v>58</v>
      </c>
      <c r="D81" s="11" t="s">
        <v>57</v>
      </c>
      <c r="E81" s="2" t="s">
        <v>27</v>
      </c>
      <c r="F81" s="10">
        <v>1.25</v>
      </c>
      <c r="G81" s="19"/>
      <c r="H81" s="16">
        <f t="shared" si="0"/>
        <v>0</v>
      </c>
      <c r="I81" s="17">
        <v>0.08</v>
      </c>
      <c r="J81" s="18">
        <f t="shared" si="1"/>
        <v>0</v>
      </c>
      <c r="K81" s="18">
        <f t="shared" si="2"/>
        <v>0</v>
      </c>
    </row>
    <row r="82" spans="2:11" s="1" customFormat="1" ht="19.7" customHeight="1" x14ac:dyDescent="0.2">
      <c r="B82" s="2" t="s">
        <v>56</v>
      </c>
      <c r="C82" s="2" t="s">
        <v>55</v>
      </c>
      <c r="D82" s="11" t="s">
        <v>54</v>
      </c>
      <c r="E82" s="2" t="s">
        <v>27</v>
      </c>
      <c r="F82" s="10">
        <v>33.9</v>
      </c>
      <c r="G82" s="19"/>
      <c r="H82" s="16">
        <f t="shared" si="0"/>
        <v>0</v>
      </c>
      <c r="I82" s="17">
        <v>0.08</v>
      </c>
      <c r="J82" s="18">
        <f t="shared" si="1"/>
        <v>0</v>
      </c>
      <c r="K82" s="18">
        <f t="shared" si="2"/>
        <v>0</v>
      </c>
    </row>
    <row r="83" spans="2:11" s="1" customFormat="1" ht="19.7" customHeight="1" x14ac:dyDescent="0.2">
      <c r="B83" s="2" t="s">
        <v>53</v>
      </c>
      <c r="C83" s="2" t="s">
        <v>52</v>
      </c>
      <c r="D83" s="11" t="s">
        <v>51</v>
      </c>
      <c r="E83" s="2" t="s">
        <v>27</v>
      </c>
      <c r="F83" s="10">
        <v>25.4</v>
      </c>
      <c r="G83" s="19"/>
      <c r="H83" s="16">
        <f t="shared" si="0"/>
        <v>0</v>
      </c>
      <c r="I83" s="17">
        <v>0.08</v>
      </c>
      <c r="J83" s="18">
        <f t="shared" si="1"/>
        <v>0</v>
      </c>
      <c r="K83" s="18">
        <f t="shared" si="2"/>
        <v>0</v>
      </c>
    </row>
    <row r="84" spans="2:11" s="1" customFormat="1" ht="19.7" customHeight="1" x14ac:dyDescent="0.2">
      <c r="B84" s="2" t="s">
        <v>50</v>
      </c>
      <c r="C84" s="2" t="s">
        <v>49</v>
      </c>
      <c r="D84" s="11" t="s">
        <v>48</v>
      </c>
      <c r="E84" s="2" t="s">
        <v>27</v>
      </c>
      <c r="F84" s="10">
        <v>28.05</v>
      </c>
      <c r="G84" s="19"/>
      <c r="H84" s="16">
        <f t="shared" si="0"/>
        <v>0</v>
      </c>
      <c r="I84" s="17">
        <v>0.08</v>
      </c>
      <c r="J84" s="18">
        <f t="shared" si="1"/>
        <v>0</v>
      </c>
      <c r="K84" s="18">
        <f t="shared" si="2"/>
        <v>0</v>
      </c>
    </row>
    <row r="85" spans="2:11" s="1" customFormat="1" ht="19.7" customHeight="1" x14ac:dyDescent="0.2">
      <c r="B85" s="2" t="s">
        <v>47</v>
      </c>
      <c r="C85" s="2" t="s">
        <v>46</v>
      </c>
      <c r="D85" s="11" t="s">
        <v>45</v>
      </c>
      <c r="E85" s="2" t="s">
        <v>31</v>
      </c>
      <c r="F85" s="10">
        <v>95</v>
      </c>
      <c r="G85" s="19"/>
      <c r="H85" s="16">
        <f t="shared" si="0"/>
        <v>0</v>
      </c>
      <c r="I85" s="17">
        <v>0.08</v>
      </c>
      <c r="J85" s="18">
        <f t="shared" si="1"/>
        <v>0</v>
      </c>
      <c r="K85" s="18">
        <f t="shared" si="2"/>
        <v>0</v>
      </c>
    </row>
    <row r="86" spans="2:11" s="1" customFormat="1" ht="19.7" customHeight="1" x14ac:dyDescent="0.2">
      <c r="B86" s="2" t="s">
        <v>44</v>
      </c>
      <c r="C86" s="2" t="s">
        <v>43</v>
      </c>
      <c r="D86" s="11" t="s">
        <v>42</v>
      </c>
      <c r="E86" s="2" t="s">
        <v>31</v>
      </c>
      <c r="F86" s="10">
        <v>9</v>
      </c>
      <c r="G86" s="19"/>
      <c r="H86" s="16">
        <f t="shared" si="0"/>
        <v>0</v>
      </c>
      <c r="I86" s="17">
        <v>0.08</v>
      </c>
      <c r="J86" s="18">
        <f t="shared" si="1"/>
        <v>0</v>
      </c>
      <c r="K86" s="18">
        <f t="shared" si="2"/>
        <v>0</v>
      </c>
    </row>
    <row r="87" spans="2:11" s="1" customFormat="1" ht="19.7" customHeight="1" x14ac:dyDescent="0.2">
      <c r="B87" s="2" t="s">
        <v>41</v>
      </c>
      <c r="C87" s="2" t="s">
        <v>40</v>
      </c>
      <c r="D87" s="11" t="s">
        <v>39</v>
      </c>
      <c r="E87" s="2" t="s">
        <v>35</v>
      </c>
      <c r="F87" s="10">
        <v>10</v>
      </c>
      <c r="G87" s="19"/>
      <c r="H87" s="16">
        <f t="shared" ref="H87:H88" si="3">F87*G87</f>
        <v>0</v>
      </c>
      <c r="I87" s="3">
        <v>0.23</v>
      </c>
      <c r="J87" s="18">
        <f>ROUND((H87*0.23),2)</f>
        <v>0</v>
      </c>
      <c r="K87" s="18">
        <f t="shared" ref="K87:K90" si="4">H87+J87</f>
        <v>0</v>
      </c>
    </row>
    <row r="88" spans="2:11" s="1" customFormat="1" ht="19.7" customHeight="1" x14ac:dyDescent="0.2">
      <c r="B88" s="2" t="s">
        <v>38</v>
      </c>
      <c r="C88" s="2" t="s">
        <v>37</v>
      </c>
      <c r="D88" s="11" t="s">
        <v>36</v>
      </c>
      <c r="E88" s="2" t="s">
        <v>35</v>
      </c>
      <c r="F88" s="10">
        <v>4.99</v>
      </c>
      <c r="G88" s="19"/>
      <c r="H88" s="16">
        <f t="shared" si="3"/>
        <v>0</v>
      </c>
      <c r="I88" s="3">
        <v>0.23</v>
      </c>
      <c r="J88" s="18">
        <f>ROUND((H88*0.23),2)</f>
        <v>0</v>
      </c>
      <c r="K88" s="18">
        <f t="shared" si="4"/>
        <v>0</v>
      </c>
    </row>
    <row r="89" spans="2:11" s="1" customFormat="1" ht="19.7" customHeight="1" x14ac:dyDescent="0.2">
      <c r="B89" s="2" t="s">
        <v>34</v>
      </c>
      <c r="C89" s="2" t="s">
        <v>33</v>
      </c>
      <c r="D89" s="11" t="s">
        <v>32</v>
      </c>
      <c r="E89" s="2" t="s">
        <v>31</v>
      </c>
      <c r="F89" s="10">
        <v>300</v>
      </c>
      <c r="G89" s="19"/>
      <c r="H89" s="16">
        <f>F89*G89</f>
        <v>0</v>
      </c>
      <c r="I89" s="17">
        <v>0.08</v>
      </c>
      <c r="J89" s="18">
        <f>ROUND((H89*0.08),2)</f>
        <v>0</v>
      </c>
      <c r="K89" s="18">
        <f t="shared" si="4"/>
        <v>0</v>
      </c>
    </row>
    <row r="90" spans="2:11" s="1" customFormat="1" ht="19.7" customHeight="1" x14ac:dyDescent="0.2">
      <c r="B90" s="2" t="s">
        <v>30</v>
      </c>
      <c r="C90" s="2" t="s">
        <v>29</v>
      </c>
      <c r="D90" s="11" t="s">
        <v>28</v>
      </c>
      <c r="E90" s="2" t="s">
        <v>27</v>
      </c>
      <c r="F90" s="10">
        <v>2.29</v>
      </c>
      <c r="G90" s="19"/>
      <c r="H90" s="16">
        <f>F90*G90</f>
        <v>0</v>
      </c>
      <c r="I90" s="17">
        <v>0.08</v>
      </c>
      <c r="J90" s="18">
        <f>ROUND((H90*0.08),2)</f>
        <v>0</v>
      </c>
      <c r="K90" s="18">
        <f t="shared" si="4"/>
        <v>0</v>
      </c>
    </row>
    <row r="91" spans="2:11" s="1" customFormat="1" ht="28.9" customHeight="1" x14ac:dyDescent="0.2">
      <c r="B91" s="2" t="s">
        <v>26</v>
      </c>
      <c r="C91" s="2" t="s">
        <v>25</v>
      </c>
      <c r="D91" s="11" t="s">
        <v>24</v>
      </c>
      <c r="E91" s="2" t="s">
        <v>4</v>
      </c>
      <c r="F91" s="10">
        <v>112</v>
      </c>
      <c r="G91" s="19"/>
      <c r="H91" s="16">
        <f>F91*G91</f>
        <v>0</v>
      </c>
      <c r="I91" s="17">
        <v>0.08</v>
      </c>
      <c r="J91" s="18">
        <f>ROUND((H91*0.08),2)</f>
        <v>0</v>
      </c>
      <c r="K91" s="18">
        <f>H91+J91</f>
        <v>0</v>
      </c>
    </row>
    <row r="92" spans="2:11" s="1" customFormat="1" ht="28.9" customHeight="1" x14ac:dyDescent="0.2">
      <c r="B92" s="2" t="s">
        <v>23</v>
      </c>
      <c r="C92" s="2" t="s">
        <v>22</v>
      </c>
      <c r="D92" s="11" t="s">
        <v>21</v>
      </c>
      <c r="E92" s="2" t="s">
        <v>20</v>
      </c>
      <c r="F92" s="10">
        <v>150</v>
      </c>
      <c r="G92" s="19"/>
      <c r="H92" s="16">
        <f>F92*G92</f>
        <v>0</v>
      </c>
      <c r="I92" s="17">
        <v>0.08</v>
      </c>
      <c r="J92" s="18">
        <f>ROUND((H92*0.08),2)</f>
        <v>0</v>
      </c>
      <c r="K92" s="18">
        <f>H92+J92</f>
        <v>0</v>
      </c>
    </row>
    <row r="93" spans="2:11" s="1" customFormat="1" ht="1.1499999999999999" customHeight="1" x14ac:dyDescent="0.2"/>
    <row r="94" spans="2:11" s="1" customFormat="1" ht="28.9" customHeight="1" x14ac:dyDescent="0.2"/>
    <row r="95" spans="2:11" s="1" customFormat="1" ht="45.4" customHeight="1" x14ac:dyDescent="0.2">
      <c r="B95" s="7" t="s">
        <v>19</v>
      </c>
      <c r="C95" s="8" t="s">
        <v>18</v>
      </c>
      <c r="D95" s="9" t="s">
        <v>17</v>
      </c>
      <c r="E95" s="8" t="s">
        <v>16</v>
      </c>
      <c r="F95" s="9" t="s">
        <v>15</v>
      </c>
      <c r="G95" s="8" t="s">
        <v>14</v>
      </c>
      <c r="H95" s="7" t="s">
        <v>13</v>
      </c>
      <c r="I95" s="8" t="s">
        <v>12</v>
      </c>
      <c r="J95" s="8" t="s">
        <v>11</v>
      </c>
      <c r="K95" s="7" t="s">
        <v>147</v>
      </c>
    </row>
    <row r="96" spans="2:11" s="1" customFormat="1" ht="123.6" customHeight="1" x14ac:dyDescent="0.2">
      <c r="B96" s="6" t="s">
        <v>10</v>
      </c>
      <c r="C96" s="2" t="s">
        <v>9</v>
      </c>
      <c r="D96" s="5" t="s">
        <v>8</v>
      </c>
      <c r="E96" s="2" t="s">
        <v>4</v>
      </c>
      <c r="F96" s="4">
        <v>850</v>
      </c>
      <c r="G96" s="20"/>
      <c r="H96" s="16">
        <f>F96*G96</f>
        <v>0</v>
      </c>
      <c r="I96" s="17">
        <v>0.08</v>
      </c>
      <c r="J96" s="18">
        <f>ROUND((H96*0.08),2)</f>
        <v>0</v>
      </c>
      <c r="K96" s="18">
        <f>H96+J96</f>
        <v>0</v>
      </c>
    </row>
    <row r="97" spans="2:11" s="1" customFormat="1" ht="116.45" customHeight="1" x14ac:dyDescent="0.2">
      <c r="B97" s="6" t="s">
        <v>7</v>
      </c>
      <c r="C97" s="2" t="s">
        <v>6</v>
      </c>
      <c r="D97" s="5" t="s">
        <v>5</v>
      </c>
      <c r="E97" s="2" t="s">
        <v>4</v>
      </c>
      <c r="F97" s="4">
        <v>172</v>
      </c>
      <c r="G97" s="20"/>
      <c r="H97" s="16">
        <f>F97*G97</f>
        <v>0</v>
      </c>
      <c r="I97" s="17">
        <v>0.08</v>
      </c>
      <c r="J97" s="18">
        <f>ROUND((H97*0.08),2)</f>
        <v>0</v>
      </c>
      <c r="K97" s="18">
        <f>H97+J97</f>
        <v>0</v>
      </c>
    </row>
    <row r="98" spans="2:11" s="1" customFormat="1" ht="28.9" customHeight="1" x14ac:dyDescent="0.2"/>
    <row r="99" spans="2:11" s="1" customFormat="1" ht="21.4" customHeight="1" x14ac:dyDescent="0.2">
      <c r="B99" s="32" t="s">
        <v>3</v>
      </c>
      <c r="C99" s="32"/>
      <c r="D99" s="32"/>
      <c r="E99" s="23">
        <f>SUM(H29:H97)</f>
        <v>0</v>
      </c>
      <c r="F99" s="23"/>
      <c r="G99" s="23"/>
      <c r="H99" s="23"/>
      <c r="I99" s="23"/>
      <c r="J99" s="23"/>
      <c r="K99" s="23"/>
    </row>
    <row r="100" spans="2:11" s="1" customFormat="1" ht="21.4" customHeight="1" x14ac:dyDescent="0.2">
      <c r="B100" s="32" t="s">
        <v>2</v>
      </c>
      <c r="C100" s="32"/>
      <c r="D100" s="32"/>
      <c r="E100" s="24">
        <f>SUM(K29:K97)</f>
        <v>0</v>
      </c>
      <c r="F100" s="24"/>
      <c r="G100" s="24"/>
      <c r="H100" s="24"/>
      <c r="I100" s="24"/>
      <c r="J100" s="24"/>
      <c r="K100" s="24"/>
    </row>
    <row r="101" spans="2:11" s="1" customFormat="1" ht="58.15" customHeight="1" x14ac:dyDescent="0.2">
      <c r="G101" s="21"/>
      <c r="H101" s="21"/>
      <c r="I101" s="21"/>
      <c r="J101" s="21"/>
    </row>
    <row r="102" spans="2:11" s="1" customFormat="1" ht="17.649999999999999" customHeight="1" x14ac:dyDescent="0.2">
      <c r="H102" s="31" t="s">
        <v>1</v>
      </c>
      <c r="I102" s="31"/>
    </row>
    <row r="103" spans="2:11" s="1" customFormat="1" ht="28.9" customHeight="1" x14ac:dyDescent="0.2"/>
    <row r="104" spans="2:11" s="1" customFormat="1" ht="40.5" customHeight="1" x14ac:dyDescent="0.2">
      <c r="B104" s="26" t="s">
        <v>0</v>
      </c>
      <c r="C104" s="26"/>
      <c r="D104" s="26"/>
    </row>
    <row r="105" spans="2:11" s="1" customFormat="1" ht="28.9" customHeight="1" x14ac:dyDescent="0.2"/>
  </sheetData>
  <sheetProtection algorithmName="SHA-512" hashValue="awLdUmMzn6enwiIZula3V1nGfp2dz9z8w5hTlY4kA4zFlzBG0Y0XpIOZ7uZeq7TVC7slkc3b5jC+np6ioy6Chg==" saltValue="jGSbZDeyvBujst72w7bqmg==" spinCount="100000" sheet="1" objects="1" scenarios="1"/>
  <protectedRanges>
    <protectedRange sqref="G101:J101 G96:G97 G59:G92 G55 G48:G49 G42 G36 G30 F8:K11 B7:D8 B5:D5 B2:D3" name="Rozstęp1"/>
  </protectedRanges>
  <mergeCells count="23">
    <mergeCell ref="B104:D104"/>
    <mergeCell ref="H2:L2"/>
    <mergeCell ref="B4:C4"/>
    <mergeCell ref="B45:D45"/>
    <mergeCell ref="B52:D52"/>
    <mergeCell ref="B6:C6"/>
    <mergeCell ref="B9:C9"/>
    <mergeCell ref="D14:E14"/>
    <mergeCell ref="F8:K11"/>
    <mergeCell ref="H102:I102"/>
    <mergeCell ref="B99:D99"/>
    <mergeCell ref="B100:D100"/>
    <mergeCell ref="B11:C12"/>
    <mergeCell ref="B24:J24"/>
    <mergeCell ref="B27:D27"/>
    <mergeCell ref="B33:D33"/>
    <mergeCell ref="G101:J101"/>
    <mergeCell ref="B39:D39"/>
    <mergeCell ref="E99:K99"/>
    <mergeCell ref="E100:K100"/>
    <mergeCell ref="B2:D3"/>
    <mergeCell ref="B5:D5"/>
    <mergeCell ref="B7:D8"/>
  </mergeCells>
  <pageMargins left="0.7" right="0.7" top="0.75" bottom="0.75" header="0.3" footer="0.3"/>
  <pageSetup paperSize="9" scale="90" orientation="landscape" r:id="rId1"/>
  <headerFooter alignWithMargins="0"/>
  <rowBreaks count="3" manualBreakCount="3">
    <brk id="26" max="16383" man="1"/>
    <brk id="57" max="16383" man="1"/>
    <brk id="9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Skałban Nadleśnictwo Opoczno</dc:creator>
  <cp:lastModifiedBy>Aleksandra Kulis</cp:lastModifiedBy>
  <cp:lastPrinted>2021-10-19T08:35:47Z</cp:lastPrinted>
  <dcterms:created xsi:type="dcterms:W3CDTF">2021-10-18T13:55:47Z</dcterms:created>
  <dcterms:modified xsi:type="dcterms:W3CDTF">2021-12-13T14:09:00Z</dcterms:modified>
</cp:coreProperties>
</file>