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N:\BSZ\Statystyki nowe\SZABLONY RAPORTÓW CYKLICZNYCH\meldunek miesięczny\"/>
    </mc:Choice>
  </mc:AlternateContent>
  <bookViews>
    <workbookView xWindow="0" yWindow="0" windowWidth="28800" windowHeight="1183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52511"/>
</workbook>
</file>

<file path=xl/calcChain.xml><?xml version="1.0" encoding="utf-8"?>
<calcChain xmlns="http://schemas.openxmlformats.org/spreadsheetml/2006/main">
  <c r="K190" i="1" l="1"/>
  <c r="H190" i="1"/>
  <c r="K177" i="1"/>
  <c r="T123" i="1" l="1"/>
  <c r="T122" i="1"/>
  <c r="T121" i="1"/>
  <c r="T120" i="1"/>
  <c r="T119" i="1"/>
  <c r="T118" i="1"/>
  <c r="T117" i="1"/>
  <c r="T116" i="1"/>
  <c r="T115" i="1"/>
  <c r="T114" i="1"/>
  <c r="T113" i="1"/>
  <c r="T112" i="1"/>
  <c r="T111" i="1"/>
  <c r="T110" i="1"/>
  <c r="T109" i="1"/>
  <c r="S123" i="1"/>
  <c r="T124" i="1" l="1"/>
  <c r="S110" i="1"/>
  <c r="S111" i="1"/>
  <c r="S112" i="1"/>
  <c r="S113" i="1"/>
  <c r="S114" i="1"/>
  <c r="S115" i="1"/>
  <c r="S116" i="1"/>
  <c r="S117" i="1"/>
  <c r="S118" i="1"/>
  <c r="S119" i="1"/>
  <c r="S120" i="1"/>
  <c r="S121" i="1"/>
  <c r="S122" i="1"/>
  <c r="S109" i="1"/>
  <c r="R110" i="1"/>
  <c r="R111" i="1"/>
  <c r="R112" i="1"/>
  <c r="R113" i="1"/>
  <c r="R114" i="1"/>
  <c r="R115" i="1"/>
  <c r="R116" i="1"/>
  <c r="R117" i="1"/>
  <c r="R118" i="1"/>
  <c r="R119" i="1"/>
  <c r="R120" i="1"/>
  <c r="R121" i="1"/>
  <c r="R122" i="1"/>
  <c r="R123" i="1"/>
  <c r="R109" i="1"/>
  <c r="Q110" i="1"/>
  <c r="Q111" i="1"/>
  <c r="Q112" i="1"/>
  <c r="Q113" i="1"/>
  <c r="Q114" i="1"/>
  <c r="Q115" i="1"/>
  <c r="Q116" i="1"/>
  <c r="Q117" i="1"/>
  <c r="Q118" i="1"/>
  <c r="Q119" i="1"/>
  <c r="Q120" i="1"/>
  <c r="Q121" i="1"/>
  <c r="Q122" i="1"/>
  <c r="Q123" i="1"/>
  <c r="Q109" i="1"/>
  <c r="P110" i="1"/>
  <c r="P111" i="1"/>
  <c r="P112" i="1"/>
  <c r="P113" i="1"/>
  <c r="P114" i="1"/>
  <c r="P115" i="1"/>
  <c r="P116" i="1"/>
  <c r="P117" i="1"/>
  <c r="P118" i="1"/>
  <c r="P119" i="1"/>
  <c r="P120" i="1"/>
  <c r="P121" i="1"/>
  <c r="P122" i="1"/>
  <c r="P123" i="1"/>
  <c r="P109" i="1"/>
  <c r="O110" i="1"/>
  <c r="O111" i="1"/>
  <c r="O112" i="1"/>
  <c r="O113" i="1"/>
  <c r="O114" i="1"/>
  <c r="O115" i="1"/>
  <c r="O116" i="1"/>
  <c r="O117" i="1"/>
  <c r="O118" i="1"/>
  <c r="O119" i="1"/>
  <c r="O120" i="1"/>
  <c r="O121" i="1"/>
  <c r="O122" i="1"/>
  <c r="O123" i="1"/>
  <c r="O109" i="1"/>
  <c r="N110" i="1"/>
  <c r="N111" i="1"/>
  <c r="N112" i="1"/>
  <c r="N113" i="1"/>
  <c r="N114" i="1"/>
  <c r="N115" i="1"/>
  <c r="N116" i="1"/>
  <c r="N117" i="1"/>
  <c r="N118" i="1"/>
  <c r="N119" i="1"/>
  <c r="N120" i="1"/>
  <c r="N121" i="1"/>
  <c r="N122" i="1"/>
  <c r="N123" i="1"/>
  <c r="N109" i="1"/>
  <c r="L110" i="1"/>
  <c r="L111" i="1"/>
  <c r="L112" i="1"/>
  <c r="L113" i="1"/>
  <c r="L114" i="1"/>
  <c r="L115" i="1"/>
  <c r="L116" i="1"/>
  <c r="L117" i="1"/>
  <c r="L118" i="1"/>
  <c r="L119" i="1"/>
  <c r="L120" i="1"/>
  <c r="L121" i="1"/>
  <c r="L122" i="1"/>
  <c r="L123" i="1"/>
  <c r="U123" i="1" l="1"/>
  <c r="V123" i="1" s="1"/>
  <c r="U115" i="1"/>
  <c r="U111" i="1"/>
  <c r="V111" i="1" s="1"/>
  <c r="U119" i="1"/>
  <c r="V119" i="1" s="1"/>
  <c r="U122" i="1"/>
  <c r="V122" i="1" s="1"/>
  <c r="U118" i="1"/>
  <c r="U114" i="1"/>
  <c r="U110" i="1"/>
  <c r="V110" i="1" s="1"/>
  <c r="U113" i="1"/>
  <c r="U121" i="1"/>
  <c r="U117" i="1"/>
  <c r="V117" i="1" s="1"/>
  <c r="U109" i="1"/>
  <c r="U120" i="1"/>
  <c r="V120" i="1" s="1"/>
  <c r="U116" i="1"/>
  <c r="U112" i="1"/>
  <c r="V112" i="1" s="1"/>
  <c r="J395" i="1"/>
  <c r="V116" i="1" l="1"/>
  <c r="V118" i="1"/>
  <c r="V115" i="1"/>
  <c r="V114" i="1"/>
  <c r="V113" i="1"/>
  <c r="V396" i="1"/>
  <c r="S396" i="1"/>
  <c r="P396" i="1"/>
  <c r="M396" i="1"/>
  <c r="J396" i="1"/>
  <c r="O250" i="1" l="1"/>
  <c r="S250" i="1" s="1"/>
  <c r="I248" i="1" l="1"/>
  <c r="M248" i="1" s="1"/>
  <c r="O247" i="1"/>
  <c r="S247" i="1" s="1"/>
  <c r="T334" i="1" l="1"/>
  <c r="T335" i="1"/>
  <c r="T336" i="1"/>
  <c r="T337" i="1"/>
  <c r="T338" i="1"/>
  <c r="T333" i="1"/>
  <c r="R334" i="1"/>
  <c r="R335" i="1"/>
  <c r="R336" i="1"/>
  <c r="R337" i="1"/>
  <c r="R338" i="1"/>
  <c r="R333" i="1"/>
  <c r="P334" i="1"/>
  <c r="P335" i="1"/>
  <c r="P336" i="1"/>
  <c r="P337" i="1"/>
  <c r="P338" i="1"/>
  <c r="P333" i="1"/>
  <c r="M334" i="1"/>
  <c r="M335" i="1"/>
  <c r="M336" i="1"/>
  <c r="M337" i="1"/>
  <c r="M338" i="1"/>
  <c r="M333" i="1"/>
  <c r="H334" i="1"/>
  <c r="H335" i="1"/>
  <c r="H336" i="1"/>
  <c r="H337" i="1"/>
  <c r="H338" i="1"/>
  <c r="F334" i="1"/>
  <c r="F335" i="1"/>
  <c r="F336" i="1"/>
  <c r="F337" i="1"/>
  <c r="F338" i="1"/>
  <c r="D334" i="1"/>
  <c r="D335" i="1"/>
  <c r="D336" i="1"/>
  <c r="D337" i="1"/>
  <c r="D338" i="1"/>
  <c r="A334" i="1"/>
  <c r="A335" i="1"/>
  <c r="A336" i="1"/>
  <c r="A337" i="1"/>
  <c r="A338" i="1"/>
  <c r="R339" i="1" l="1"/>
  <c r="T339" i="1"/>
  <c r="P339" i="1"/>
  <c r="G226" i="1"/>
  <c r="G217" i="1"/>
  <c r="M56" i="1"/>
  <c r="L107" i="1"/>
  <c r="M22" i="1"/>
  <c r="G352" i="1"/>
  <c r="G244" i="1"/>
  <c r="G364" i="1"/>
  <c r="M330" i="1"/>
  <c r="A330" i="1"/>
  <c r="G276" i="1"/>
  <c r="E9" i="1"/>
  <c r="P230" i="1"/>
  <c r="M230" i="1"/>
  <c r="J230" i="1"/>
  <c r="G230" i="1"/>
  <c r="P229" i="1"/>
  <c r="M229" i="1"/>
  <c r="J229" i="1"/>
  <c r="G229" i="1"/>
  <c r="P228" i="1"/>
  <c r="M228" i="1"/>
  <c r="J228" i="1"/>
  <c r="G228" i="1"/>
  <c r="P221" i="1"/>
  <c r="M221" i="1"/>
  <c r="J221" i="1"/>
  <c r="G221" i="1"/>
  <c r="J220" i="1"/>
  <c r="M220" i="1"/>
  <c r="P220" i="1"/>
  <c r="G220" i="1"/>
  <c r="P219" i="1"/>
  <c r="M219" i="1"/>
  <c r="J219" i="1"/>
  <c r="G219" i="1"/>
  <c r="Q151" i="1"/>
  <c r="N151" i="1"/>
  <c r="L151" i="1"/>
  <c r="L109" i="1"/>
  <c r="Q87" i="1"/>
  <c r="O87" i="1"/>
  <c r="Q86" i="1"/>
  <c r="O86" i="1"/>
  <c r="Q85" i="1"/>
  <c r="O85" i="1"/>
  <c r="Q84" i="1"/>
  <c r="O84" i="1"/>
  <c r="Q60" i="1"/>
  <c r="O60" i="1"/>
  <c r="M60" i="1"/>
  <c r="K60" i="1"/>
  <c r="Q59" i="1"/>
  <c r="O59" i="1"/>
  <c r="M59" i="1"/>
  <c r="K59" i="1"/>
  <c r="Q58" i="1"/>
  <c r="O58" i="1"/>
  <c r="M58" i="1"/>
  <c r="K58" i="1"/>
  <c r="Q26" i="1"/>
  <c r="O26" i="1"/>
  <c r="M26" i="1"/>
  <c r="K26" i="1"/>
  <c r="Q25" i="1"/>
  <c r="O25" i="1"/>
  <c r="M25" i="1"/>
  <c r="K25" i="1"/>
  <c r="Q24" i="1"/>
  <c r="O24" i="1"/>
  <c r="M24" i="1"/>
  <c r="K24" i="1"/>
  <c r="Q51" i="1"/>
  <c r="O51" i="1"/>
  <c r="Q50" i="1"/>
  <c r="O50" i="1"/>
  <c r="Q49" i="1"/>
  <c r="O49" i="1"/>
  <c r="Q48" i="1"/>
  <c r="O48" i="1"/>
  <c r="V395" i="1"/>
  <c r="S395" i="1"/>
  <c r="P395" i="1"/>
  <c r="M395" i="1"/>
  <c r="V394" i="1"/>
  <c r="S394" i="1"/>
  <c r="P394" i="1"/>
  <c r="M394" i="1"/>
  <c r="J394" i="1"/>
  <c r="V393" i="1"/>
  <c r="S393" i="1"/>
  <c r="P393" i="1"/>
  <c r="M393" i="1"/>
  <c r="J393" i="1"/>
  <c r="V392" i="1"/>
  <c r="S392" i="1"/>
  <c r="P392" i="1"/>
  <c r="M392" i="1"/>
  <c r="J392" i="1"/>
  <c r="V391" i="1"/>
  <c r="S391" i="1"/>
  <c r="P391" i="1"/>
  <c r="M391" i="1"/>
  <c r="J391" i="1"/>
  <c r="S367" i="1"/>
  <c r="S368" i="1"/>
  <c r="S369" i="1"/>
  <c r="S370" i="1"/>
  <c r="S371" i="1"/>
  <c r="S366" i="1"/>
  <c r="P367" i="1"/>
  <c r="P368" i="1"/>
  <c r="P369" i="1"/>
  <c r="P370" i="1"/>
  <c r="P371" i="1"/>
  <c r="P366" i="1"/>
  <c r="M367" i="1"/>
  <c r="M368" i="1"/>
  <c r="M369" i="1"/>
  <c r="M370" i="1"/>
  <c r="M371" i="1"/>
  <c r="M366" i="1"/>
  <c r="J367" i="1"/>
  <c r="J368" i="1"/>
  <c r="J369" i="1"/>
  <c r="J370" i="1"/>
  <c r="J371" i="1"/>
  <c r="J366" i="1"/>
  <c r="G367" i="1"/>
  <c r="G368" i="1"/>
  <c r="G369" i="1"/>
  <c r="G370" i="1"/>
  <c r="G371" i="1"/>
  <c r="G366" i="1"/>
  <c r="C367" i="1"/>
  <c r="C368" i="1"/>
  <c r="C369" i="1"/>
  <c r="C370" i="1"/>
  <c r="C371" i="1"/>
  <c r="C366" i="1"/>
  <c r="S355" i="1"/>
  <c r="S356" i="1"/>
  <c r="S357" i="1"/>
  <c r="S358" i="1"/>
  <c r="S359" i="1"/>
  <c r="S354" i="1"/>
  <c r="P355" i="1"/>
  <c r="P356" i="1"/>
  <c r="P357" i="1"/>
  <c r="P358" i="1"/>
  <c r="P359" i="1"/>
  <c r="P354" i="1"/>
  <c r="M355" i="1"/>
  <c r="M356" i="1"/>
  <c r="M357" i="1"/>
  <c r="M358" i="1"/>
  <c r="M359" i="1"/>
  <c r="M354" i="1"/>
  <c r="J355" i="1"/>
  <c r="J356" i="1"/>
  <c r="J357" i="1"/>
  <c r="J358" i="1"/>
  <c r="J359" i="1"/>
  <c r="J354" i="1"/>
  <c r="G355" i="1"/>
  <c r="G356" i="1"/>
  <c r="G357" i="1"/>
  <c r="G358" i="1"/>
  <c r="G359" i="1"/>
  <c r="G354" i="1"/>
  <c r="C355" i="1"/>
  <c r="C356" i="1"/>
  <c r="C357" i="1"/>
  <c r="C358" i="1"/>
  <c r="C359" i="1"/>
  <c r="C354" i="1"/>
  <c r="H333" i="1"/>
  <c r="F333" i="1"/>
  <c r="D333" i="1"/>
  <c r="A333" i="1"/>
  <c r="Q280" i="1"/>
  <c r="U280" i="1" s="1"/>
  <c r="Q281" i="1"/>
  <c r="U281" i="1" s="1"/>
  <c r="Q282" i="1"/>
  <c r="U282" i="1" s="1"/>
  <c r="Q283" i="1"/>
  <c r="U283" i="1" s="1"/>
  <c r="Q284" i="1"/>
  <c r="U284" i="1" s="1"/>
  <c r="Q279" i="1"/>
  <c r="U279" i="1" s="1"/>
  <c r="O280" i="1"/>
  <c r="S280" i="1" s="1"/>
  <c r="O281" i="1"/>
  <c r="S281" i="1" s="1"/>
  <c r="O282" i="1"/>
  <c r="S282" i="1" s="1"/>
  <c r="O283" i="1"/>
  <c r="S283" i="1" s="1"/>
  <c r="O284" i="1"/>
  <c r="S284" i="1" s="1"/>
  <c r="O279" i="1"/>
  <c r="S279" i="1" s="1"/>
  <c r="I280" i="1"/>
  <c r="M280" i="1" s="1"/>
  <c r="I281" i="1"/>
  <c r="M281" i="1" s="1"/>
  <c r="I282" i="1"/>
  <c r="M282" i="1" s="1"/>
  <c r="I283" i="1"/>
  <c r="M283" i="1" s="1"/>
  <c r="I284" i="1"/>
  <c r="M284" i="1" s="1"/>
  <c r="I279" i="1"/>
  <c r="M279" i="1" s="1"/>
  <c r="G279" i="1"/>
  <c r="K279" i="1" s="1"/>
  <c r="G280" i="1"/>
  <c r="K280" i="1" s="1"/>
  <c r="G281" i="1"/>
  <c r="K281" i="1" s="1"/>
  <c r="G282" i="1"/>
  <c r="K282" i="1" s="1"/>
  <c r="G283" i="1"/>
  <c r="K283" i="1" s="1"/>
  <c r="G284" i="1"/>
  <c r="K284" i="1" s="1"/>
  <c r="C280" i="1"/>
  <c r="C281" i="1"/>
  <c r="C282" i="1"/>
  <c r="C283" i="1"/>
  <c r="C284" i="1"/>
  <c r="C279" i="1"/>
  <c r="Q248" i="1"/>
  <c r="U248" i="1" s="1"/>
  <c r="Q249" i="1"/>
  <c r="U249" i="1" s="1"/>
  <c r="Q250" i="1"/>
  <c r="U250" i="1" s="1"/>
  <c r="Q251" i="1"/>
  <c r="U251" i="1" s="1"/>
  <c r="Q252" i="1"/>
  <c r="U252" i="1" s="1"/>
  <c r="Q247" i="1"/>
  <c r="U247" i="1" s="1"/>
  <c r="O248" i="1"/>
  <c r="S248" i="1" s="1"/>
  <c r="O249" i="1"/>
  <c r="S249" i="1" s="1"/>
  <c r="O251" i="1"/>
  <c r="S251" i="1" s="1"/>
  <c r="O252" i="1"/>
  <c r="S252" i="1" s="1"/>
  <c r="C248" i="1"/>
  <c r="C249" i="1"/>
  <c r="C250" i="1"/>
  <c r="C251" i="1"/>
  <c r="C252" i="1"/>
  <c r="I249" i="1"/>
  <c r="M249" i="1" s="1"/>
  <c r="I250" i="1"/>
  <c r="M250" i="1" s="1"/>
  <c r="I251" i="1"/>
  <c r="M251" i="1" s="1"/>
  <c r="I252" i="1"/>
  <c r="M252" i="1" s="1"/>
  <c r="I247" i="1"/>
  <c r="M247" i="1" s="1"/>
  <c r="G248" i="1"/>
  <c r="K248" i="1" s="1"/>
  <c r="G249" i="1"/>
  <c r="K249" i="1" s="1"/>
  <c r="G250" i="1"/>
  <c r="K250" i="1" s="1"/>
  <c r="G251" i="1"/>
  <c r="K251" i="1" s="1"/>
  <c r="G252" i="1"/>
  <c r="K252" i="1" s="1"/>
  <c r="G247" i="1"/>
  <c r="K247" i="1" s="1"/>
  <c r="C247" i="1"/>
  <c r="M61" i="1" l="1"/>
  <c r="M222" i="1"/>
  <c r="Q61" i="1"/>
  <c r="G231" i="1"/>
  <c r="J231" i="1"/>
  <c r="M231" i="1"/>
  <c r="P231" i="1"/>
  <c r="M253" i="1"/>
  <c r="K61" i="1"/>
  <c r="J397" i="1"/>
  <c r="V397" i="1"/>
  <c r="S397" i="1"/>
  <c r="V109" i="1"/>
  <c r="P397" i="1"/>
  <c r="M397" i="1"/>
  <c r="O61" i="1"/>
  <c r="G222" i="1"/>
  <c r="J222" i="1"/>
  <c r="Q88" i="1"/>
  <c r="S372" i="1"/>
  <c r="P222" i="1"/>
  <c r="G360" i="1"/>
  <c r="M360" i="1"/>
  <c r="S360" i="1"/>
  <c r="F339" i="1"/>
  <c r="O88" i="1"/>
  <c r="J372" i="1"/>
  <c r="P372" i="1"/>
  <c r="G372" i="1"/>
  <c r="M372" i="1"/>
  <c r="P360" i="1"/>
  <c r="J360" i="1"/>
  <c r="D339" i="1"/>
  <c r="H339" i="1"/>
  <c r="S124" i="1"/>
  <c r="R124" i="1"/>
  <c r="Q124" i="1"/>
  <c r="P124" i="1"/>
  <c r="O124" i="1"/>
  <c r="N124" i="1"/>
  <c r="L124" i="1"/>
  <c r="Q52" i="1"/>
  <c r="O52" i="1"/>
  <c r="Q27" i="1"/>
  <c r="O27" i="1"/>
  <c r="M27" i="1"/>
  <c r="K27" i="1"/>
  <c r="Q285" i="1"/>
  <c r="O285" i="1"/>
  <c r="M285" i="1"/>
  <c r="K285" i="1"/>
  <c r="I285" i="1"/>
  <c r="G285" i="1"/>
  <c r="Q253" i="1"/>
  <c r="O253" i="1"/>
  <c r="I253" i="1"/>
  <c r="G253" i="1"/>
  <c r="U124" i="1" l="1"/>
  <c r="V121" i="1" s="1"/>
  <c r="V124" i="1" s="1"/>
  <c r="S253" i="1"/>
  <c r="U253" i="1"/>
  <c r="S285" i="1"/>
  <c r="U285" i="1"/>
  <c r="K253" i="1"/>
</calcChain>
</file>

<file path=xl/connections.xml><?xml version="1.0" encoding="utf-8"?>
<connections xmlns="http://schemas.openxmlformats.org/spreadsheetml/2006/main">
  <connection id="1" keepAlive="1" name="SP_Meldunek_parametry"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23-10-01', '2023-10-31' "/>
  </connection>
  <connection id="2" keepAlive="1" name="SP_Meldunek_sekcja_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23-10-01', '2023-10-31' "/>
  </connection>
  <connection id="3" keepAlive="1" name="SP_Meldunek_sekcja_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23-10-01', '2023-10-31' "/>
  </connection>
  <connection id="4" keepAlive="1" name="SP_Meldunek_sekcja_I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23-10-01', '2023-10-31' "/>
  </connection>
  <connection id="5" keepAlive="1" name="SP_Meldunek_sekcja_I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23-10-01', '2023-10-31' "/>
  </connection>
  <connection id="6" keepAlive="1" name="SP_Meldunek_sekcja_II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23-10-01', '2023-10-31' "/>
  </connection>
  <connection id="7" keepAlive="1" name="SP_Meldunek_sekcja_II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23-10-01', '2023-10-31' "/>
  </connection>
  <connection id="8" keepAlive="1" name="SP_Meldunek_sekcja_IV"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23-10-01', '2023-10-31' "/>
  </connection>
  <connection id="9" keepAlive="1" name="SP_Meldunek_sekcja_IX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23-10-01', '2023-10-31' "/>
  </connection>
  <connection id="10" keepAlive="1" name="SP_Meldunek_sekcja_IX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23-10-01', '2023-10-31' "/>
  </connection>
  <connection id="11" keepAlive="1" name="SP_Meldunek_sekcja_V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23-10-01', '2023-10-31' "/>
  </connection>
  <connection id="12" keepAlive="1" name="SP_Meldunek_sekcja_V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23-10-01', '2023-10-31' "/>
  </connection>
  <connection id="13" keepAlive="1" name="SP_Meldunek_sekcja_V_tab_3"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23-10-01', '2023-10-31' "/>
  </connection>
  <connection id="14" keepAlive="1" name="SP_Meldunek_sekcja_V_tab_4"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23-10-01', '2023-10-31' "/>
  </connection>
  <connection id="15" keepAlive="1" name="SP_Meldunek_sekcja_V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23-10-01', '2023-10-31' "/>
  </connection>
  <connection id="16" keepAlive="1" name="SP_Meldunek_sekcja_V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23-10-01', '2023-10-31'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23-10-01', '2023-10-31' "/>
  </connection>
</connections>
</file>

<file path=xl/sharedStrings.xml><?xml version="1.0" encoding="utf-8"?>
<sst xmlns="http://schemas.openxmlformats.org/spreadsheetml/2006/main" count="1001" uniqueCount="180">
  <si>
    <t>Obywatelstwo</t>
  </si>
  <si>
    <t>Razem</t>
  </si>
  <si>
    <t>Sprawa</t>
  </si>
  <si>
    <t>wnioski</t>
  </si>
  <si>
    <t>pobyt tolerowany</t>
  </si>
  <si>
    <t>świadczenia poza ośrodkiem</t>
  </si>
  <si>
    <t>opuścili ośrodek</t>
  </si>
  <si>
    <t>nowo przyjęci</t>
  </si>
  <si>
    <t>osoby</t>
  </si>
  <si>
    <t>Cudzoziemcy</t>
  </si>
  <si>
    <t>Osoby</t>
  </si>
  <si>
    <t>zaproszenie</t>
  </si>
  <si>
    <t>utrzymanie</t>
  </si>
  <si>
    <t>wpis</t>
  </si>
  <si>
    <t>wpis SIS</t>
  </si>
  <si>
    <t>wykreślenie</t>
  </si>
  <si>
    <t>wykreślenie SIS</t>
  </si>
  <si>
    <t>wnioski cudz.</t>
  </si>
  <si>
    <t>konsultacje</t>
  </si>
  <si>
    <t>telegramy</t>
  </si>
  <si>
    <t>inne państwo</t>
  </si>
  <si>
    <t>fakultatywne</t>
  </si>
  <si>
    <t>decyzje</t>
  </si>
  <si>
    <t>Czynności</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</si>
  <si>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</si>
  <si>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</si>
  <si>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</si>
  <si>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</si>
  <si>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</si>
  <si>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</si>
  <si>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</si>
  <si>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</si>
  <si>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</si>
  <si>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</si>
  <si>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</si>
  <si>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</si>
  <si>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</si>
  <si>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</si>
  <si>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</si>
  <si>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</si>
  <si>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</si>
  <si>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</si>
  <si>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</si>
  <si>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</si>
  <si>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</si>
  <si>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</si>
  <si>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</si>
  <si>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</si>
  <si>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X. Ogólne trendy</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</si>
  <si>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</si>
  <si>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</si>
  <si>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</si>
  <si>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</si>
  <si>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</si>
  <si>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</si>
  <si>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</si>
  <si>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</si>
  <si>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</si>
  <si>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</si>
  <si>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</si>
  <si>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</si>
  <si>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</si>
  <si>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</si>
  <si>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</si>
  <si>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</si>
  <si>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</si>
  <si>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Informacja o działalności 
Urzędu do Spraw Cudzoziemców 
</t>
  </si>
  <si>
    <t>Ochrona międzynarodowa</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</si>
  <si>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</si>
  <si>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</si>
  <si>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</si>
  <si>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</si>
  <si>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</si>
  <si>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</si>
  <si>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</si>
  <si>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</si>
  <si>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</si>
  <si>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</si>
  <si>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</si>
  <si>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</si>
  <si>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</si>
  <si>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</si>
  <si>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</si>
  <si>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</si>
  <si>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</si>
  <si>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</si>
  <si>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</si>
  <si>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</si>
  <si>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</si>
  <si>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</si>
  <si>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</si>
  <si>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zawiesz. wpisów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</si>
  <si>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</si>
  <si>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</si>
  <si>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</si>
  <si>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</si>
  <si>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</si>
  <si>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</si>
  <si>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</si>
  <si>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</si>
  <si>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</si>
  <si>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</si>
  <si>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</si>
  <si>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</si>
  <si>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</si>
  <si>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</si>
  <si>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</si>
  <si>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</si>
  <si>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</si>
  <si>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</si>
  <si>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</si>
  <si>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</si>
  <si>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</si>
  <si>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</si>
  <si>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</si>
  <si>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</si>
  <si>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</si>
  <si>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</si>
  <si>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</si>
  <si>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</si>
  <si>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</si>
  <si>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</si>
  <si>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</si>
  <si>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</si>
  <si>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</si>
  <si>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</si>
  <si>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Wnioskujacy</t>
  </si>
  <si>
    <t>Decyzje</t>
  </si>
  <si>
    <t>Inne_panstwo</t>
  </si>
  <si>
    <t>Konsul_RP</t>
  </si>
  <si>
    <t>Czynnosc</t>
  </si>
  <si>
    <t>zawieszenie wpisów</t>
  </si>
  <si>
    <t>małoletni</t>
  </si>
  <si>
    <t>WNIOSEK O ZAREJESTROWANIE POBYTU OBYWATELA UE</t>
  </si>
  <si>
    <t>TADŻYKISTAN</t>
  </si>
  <si>
    <t>WZNOWIENIA</t>
  </si>
  <si>
    <t>BELGIA</t>
  </si>
  <si>
    <t>WŁOCHY</t>
  </si>
  <si>
    <r>
      <t>*</t>
    </r>
    <r>
      <rPr>
        <i/>
        <sz val="6"/>
        <color theme="1"/>
        <rFont val="Roboto"/>
        <charset val="238"/>
      </rPr>
      <t xml:space="preserve"> zgodnie z nowym aquis azylowym od 1.01.2014 r. wznowienie postępowania po tzw. transferze dublińskim liczy się jako kolejny wniosek o nadanie statusu uchodźcy</t>
    </r>
  </si>
  <si>
    <t>obligatoryjne</t>
  </si>
  <si>
    <t xml:space="preserve">I. Wnioski, które wpłynęły do wojewodów w sprawie zezwolenia na pobyt czasowy, pobyt stały i pobyt rezydenta długoterminowego UE oraz wydane w tych sprawach decyzje:
</t>
  </si>
  <si>
    <t>II. Odwołania od decyzji wydanych w I instancji w sprawie legalizacji pobytu cudzoziemców na terytorium RP, odpowiedzi na skargi oraz wnioski o udzielenie zezwolenia na pobyt stały dla członków rodzin repatriantów:</t>
  </si>
  <si>
    <t>III. Wykaz cudzoziemców, których pobyt na terytorium RP jest niepożądany</t>
  </si>
  <si>
    <t>IV. Konsultacje wizowe</t>
  </si>
  <si>
    <t>V.  Informacja o Małym Ruchu Granicznym</t>
  </si>
  <si>
    <t>VI. Przyjęte wnioski o udzielenie ochrony międzynarodowej w RP:</t>
  </si>
  <si>
    <t>VII. Stosowanie Rozporządzenia  Dublińskiego*:</t>
  </si>
  <si>
    <t>VIII. Wydane decyzje w sprawie o udzielenie ochrony międzynarodowej:</t>
  </si>
  <si>
    <t>IX. Cudzoziemcy, w sprawie których wszczęto postępowanie o udzielenie ochrony międzynarodowej i którym zapewniono zakwaterowanie w ośrodkach dla cudzoziemców:</t>
  </si>
  <si>
    <t>01.10.2023</t>
  </si>
  <si>
    <t>31.10.2023</t>
  </si>
  <si>
    <t>01.01.2023</t>
  </si>
  <si>
    <t>BIAŁORUŚ</t>
  </si>
  <si>
    <t>TURCJA</t>
  </si>
  <si>
    <t>EGIPT</t>
  </si>
  <si>
    <t>NORWEGIA</t>
  </si>
  <si>
    <t>NIDERLANDY</t>
  </si>
  <si>
    <t>BUŁGARIA</t>
  </si>
  <si>
    <t>ŁOTWA</t>
  </si>
  <si>
    <t>INDIE</t>
  </si>
  <si>
    <t>AFGANISTAN</t>
  </si>
  <si>
    <t>25.10.2023 - 31.10.2023</t>
  </si>
  <si>
    <t>18.10.2023 - 24.10.2023</t>
  </si>
  <si>
    <t>11.10.2023 - 17.10.2023</t>
  </si>
  <si>
    <t>04.10.2023 - 10.10.2023</t>
  </si>
  <si>
    <t>27.09.2023 - 03.10.2023</t>
  </si>
  <si>
    <t>WNIOSEK O WYDANIE DOKUMENTU POTWIERDZAJĄCEGO PRAWO STAŁEGO POBYTU</t>
  </si>
  <si>
    <t>WNIOSEK O WYDANIE KARTY POBYTU CZŁONKA RODZINY OBYWATELA UE</t>
  </si>
  <si>
    <t>WNIOSEK O WYDANIE KARTY STAŁEGO POBYTU (CZŁONKA RODZINY OBYWATELA UE)</t>
  </si>
  <si>
    <t>We październiku 2023 r. wydano 442 zezwoleń dotyczących Małego Ruchu Granicznego. Natomiast od początku roku do stycznia, wydano łącznie 4 685 zezwoleń - wszystkie wydane przez placówkę we Lwowie.</t>
  </si>
  <si>
    <r>
      <rPr>
        <sz val="10"/>
        <rFont val="Roboto"/>
        <charset val="238"/>
      </rPr>
      <t>W sumie od początku roku cudzoziemcy złożyli blisko 520 tys. wniosków w sprawach o udzielenie zezwoleń na pobyt. 
Najwięcej osób (90%) zainteresowanych było zezwoleniem na pobyt czasowy (blisko 470 tys.), natomiast 6% zezwoleniem na pobyt stały (ponad 30 tys.), a 4% zezwoleniem na pobyt rezydenta długoterminowego UE (blisko 20 tys.). Dominującym państwem pochodzenia była Ukraina (276,4 tys.). Bardzo licznie wnioski również składali: Białorusini (74,6 tys.), Gruzini (30 tys.), Hindusi (16 tys.), Turcy (12 tys.)
i Mołdawianie (9,7 tys.).
Blisko połowa wnioskodawców to osoby w wieku 18-34 (236,1 tys.), a kolejne 42% (218 tys.) to 35-64 latkowie. Wśród osób małoletnich bardzo liczną grupę stanowią dzieci z przedziału wiekowego 0-13 (49,6 tys.). Pod względem płci dominują mężczyźni (62%).
Zwyczajowo wnioskodawcy koncentrowali się w województwach z dużymi ośrodkami miejskimi. Najwięcej cudzoziemców złożyło swoje wnioski 
w Mazowieckim Urzędzie Wojewódzkim (118,7tys.), Wielkopolskim UW (55,5 tys.), Zachodniopomorskim UW (52,5 tys.), Dolnośląskim UW (44,7 tys.), Śląskim UW (43,3 tys.).</t>
    </r>
    <r>
      <rPr>
        <sz val="10"/>
        <color rgb="FFFF0000"/>
        <rFont val="Roboto"/>
        <charset val="238"/>
      </rPr>
      <t xml:space="preserve"> </t>
    </r>
    <r>
      <rPr>
        <sz val="10"/>
        <rFont val="Roboto"/>
        <charset val="238"/>
      </rPr>
      <t xml:space="preserve">W tym samym czasie urzędy wojewódzkie wydały ponad 308 tys. decyzji, z czego 89% stanowiły zgody na pobyt, dalsze 7% odmowy, a 4% - umorzenia postępowania. </t>
    </r>
    <r>
      <rPr>
        <sz val="10"/>
        <color rgb="FFFF0000"/>
        <rFont val="Roboto"/>
        <charset val="238"/>
      </rPr>
      <t xml:space="preserve">
</t>
    </r>
  </si>
  <si>
    <r>
      <t xml:space="preserve">Najwięcej odwołań od decyzji wydanych w I instancji (88%) odnosiło się do decyzji dotyczących pobytu czasowego (16,4 tys.), pobytu stałego (5%  - 921) i zobowiązań do powrotu (4% - 893). W sumie złożono 18,7 tys. odwołań, po około 1,9 tys. miesięcznie.  
</t>
    </r>
    <r>
      <rPr>
        <sz val="10"/>
        <rFont val="Roboto"/>
        <charset val="238"/>
      </rPr>
      <t>Najczęściej dotyczyły one obywateli: Ukrainy (23%), Białorusi (17%), Gruzji (10%), Turcji (6%) i Indii ( 5%). Zdecydowana większość odwołań dotyczy spraw prowadzonych przez Wojewodę Mazowieckiego (76%).</t>
    </r>
    <r>
      <rPr>
        <sz val="10"/>
        <color theme="1"/>
        <rFont val="Roboto"/>
        <charset val="238"/>
      </rPr>
      <t xml:space="preserve">
6 292 (28%) spraw zakończyło się utrzymaniem decyzji, 10 180 (45%) pozytywną decyzją, 1 324 (6%) uchyleniem decyzji i umorzeniem postępowania, 
a 3 074 (13%) uchyleniem decyzji i przekazaniem sprawy do ponownego rozpoznania.
W przypadku odwołań dotyczących postępowań o udzielenie zezwolenia na pobyt czasowy w 9 844  przypadkach zapadła decyzja pozytywna, w 5 093 utrzymano decyzje, a w 2 764 sprawach zdecydowano o uchyleniu decyzji i przekazaniu sprawy do ponownego rozpoznania. 
Liczba spraw w toku wynosi ponad 18 tys., a średni czas trwania postępowania - 246 dni.</t>
    </r>
  </si>
  <si>
    <t>We październiku br. Szef UdSC zrealizował 3 tys. spraw dotyczących wykazu, spośród których do najliczniejszych zaliczały się wpisy SIS (33%), wpisy do Wykazu (27%) oraz alerty pobytowe (24%).</t>
  </si>
  <si>
    <t>W październiku br. wpłynęło do urzędu 78,8 tys. wniosków w ramach konsultacji wizowych - 66,7 tys. pochodziło z innych państw członkowskich, a 12,1 tys. od konsulów. Liczba wydanych decyzji utrzymuje się na zbliżonych poziomie do liczby wniosków. Ogółem wydano blisko 81,6 tys. decyzji, przy czym prawie 69 tys. dotyczyło wniosków przesłanych z innych państw, a ponad 12 tys. w sprawach dotyczących wniosków od konsulów.</t>
  </si>
  <si>
    <r>
      <t xml:space="preserve">Do końca października br. cudzoziemcy złożyli 5 507 wniosków o udzielenie ochrony międzynarodowej na terytorium RP, które objęły 7 897 osób. Są to wartości mniejsze w porównaniu z tym samym okresem sprawozdawczym w 2022 r. (8,2 tys. osób objętych wnioskami). Nadal najliczniej o ochronę ubiegali się: Białorusini (3 100 osób), Rosjanie (1 533), Ukraińcy (1 351), Turcy (232) i Egipcjanie (173). Obywatele tych pięciu najliczniejszych państw pochodzenia złożyli w sumie 81% wniosków o ochronę. 
</t>
    </r>
    <r>
      <rPr>
        <sz val="10"/>
        <rFont val="Roboto"/>
        <charset val="238"/>
      </rPr>
      <t xml:space="preserve">W bieżącym roku dominowały wnioski pierwsze (4 759), które dotyczyły 6 493 osób. Wnioski kolejne (748) dotyczyły 1 404 osób.
Najwięcej wniosków złożyli mężczyźni (4 703), głównie w przedziale wiekowym 18-34 lata.
Natomiast kobiety stanowią mniej liczbą grupę (2 905) - 37%, ale również tutaj dominował ten sam przedział wiekowy. 
Liczba dzieci (25% wszystkich osób objętych wnioskami) obydwu płci w wieku do lat 13 wynosiła - 1 515, a w wieku 14-17 - 359.
</t>
    </r>
    <r>
      <rPr>
        <sz val="10"/>
        <color theme="1"/>
        <rFont val="Roboto"/>
        <charset val="238"/>
      </rPr>
      <t>Liczba osób ubiegających się ochronę stopniowo rośnie od kwietnia br. (z 573 do 1 041 we październiku). _x000B_Wzrost dotyczy przede wszystkim Białorusi, Rosji i Ukrainy. Warto jednak zauważyć, że w październiku 70 obywateli Turcji ubiegało się o ochronę i w związku z tym Turcja przesunęła się na czwarte miejsce pod względem liczby osób wnioskujących o ochronę.</t>
    </r>
  </si>
  <si>
    <t xml:space="preserve">W ramach procedur dublińskich wnioskami IN objętych było 3 470 cudzoziemców (-39% w porównaniu z pierwszymi dziewięcioma miesiącami 2022 r.). Z kolei Polska wystąpiła z takim wnioskiem do innych krajów europejskich (OUT) w przypadku 203 os. (203 w 2022), z czego 90% wniosków IN oraz 72% wniosków OUT zostało rozpatrzonych pozytywnie. 51% wniosków IN dotyczyło współpracy 
z Niemcami, a 17% - z Francją. Procedury OUT kierowane były głównie do Niemiec (34%) i Francji (11%). 
W podziale na obywatelstwo cudzoziemców, wnioski IN dotyczyły najczęściej ob. Rosji (27%), a także Ukrainy (9%) i Białorusi (8%). </t>
  </si>
  <si>
    <r>
      <t xml:space="preserve">Do końca października 2023 r. Szef UdSC wydał 7 569 decyzji w sprawach o udzielenie ochrony międzynarodowej, z czego 3 943 przyznawało jedną z form ochrony: status uchodźcy nadano 521 osobom, a ochronę uzupełniającą udzielono 3 442 cudzoziemcom. Status uchodźcy nadano głownie obywatelom Białorusi (188 os.), Afganistanu (104 os.), Rosji (92), Tadżykistanu (34), oraz Ukrainy (15). 
Ochronę uzupełniającą udzielano najczęściej obywatelom Białorusi (2 137 os.), Ukrainy (1 073 os.), Rosji (71 os.) ale także  Afganistanu (49 os.) i Tadżykistanu (17). Decyzję negatywną otrzymało 1 573  cudzoziemców - głównie z Rosji (708 os.), Egiptu (121 os.), Tadżykistanu  (110 os.),  Ukrainy (82) i Iraku (48). Postępowania 2 047 osób (w tym 807 ob. Rosji, 148 ob. Ukrainy, 147 ob. Egiptu, 140 ob. Afganistanu oraz po 95 ob. Syrii i Turcji) zostały umorzone.
Miesięcznie Szef UdSC wydaje około 600-800 decyzji w sprawach o udzielenie ochrony międzynarodowej. Wskaźnik uznawalności kształtuje się obecnie na poziomie 70%, przy czym dla Białorusi wynosi 98%, dla Ukrainy - 92%, dla Rosji - 18%, dla Afganistanu - 99%, a w przypadku Egiptu 2%.
</t>
    </r>
    <r>
      <rPr>
        <sz val="10"/>
        <rFont val="Roboto"/>
        <charset val="238"/>
      </rPr>
      <t>Średni czas trwania postępowania to 121 dni. Liczba spraw w toku wg stanu na dzień 1 listopada br. wynosi blisko 3,4 tys.</t>
    </r>
  </si>
  <si>
    <t xml:space="preserve">Według stanu na 31 października  br. pod opieką Szefa UdSC znajdowało się 4 194 osób, z czego 584 zamieszkiwało w jednym z dziewięciu ośrodków dla cudzoziemców, a pozostałe 3 609 osób pobierało świadczenie pieniężne na samodzielne funkcjonowanie poza ośrodkiem. </t>
  </si>
  <si>
    <t>Sytuacja migracyjna w Polsce w dalszym ciągu jest zdominowana przez napływ obywateli Ukrainy do Polski oraz konsekwencje wojny w tym kraju. W sumie od początku wojny na przejściach granicznych UE - Ukraina zarejestrowano 24 mln wjazdów do UE (w tym 21 mln obywateli Ukrainy). Najbardziej dotknięte ruchem osobowym jest wciąż granica z Polską (16,4 mln wjazdów), przy czym w ostatnich miesiącach liczba powrotów na Ukrainę jest nieznacznie większa niż wjazdów do Polski (w sumie 14,6 mln wyjazdów). 
Od 24 lutego 2022 r. liczba zarejestrowanych wniosków o ochronę czasową wyniosła ponad 1 740 tys. Główne obywatelstwa korzystające z tej formy ochrony to: Ukraińcy (1 735 tys.), Rosjanie (1,7 tys.), Białorusini (696), Gruzini (393), Mołdawianie (347) i Azerowie (300). Dane te uwzględniają również zaświadczenia o udzielonej ochronie czasowej wydane przez Szefa UdSC, obywatelom państw trzecich, którzy posiadali pobyt stały lub ochronę na Ukrainie. Są to go głównie Rosjanie, Białorusini, Wietnamczycy, Ukraińcy i Gruzini. 
Zgodnie ze stanem na 31 października 2023 r. ważną ochronę czasową posiadało blisko 961 tys. osób, a posiadaczami ważnych dokumentów uprawniających do pobytu na terytorium RP było 1 856 230 cudzoziemców. Dominują obywatele Ukrainy (1 476 tys.), na drugim miejscu są Białorusini (110 tys.), następnie: Gruzini (26,1 tys.), Rosjanie (21 tys.), Hindusi (19 tys.), Niemcy (16,8 tys.),  Wietnamczycy (13 tys.), Turcy (10,2 tys.), Mołdawianie (8,6 tys.)     i Włosi (8,3 tys.). W tym roku liczba cudzoziemców uprawnionych do pobytu rośnie o około 17 tys. miesięcznie, przy czym najliczniej wzrasta liczba obywateli Ukrainy (+8-9 tys. = +1%) i Białorusi ( +3-4 tys. = +5%). Zauważalny jest również wzrost zainteresowania pobytem w Polsce ze strony Gruzinów, Hindusów        i Rosjan.</t>
  </si>
  <si>
    <t>Warszawa, 15 listopada 2023 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</si>
</sst>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43"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8"/>
      <name val="Tahoma"/>
      <family val="2"/>
      <charset val="238"/>
    </font>
    <font>
      <sz val="11"/>
      <color theme="1"/>
      <name val="Roboto"/>
      <charset val="238"/>
    </font>
    <font>
      <b/>
      <sz val="11"/>
      <color theme="1"/>
      <name val="Roboto"/>
      <charset val="238"/>
    </font>
    <font>
      <b/>
      <sz val="18"/>
      <name val="Roboto"/>
      <charset val="238"/>
    </font>
    <font>
      <b/>
      <sz val="15"/>
      <name val="Roboto"/>
      <charset val="238"/>
    </font>
    <font>
      <b/>
      <i/>
      <sz val="14"/>
      <color theme="1"/>
      <name val="Roboto"/>
      <charset val="238"/>
    </font>
    <font>
      <sz val="11"/>
      <name val="Roboto"/>
      <charset val="238"/>
    </font>
    <font>
      <b/>
      <sz val="10"/>
      <color theme="1"/>
      <name val="Roboto"/>
      <charset val="238"/>
    </font>
    <font>
      <b/>
      <sz val="9"/>
      <name val="Roboto"/>
      <charset val="238"/>
    </font>
    <font>
      <sz val="9"/>
      <name val="Roboto"/>
      <charset val="238"/>
    </font>
    <font>
      <sz val="10"/>
      <name val="Roboto"/>
      <charset val="238"/>
    </font>
    <font>
      <sz val="6"/>
      <color theme="1"/>
      <name val="Roboto"/>
      <charset val="238"/>
    </font>
    <font>
      <i/>
      <sz val="6"/>
      <color theme="1"/>
      <name val="Roboto"/>
      <charset val="238"/>
    </font>
    <font>
      <i/>
      <sz val="9"/>
      <color theme="1"/>
      <name val="Roboto"/>
      <charset val="238"/>
    </font>
    <font>
      <b/>
      <sz val="8"/>
      <name val="Roboto"/>
      <charset val="238"/>
    </font>
    <font>
      <i/>
      <sz val="8"/>
      <color theme="1"/>
      <name val="Roboto"/>
      <charset val="238"/>
    </font>
    <font>
      <b/>
      <sz val="7"/>
      <name val="Roboto"/>
      <charset val="238"/>
    </font>
    <font>
      <sz val="10"/>
      <color theme="1"/>
      <name val="Roboto"/>
      <charset val="238"/>
    </font>
    <font>
      <sz val="9"/>
      <color theme="1"/>
      <name val="Roboto"/>
      <charset val="238"/>
    </font>
    <font>
      <sz val="8"/>
      <name val="Roboto"/>
      <charset val="238"/>
    </font>
    <font>
      <sz val="8"/>
      <color theme="1"/>
      <name val="Roboto"/>
      <charset val="238"/>
    </font>
    <font>
      <sz val="10"/>
      <color rgb="FFFF0000"/>
      <name val="Roboto"/>
      <charset val="238"/>
    </font>
    <font>
      <b/>
      <sz val="10"/>
      <name val="Roboto"/>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43">
    <xf numFmtId="0" fontId="0" fillId="0" borderId="0" xfId="0"/>
    <xf numFmtId="0" fontId="0" fillId="0" borderId="0" xfId="0"/>
    <xf numFmtId="0" fontId="0" fillId="0" borderId="0" xfId="0"/>
    <xf numFmtId="0" fontId="21" fillId="0" borderId="0" xfId="0" applyFont="1" applyProtection="1">
      <protection locked="0"/>
    </xf>
    <xf numFmtId="0" fontId="21" fillId="0" borderId="0" xfId="0" applyFont="1" applyBorder="1" applyProtection="1">
      <protection locked="0"/>
    </xf>
    <xf numFmtId="165" fontId="21" fillId="0" borderId="0" xfId="0" applyNumberFormat="1" applyFont="1" applyBorder="1" applyProtection="1">
      <protection locked="0"/>
    </xf>
    <xf numFmtId="14" fontId="21" fillId="0" borderId="0" xfId="0" applyNumberFormat="1" applyFont="1" applyProtection="1">
      <protection locked="0"/>
    </xf>
    <xf numFmtId="165" fontId="21" fillId="0" borderId="0" xfId="0" applyNumberFormat="1" applyFont="1" applyProtection="1">
      <protection locked="0"/>
    </xf>
    <xf numFmtId="0" fontId="21" fillId="0" borderId="0" xfId="0" applyFont="1" applyAlignment="1" applyProtection="1">
      <protection locked="0"/>
    </xf>
    <xf numFmtId="0" fontId="25" fillId="0" borderId="0" xfId="0" applyFont="1" applyAlignment="1" applyProtection="1">
      <alignment vertical="center"/>
      <protection locked="0"/>
    </xf>
    <xf numFmtId="0" fontId="26" fillId="0" borderId="0" xfId="0" applyFont="1" applyProtection="1">
      <protection locked="0"/>
    </xf>
    <xf numFmtId="0" fontId="27" fillId="0" borderId="0" xfId="0" applyFont="1" applyAlignment="1" applyProtection="1">
      <alignment horizontal="left" vertical="center"/>
      <protection locked="0"/>
    </xf>
    <xf numFmtId="0" fontId="30" fillId="0" borderId="0" xfId="43" applyFont="1" applyProtection="1">
      <protection locked="0"/>
    </xf>
    <xf numFmtId="0" fontId="21" fillId="0" borderId="0" xfId="0" applyFont="1" applyFill="1" applyBorder="1" applyProtection="1">
      <protection locked="0"/>
    </xf>
    <xf numFmtId="0" fontId="28" fillId="0" borderId="0" xfId="10" applyFont="1" applyFill="1" applyBorder="1" applyAlignment="1" applyProtection="1">
      <alignment horizontal="left" vertical="center"/>
      <protection locked="0"/>
    </xf>
    <xf numFmtId="0" fontId="28" fillId="0" borderId="0" xfId="10" applyFont="1" applyFill="1"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0" fontId="21" fillId="0" borderId="0" xfId="0" applyFont="1" applyAlignment="1" applyProtection="1">
      <alignment wrapText="1"/>
      <protection locked="0"/>
    </xf>
    <xf numFmtId="165" fontId="21" fillId="0" borderId="0" xfId="0" applyNumberFormat="1" applyFont="1" applyAlignment="1" applyProtection="1">
      <alignment wrapText="1"/>
      <protection locked="0"/>
    </xf>
    <xf numFmtId="0" fontId="33" fillId="0" borderId="0" xfId="0" applyFont="1" applyAlignment="1" applyProtection="1">
      <alignment vertical="top" wrapText="1"/>
      <protection locked="0"/>
    </xf>
    <xf numFmtId="0" fontId="27" fillId="0" borderId="0" xfId="0" applyFont="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28" fillId="0" borderId="0" xfId="24" applyFont="1" applyFill="1" applyBorder="1" applyAlignment="1" applyProtection="1">
      <alignment horizontal="center" vertical="center" wrapText="1"/>
      <protection locked="0"/>
    </xf>
    <xf numFmtId="3" fontId="28" fillId="0" borderId="0" xfId="0" applyNumberFormat="1" applyFont="1" applyFill="1" applyBorder="1" applyAlignment="1" applyProtection="1">
      <alignment horizontal="center" vertical="center"/>
    </xf>
    <xf numFmtId="0" fontId="35" fillId="0" borderId="0" xfId="0" applyFont="1" applyAlignment="1" applyProtection="1">
      <alignment vertical="top"/>
      <protection locked="0"/>
    </xf>
    <xf numFmtId="0" fontId="21" fillId="0" borderId="50" xfId="0" applyFont="1" applyBorder="1" applyProtection="1">
      <protection locked="0"/>
    </xf>
    <xf numFmtId="165" fontId="35" fillId="0" borderId="0" xfId="0" applyNumberFormat="1" applyFont="1" applyAlignment="1" applyProtection="1">
      <alignment vertical="top"/>
      <protection locked="0"/>
    </xf>
    <xf numFmtId="0" fontId="28" fillId="35" borderId="0" xfId="0" applyFont="1" applyFill="1" applyBorder="1" applyAlignment="1" applyProtection="1">
      <alignment horizontal="center" vertical="center"/>
      <protection locked="0"/>
    </xf>
    <xf numFmtId="3" fontId="28" fillId="35" borderId="0" xfId="0" applyNumberFormat="1" applyFont="1" applyFill="1" applyBorder="1" applyAlignment="1" applyProtection="1">
      <alignment horizontal="center" vertical="center"/>
      <protection locked="0"/>
    </xf>
    <xf numFmtId="3" fontId="28" fillId="35" borderId="0" xfId="24" applyNumberFormat="1" applyFont="1" applyFill="1" applyBorder="1" applyAlignment="1" applyProtection="1">
      <alignment horizontal="center" vertical="center" wrapText="1"/>
      <protection locked="0"/>
    </xf>
    <xf numFmtId="165" fontId="28" fillId="35" borderId="0" xfId="24" applyNumberFormat="1"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textRotation="90" wrapText="1"/>
      <protection locked="0"/>
    </xf>
    <xf numFmtId="3" fontId="29" fillId="0" borderId="10" xfId="0" applyNumberFormat="1" applyFont="1" applyBorder="1" applyAlignment="1" applyProtection="1">
      <alignment horizontal="right" vertical="center"/>
    </xf>
    <xf numFmtId="3" fontId="28" fillId="35" borderId="45" xfId="10" applyNumberFormat="1" applyFont="1" applyFill="1" applyBorder="1" applyAlignment="1" applyProtection="1">
      <alignment horizontal="center" vertical="center"/>
    </xf>
    <xf numFmtId="0" fontId="36" fillId="35" borderId="0" xfId="10" applyFont="1" applyFill="1" applyBorder="1" applyAlignment="1" applyProtection="1">
      <alignment horizontal="center" vertical="center" wrapText="1"/>
      <protection locked="0"/>
    </xf>
    <xf numFmtId="0" fontId="36" fillId="35" borderId="0" xfId="10" applyFont="1" applyFill="1" applyBorder="1" applyAlignment="1" applyProtection="1">
      <alignment horizontal="center" vertical="center"/>
      <protection locked="0"/>
    </xf>
    <xf numFmtId="0" fontId="28" fillId="36" borderId="0" xfId="10" applyFont="1" applyFill="1" applyBorder="1" applyAlignment="1" applyProtection="1">
      <alignment horizontal="center" vertical="center"/>
      <protection locked="0"/>
    </xf>
    <xf numFmtId="3" fontId="28" fillId="36" borderId="0" xfId="10" applyNumberFormat="1" applyFont="1" applyFill="1" applyBorder="1" applyAlignment="1" applyProtection="1">
      <alignment horizontal="center" vertical="center"/>
    </xf>
    <xf numFmtId="0" fontId="28" fillId="35" borderId="0" xfId="10" applyFont="1" applyFill="1" applyBorder="1" applyAlignment="1" applyProtection="1">
      <alignment horizontal="center" vertical="center"/>
      <protection locked="0"/>
    </xf>
    <xf numFmtId="0" fontId="36" fillId="35" borderId="0" xfId="10" applyFont="1" applyFill="1" applyBorder="1" applyAlignment="1" applyProtection="1">
      <alignment horizontal="left" vertical="center" indent="1"/>
      <protection locked="0"/>
    </xf>
    <xf numFmtId="0" fontId="27" fillId="0" borderId="0" xfId="0" applyFont="1" applyAlignment="1" applyProtection="1">
      <alignment horizontal="left"/>
      <protection locked="0"/>
    </xf>
    <xf numFmtId="0" fontId="37"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40" fillId="0" borderId="0" xfId="0" applyFont="1" applyAlignment="1" applyProtection="1">
      <alignment horizontal="center" vertical="center"/>
      <protection locked="0"/>
    </xf>
    <xf numFmtId="0" fontId="40" fillId="0" borderId="0" xfId="0" applyFont="1" applyAlignment="1" applyProtection="1">
      <alignment horizontal="left" vertical="center" indent="1"/>
      <protection locked="0"/>
    </xf>
    <xf numFmtId="0" fontId="40" fillId="0" borderId="0" xfId="0" applyFont="1" applyAlignment="1" applyProtection="1">
      <alignment horizontal="center"/>
      <protection locked="0"/>
    </xf>
    <xf numFmtId="0" fontId="40" fillId="0" borderId="0" xfId="0" applyFont="1" applyProtection="1">
      <protection locked="0"/>
    </xf>
    <xf numFmtId="0" fontId="40" fillId="0" borderId="0" xfId="0" applyFont="1" applyAlignment="1" applyProtection="1">
      <alignment horizontal="left" vertical="center"/>
      <protection locked="0"/>
    </xf>
    <xf numFmtId="0" fontId="40" fillId="0" borderId="0" xfId="0" applyFont="1" applyAlignment="1" applyProtection="1">
      <protection locked="0"/>
    </xf>
    <xf numFmtId="0" fontId="37" fillId="0" borderId="0" xfId="0" applyFont="1" applyProtection="1">
      <protection locked="0"/>
    </xf>
    <xf numFmtId="0" fontId="21" fillId="0" borderId="0" xfId="0" applyFont="1" applyProtection="1">
      <protection locked="0"/>
    </xf>
    <xf numFmtId="0" fontId="29" fillId="34" borderId="41" xfId="0" applyFont="1" applyFill="1" applyBorder="1" applyAlignment="1" applyProtection="1">
      <alignment horizontal="left" vertical="center" wrapText="1"/>
      <protection locked="0"/>
    </xf>
    <xf numFmtId="0" fontId="29" fillId="34" borderId="42" xfId="0" applyFont="1" applyFill="1" applyBorder="1" applyAlignment="1" applyProtection="1">
      <alignment horizontal="left" vertical="center" wrapText="1"/>
      <protection locked="0"/>
    </xf>
    <xf numFmtId="3" fontId="29" fillId="0" borderId="10" xfId="0" applyNumberFormat="1" applyFont="1" applyBorder="1" applyAlignment="1" applyProtection="1">
      <alignment horizontal="right" vertical="center" wrapText="1"/>
    </xf>
    <xf numFmtId="0" fontId="28" fillId="36" borderId="21" xfId="0" applyFont="1" applyFill="1" applyBorder="1" applyAlignment="1" applyProtection="1">
      <alignment horizontal="center" vertical="center" textRotation="90" wrapText="1"/>
      <protection locked="0"/>
    </xf>
    <xf numFmtId="0" fontId="28" fillId="36" borderId="31" xfId="0" applyFont="1" applyFill="1" applyBorder="1" applyAlignment="1" applyProtection="1">
      <alignment horizontal="center" vertical="center" textRotation="90" wrapText="1"/>
      <protection locked="0"/>
    </xf>
    <xf numFmtId="0" fontId="27" fillId="0" borderId="0" xfId="0" applyFont="1" applyAlignment="1" applyProtection="1">
      <alignment horizontal="left" vertical="center" wrapText="1"/>
      <protection locked="0"/>
    </xf>
    <xf numFmtId="3" fontId="29" fillId="0" borderId="10" xfId="0" applyNumberFormat="1" applyFont="1" applyBorder="1" applyAlignment="1" applyProtection="1">
      <alignment horizontal="right" vertical="center"/>
    </xf>
    <xf numFmtId="3" fontId="29" fillId="0" borderId="32" xfId="0" applyNumberFormat="1" applyFont="1" applyBorder="1" applyAlignment="1" applyProtection="1">
      <alignment horizontal="right" vertical="center"/>
    </xf>
    <xf numFmtId="0" fontId="29" fillId="0" borderId="25" xfId="0" applyFont="1" applyFill="1" applyBorder="1" applyAlignment="1" applyProtection="1">
      <alignment horizontal="left" vertical="center" wrapText="1"/>
      <protection locked="0"/>
    </xf>
    <xf numFmtId="0" fontId="29" fillId="0" borderId="10" xfId="0" applyFont="1" applyFill="1" applyBorder="1" applyAlignment="1" applyProtection="1">
      <alignment horizontal="left" vertical="center" wrapText="1"/>
      <protection locked="0"/>
    </xf>
    <xf numFmtId="0" fontId="28" fillId="35" borderId="22" xfId="0" applyFont="1" applyFill="1" applyBorder="1" applyAlignment="1" applyProtection="1">
      <alignment horizontal="center" vertical="center" wrapText="1"/>
      <protection locked="0"/>
    </xf>
    <xf numFmtId="0" fontId="28" fillId="35" borderId="23" xfId="0" applyFont="1" applyFill="1" applyBorder="1" applyAlignment="1" applyProtection="1">
      <alignment horizontal="center" vertical="center" wrapText="1"/>
      <protection locked="0"/>
    </xf>
    <xf numFmtId="0" fontId="28" fillId="35" borderId="24" xfId="0" applyFont="1" applyFill="1" applyBorder="1" applyAlignment="1" applyProtection="1">
      <alignment horizontal="center" vertical="center" wrapText="1"/>
      <protection locked="0"/>
    </xf>
    <xf numFmtId="0" fontId="29" fillId="34" borderId="25" xfId="0" applyFont="1" applyFill="1" applyBorder="1" applyAlignment="1" applyProtection="1">
      <alignment horizontal="left" vertical="center" wrapText="1"/>
      <protection locked="0"/>
    </xf>
    <xf numFmtId="0" fontId="29" fillId="34" borderId="10" xfId="0" applyFont="1" applyFill="1" applyBorder="1" applyAlignment="1" applyProtection="1">
      <alignment horizontal="left" vertical="center" wrapText="1"/>
      <protection locked="0"/>
    </xf>
    <xf numFmtId="3" fontId="28" fillId="35" borderId="45" xfId="10" applyNumberFormat="1" applyFont="1" applyFill="1" applyBorder="1" applyAlignment="1" applyProtection="1">
      <alignment horizontal="center" vertical="center"/>
    </xf>
    <xf numFmtId="3" fontId="28" fillId="35" borderId="46" xfId="10" applyNumberFormat="1" applyFont="1" applyFill="1" applyBorder="1" applyAlignment="1" applyProtection="1">
      <alignment horizontal="center" vertical="center"/>
    </xf>
    <xf numFmtId="0" fontId="28" fillId="36" borderId="44" xfId="10" applyFont="1" applyFill="1" applyBorder="1" applyAlignment="1" applyProtection="1">
      <alignment horizontal="left" vertical="center"/>
      <protection locked="0"/>
    </xf>
    <xf numFmtId="0" fontId="28" fillId="36" borderId="45" xfId="10" applyFont="1" applyFill="1" applyBorder="1" applyAlignment="1" applyProtection="1">
      <alignment horizontal="left" vertical="center"/>
      <protection locked="0"/>
    </xf>
    <xf numFmtId="3" fontId="29" fillId="0" borderId="32" xfId="0" applyNumberFormat="1" applyFont="1" applyBorder="1" applyAlignment="1" applyProtection="1">
      <alignment horizontal="right" vertical="center" wrapText="1"/>
    </xf>
    <xf numFmtId="3" fontId="29" fillId="36" borderId="10" xfId="24" applyNumberFormat="1" applyFont="1" applyFill="1" applyBorder="1" applyAlignment="1" applyProtection="1">
      <alignment horizontal="right" vertical="center" wrapText="1"/>
    </xf>
    <xf numFmtId="3" fontId="29" fillId="36" borderId="32" xfId="24" applyNumberFormat="1" applyFont="1" applyFill="1" applyBorder="1" applyAlignment="1" applyProtection="1">
      <alignment horizontal="right" vertical="center" wrapText="1"/>
    </xf>
    <xf numFmtId="0" fontId="23" fillId="35" borderId="0" xfId="1" applyFont="1" applyFill="1" applyBorder="1" applyAlignment="1" applyProtection="1">
      <alignment horizontal="center" vertical="center" wrapText="1"/>
      <protection locked="0"/>
    </xf>
    <xf numFmtId="164" fontId="24" fillId="0" borderId="0" xfId="2" applyNumberFormat="1" applyFont="1" applyBorder="1" applyAlignment="1" applyProtection="1">
      <alignment horizontal="center"/>
    </xf>
    <xf numFmtId="0" fontId="28" fillId="36" borderId="10" xfId="0" applyFont="1" applyFill="1" applyBorder="1" applyAlignment="1" applyProtection="1">
      <alignment horizontal="center" vertical="center" textRotation="90"/>
      <protection locked="0"/>
    </xf>
    <xf numFmtId="0" fontId="28" fillId="36" borderId="32" xfId="0" applyFont="1" applyFill="1" applyBorder="1" applyAlignment="1" applyProtection="1">
      <alignment horizontal="center" vertical="center" textRotation="90"/>
      <protection locked="0"/>
    </xf>
    <xf numFmtId="0" fontId="28" fillId="36" borderId="21" xfId="0" applyFont="1" applyFill="1" applyBorder="1" applyAlignment="1" applyProtection="1">
      <alignment horizontal="center" vertical="center"/>
      <protection locked="0"/>
    </xf>
    <xf numFmtId="0" fontId="28" fillId="36" borderId="10" xfId="0" applyFont="1" applyFill="1" applyBorder="1" applyAlignment="1" applyProtection="1">
      <alignment horizontal="center" vertical="center"/>
      <protection locked="0"/>
    </xf>
    <xf numFmtId="3" fontId="29" fillId="0" borderId="42" xfId="0" applyNumberFormat="1" applyFont="1" applyBorder="1" applyAlignment="1" applyProtection="1">
      <alignment horizontal="right" vertical="center" wrapText="1"/>
    </xf>
    <xf numFmtId="0" fontId="28" fillId="36" borderId="44" xfId="0" applyFont="1" applyFill="1" applyBorder="1" applyAlignment="1" applyProtection="1">
      <alignment horizontal="center" vertical="center"/>
    </xf>
    <xf numFmtId="0" fontId="28" fillId="36" borderId="45" xfId="0" applyFont="1" applyFill="1" applyBorder="1" applyAlignment="1" applyProtection="1">
      <alignment horizontal="center" vertical="center"/>
    </xf>
    <xf numFmtId="3" fontId="28" fillId="36" borderId="45" xfId="0" applyNumberFormat="1" applyFont="1" applyFill="1" applyBorder="1" applyAlignment="1" applyProtection="1">
      <alignment horizontal="center" vertical="center"/>
    </xf>
    <xf numFmtId="3" fontId="28" fillId="36" borderId="46" xfId="0" applyNumberFormat="1" applyFont="1" applyFill="1" applyBorder="1" applyAlignment="1" applyProtection="1">
      <alignment horizontal="center" vertical="center"/>
    </xf>
    <xf numFmtId="0" fontId="28" fillId="33" borderId="20" xfId="0" applyFont="1" applyFill="1" applyBorder="1" applyAlignment="1" applyProtection="1">
      <alignment horizontal="center" vertical="center"/>
      <protection locked="0"/>
    </xf>
    <xf numFmtId="0" fontId="28" fillId="33" borderId="21" xfId="0" applyFont="1" applyFill="1" applyBorder="1" applyAlignment="1" applyProtection="1">
      <alignment horizontal="center" vertical="center"/>
      <protection locked="0"/>
    </xf>
    <xf numFmtId="0" fontId="28" fillId="33" borderId="25" xfId="0" applyFont="1" applyFill="1" applyBorder="1" applyAlignment="1" applyProtection="1">
      <alignment horizontal="center" vertical="center"/>
      <protection locked="0"/>
    </xf>
    <xf numFmtId="0" fontId="28" fillId="33" borderId="10" xfId="0" applyFont="1" applyFill="1" applyBorder="1" applyAlignment="1" applyProtection="1">
      <alignment horizontal="center" vertical="center"/>
      <protection locked="0"/>
    </xf>
    <xf numFmtId="0" fontId="28" fillId="33" borderId="10" xfId="0" applyFont="1" applyFill="1" applyBorder="1" applyAlignment="1" applyProtection="1">
      <alignment horizontal="center" vertical="center" wrapText="1"/>
      <protection locked="0"/>
    </xf>
    <xf numFmtId="0" fontId="29" fillId="33" borderId="41" xfId="24" applyFont="1" applyFill="1" applyBorder="1" applyAlignment="1" applyProtection="1">
      <alignment vertical="center" wrapText="1"/>
      <protection locked="0"/>
    </xf>
    <xf numFmtId="0" fontId="29" fillId="33" borderId="42" xfId="24" applyFont="1" applyFill="1" applyBorder="1" applyAlignment="1" applyProtection="1">
      <alignment vertical="center" wrapText="1"/>
      <protection locked="0"/>
    </xf>
    <xf numFmtId="0" fontId="28" fillId="36" borderId="44" xfId="10" applyFont="1" applyFill="1" applyBorder="1" applyAlignment="1" applyProtection="1">
      <alignment horizontal="center" vertical="center"/>
      <protection locked="0"/>
    </xf>
    <xf numFmtId="0" fontId="28" fillId="36" borderId="45" xfId="10" applyFont="1" applyFill="1" applyBorder="1" applyAlignment="1" applyProtection="1">
      <alignment horizontal="center" vertical="center"/>
      <protection locked="0"/>
    </xf>
    <xf numFmtId="3" fontId="28" fillId="36" borderId="45" xfId="10" applyNumberFormat="1" applyFont="1" applyFill="1" applyBorder="1" applyAlignment="1" applyProtection="1">
      <alignment horizontal="center" vertical="center"/>
    </xf>
    <xf numFmtId="0" fontId="28" fillId="33" borderId="21" xfId="0" applyFont="1" applyFill="1" applyBorder="1" applyAlignment="1" applyProtection="1">
      <alignment horizontal="center" vertical="center"/>
    </xf>
    <xf numFmtId="0" fontId="28" fillId="33" borderId="31" xfId="0" applyFont="1" applyFill="1" applyBorder="1" applyAlignment="1" applyProtection="1">
      <alignment horizontal="center" vertical="center"/>
    </xf>
    <xf numFmtId="0" fontId="28" fillId="33" borderId="32" xfId="0" applyFont="1" applyFill="1" applyBorder="1" applyAlignment="1" applyProtection="1">
      <alignment horizontal="center" vertical="center" wrapText="1"/>
      <protection locked="0"/>
    </xf>
    <xf numFmtId="0" fontId="29" fillId="0" borderId="41" xfId="0" applyFont="1" applyFill="1" applyBorder="1" applyAlignment="1" applyProtection="1">
      <alignment horizontal="left" vertical="center" indent="1"/>
      <protection locked="0"/>
    </xf>
    <xf numFmtId="0" fontId="29" fillId="0" borderId="42" xfId="0" applyFont="1" applyFill="1" applyBorder="1" applyAlignment="1" applyProtection="1">
      <alignment horizontal="left" vertical="center" indent="1"/>
      <protection locked="0"/>
    </xf>
    <xf numFmtId="0" fontId="29" fillId="0" borderId="25" xfId="0" applyFont="1" applyFill="1" applyBorder="1" applyAlignment="1" applyProtection="1">
      <alignment vertical="center" wrapText="1"/>
      <protection locked="0"/>
    </xf>
    <xf numFmtId="0" fontId="29" fillId="0" borderId="10" xfId="0" applyFont="1" applyFill="1" applyBorder="1" applyAlignment="1" applyProtection="1">
      <alignment vertical="center" wrapText="1"/>
      <protection locked="0"/>
    </xf>
    <xf numFmtId="0" fontId="29" fillId="36" borderId="25" xfId="24" applyFont="1" applyFill="1" applyBorder="1" applyAlignment="1" applyProtection="1">
      <alignment vertical="center" wrapText="1"/>
      <protection locked="0"/>
    </xf>
    <xf numFmtId="0" fontId="29" fillId="36" borderId="10" xfId="24" applyFont="1" applyFill="1" applyBorder="1" applyAlignment="1" applyProtection="1">
      <alignment vertical="center" wrapText="1"/>
      <protection locked="0"/>
    </xf>
    <xf numFmtId="3" fontId="28" fillId="36" borderId="46" xfId="10" applyNumberFormat="1" applyFont="1" applyFill="1" applyBorder="1" applyAlignment="1" applyProtection="1">
      <alignment horizontal="center" vertical="center"/>
    </xf>
    <xf numFmtId="0" fontId="29" fillId="33" borderId="25" xfId="24" applyFont="1" applyFill="1" applyBorder="1" applyAlignment="1" applyProtection="1">
      <alignment vertical="center" wrapText="1"/>
      <protection locked="0"/>
    </xf>
    <xf numFmtId="0" fontId="29" fillId="33" borderId="10" xfId="24" applyFont="1" applyFill="1" applyBorder="1" applyAlignment="1" applyProtection="1">
      <alignment vertical="center" wrapText="1"/>
      <protection locked="0"/>
    </xf>
    <xf numFmtId="3" fontId="28" fillId="33" borderId="45" xfId="10" applyNumberFormat="1" applyFont="1" applyFill="1" applyBorder="1" applyAlignment="1" applyProtection="1">
      <alignment horizontal="center" vertical="center"/>
    </xf>
    <xf numFmtId="3" fontId="28" fillId="33" borderId="46" xfId="10" applyNumberFormat="1" applyFont="1" applyFill="1" applyBorder="1" applyAlignment="1" applyProtection="1">
      <alignment horizontal="center" vertical="center"/>
    </xf>
    <xf numFmtId="0" fontId="40" fillId="0" borderId="0" xfId="0" applyFont="1" applyAlignment="1" applyProtection="1">
      <alignment horizontal="left" vertical="center"/>
      <protection locked="0"/>
    </xf>
    <xf numFmtId="0" fontId="29" fillId="0" borderId="41" xfId="24" applyFont="1" applyFill="1" applyBorder="1" applyAlignment="1" applyProtection="1">
      <alignment horizontal="left" vertical="center" indent="1"/>
      <protection locked="0"/>
    </xf>
    <xf numFmtId="0" fontId="29" fillId="0" borderId="42" xfId="24" applyFont="1" applyFill="1" applyBorder="1" applyAlignment="1" applyProtection="1">
      <alignment horizontal="left" vertical="center" indent="1"/>
      <protection locked="0"/>
    </xf>
    <xf numFmtId="3" fontId="29" fillId="0" borderId="42" xfId="24" applyNumberFormat="1" applyFont="1" applyFill="1" applyBorder="1" applyAlignment="1" applyProtection="1">
      <alignment horizontal="right" vertical="center"/>
    </xf>
    <xf numFmtId="3" fontId="28" fillId="34" borderId="45" xfId="0" applyNumberFormat="1" applyFont="1" applyFill="1" applyBorder="1" applyAlignment="1" applyProtection="1">
      <alignment horizontal="center" vertical="center"/>
    </xf>
    <xf numFmtId="3" fontId="28" fillId="34" borderId="46" xfId="0" applyNumberFormat="1" applyFont="1" applyFill="1" applyBorder="1" applyAlignment="1" applyProtection="1">
      <alignment horizontal="center" vertical="center"/>
    </xf>
    <xf numFmtId="3" fontId="29" fillId="34" borderId="10" xfId="0" applyNumberFormat="1" applyFont="1" applyFill="1" applyBorder="1" applyAlignment="1" applyProtection="1">
      <alignment horizontal="right" vertical="center"/>
    </xf>
    <xf numFmtId="3" fontId="29" fillId="35" borderId="42" xfId="0" applyNumberFormat="1" applyFont="1" applyFill="1" applyBorder="1" applyAlignment="1" applyProtection="1">
      <alignment horizontal="right" vertical="center"/>
    </xf>
    <xf numFmtId="0" fontId="29" fillId="35" borderId="41" xfId="0" applyFont="1" applyFill="1" applyBorder="1" applyAlignment="1" applyProtection="1">
      <alignment horizontal="left" vertical="center" wrapText="1"/>
    </xf>
    <xf numFmtId="0" fontId="29" fillId="35" borderId="42" xfId="0" applyFont="1" applyFill="1" applyBorder="1" applyAlignment="1" applyProtection="1">
      <alignment horizontal="left" vertical="center" wrapText="1"/>
    </xf>
    <xf numFmtId="0" fontId="28" fillId="36" borderId="44" xfId="10" applyFont="1" applyFill="1" applyBorder="1" applyAlignment="1" applyProtection="1">
      <alignment vertical="center" wrapText="1"/>
    </xf>
    <xf numFmtId="0" fontId="28" fillId="36" borderId="45" xfId="10" applyFont="1" applyFill="1" applyBorder="1" applyAlignment="1" applyProtection="1">
      <alignment vertical="center" wrapText="1"/>
    </xf>
    <xf numFmtId="0" fontId="28" fillId="35" borderId="20" xfId="0" applyFont="1" applyFill="1" applyBorder="1" applyAlignment="1" applyProtection="1">
      <alignment horizontal="center" vertical="center" wrapText="1"/>
      <protection locked="0"/>
    </xf>
    <xf numFmtId="0" fontId="28" fillId="35" borderId="21" xfId="0" applyFont="1" applyFill="1" applyBorder="1" applyAlignment="1" applyProtection="1">
      <alignment horizontal="center" vertical="center" wrapText="1"/>
      <protection locked="0"/>
    </xf>
    <xf numFmtId="0" fontId="28" fillId="35" borderId="25" xfId="0" applyFont="1" applyFill="1" applyBorder="1" applyAlignment="1" applyProtection="1">
      <alignment horizontal="center" vertical="center" wrapText="1"/>
      <protection locked="0"/>
    </xf>
    <xf numFmtId="0" fontId="28" fillId="35" borderId="10" xfId="0" applyFont="1" applyFill="1" applyBorder="1" applyAlignment="1" applyProtection="1">
      <alignment horizontal="center" vertical="center" wrapText="1"/>
      <protection locked="0"/>
    </xf>
    <xf numFmtId="0" fontId="34" fillId="35" borderId="21" xfId="0" applyFont="1" applyFill="1" applyBorder="1" applyAlignment="1" applyProtection="1">
      <alignment horizontal="center" vertical="center" wrapText="1"/>
    </xf>
    <xf numFmtId="0" fontId="29" fillId="0" borderId="41" xfId="0" applyFont="1" applyFill="1" applyBorder="1" applyAlignment="1" applyProtection="1">
      <alignment horizontal="left" vertical="center" wrapText="1"/>
      <protection locked="0"/>
    </xf>
    <xf numFmtId="0" fontId="29" fillId="0" borderId="42" xfId="0" applyFont="1" applyFill="1" applyBorder="1" applyAlignment="1" applyProtection="1">
      <alignment horizontal="left" vertical="center" wrapText="1"/>
      <protection locked="0"/>
    </xf>
    <xf numFmtId="0" fontId="29" fillId="34" borderId="25" xfId="0" applyFont="1" applyFill="1" applyBorder="1" applyAlignment="1" applyProtection="1">
      <alignment horizontal="left" vertical="center"/>
    </xf>
    <xf numFmtId="0" fontId="29" fillId="34" borderId="10" xfId="0" applyFont="1" applyFill="1" applyBorder="1" applyAlignment="1" applyProtection="1">
      <alignment horizontal="left" vertical="center"/>
    </xf>
    <xf numFmtId="0" fontId="29" fillId="34" borderId="10" xfId="43" applyFont="1" applyFill="1" applyBorder="1" applyAlignment="1" applyProtection="1">
      <alignment horizontal="right" vertical="center"/>
    </xf>
    <xf numFmtId="0" fontId="28" fillId="36" borderId="52" xfId="10" applyFont="1" applyFill="1" applyBorder="1" applyAlignment="1" applyProtection="1">
      <alignment horizontal="center" vertical="center"/>
    </xf>
    <xf numFmtId="0" fontId="29" fillId="35" borderId="10" xfId="43" applyFont="1" applyFill="1" applyBorder="1" applyAlignment="1" applyProtection="1">
      <alignment horizontal="right" vertical="center"/>
    </xf>
    <xf numFmtId="0" fontId="29" fillId="35" borderId="42" xfId="43" applyFont="1" applyFill="1" applyBorder="1" applyAlignment="1" applyProtection="1">
      <alignment horizontal="right" vertical="center"/>
    </xf>
    <xf numFmtId="0" fontId="29" fillId="36" borderId="25" xfId="0" applyFont="1" applyFill="1" applyBorder="1" applyAlignment="1" applyProtection="1">
      <alignment vertical="center" wrapText="1"/>
      <protection locked="0"/>
    </xf>
    <xf numFmtId="0" fontId="29" fillId="36" borderId="10" xfId="0" applyFont="1" applyFill="1" applyBorder="1" applyAlignment="1" applyProtection="1">
      <alignment vertical="center" wrapText="1"/>
      <protection locked="0"/>
    </xf>
    <xf numFmtId="0" fontId="28" fillId="35" borderId="20" xfId="0" applyFont="1" applyFill="1" applyBorder="1" applyAlignment="1" applyProtection="1">
      <alignment horizontal="center" vertical="center"/>
      <protection locked="0"/>
    </xf>
    <xf numFmtId="0" fontId="28" fillId="35" borderId="21" xfId="0" applyFont="1" applyFill="1" applyBorder="1" applyAlignment="1" applyProtection="1">
      <alignment horizontal="center" vertical="center"/>
      <protection locked="0"/>
    </xf>
    <xf numFmtId="0" fontId="28" fillId="36" borderId="31" xfId="0" applyFont="1" applyFill="1" applyBorder="1" applyAlignment="1" applyProtection="1">
      <alignment horizontal="center" vertical="center"/>
      <protection locked="0"/>
    </xf>
    <xf numFmtId="0" fontId="28" fillId="35" borderId="44" xfId="10" applyFont="1" applyFill="1" applyBorder="1" applyAlignment="1" applyProtection="1">
      <alignment horizontal="center" vertical="center" wrapText="1"/>
      <protection locked="0"/>
    </xf>
    <xf numFmtId="0" fontId="28" fillId="35" borderId="45" xfId="10" applyFont="1" applyFill="1" applyBorder="1" applyAlignment="1" applyProtection="1">
      <alignment horizontal="center" vertical="center" wrapText="1"/>
      <protection locked="0"/>
    </xf>
    <xf numFmtId="3" fontId="29" fillId="35" borderId="29" xfId="0" applyNumberFormat="1" applyFont="1" applyFill="1" applyBorder="1" applyAlignment="1" applyProtection="1">
      <alignment horizontal="right" vertical="center" wrapText="1"/>
    </xf>
    <xf numFmtId="3" fontId="29" fillId="35" borderId="37" xfId="0" applyNumberFormat="1" applyFont="1" applyFill="1" applyBorder="1" applyAlignment="1" applyProtection="1">
      <alignment horizontal="right" vertical="center" wrapText="1"/>
    </xf>
    <xf numFmtId="3" fontId="29" fillId="35" borderId="30" xfId="0" applyNumberFormat="1" applyFont="1" applyFill="1" applyBorder="1" applyAlignment="1" applyProtection="1">
      <alignment horizontal="right" vertical="center" wrapText="1"/>
    </xf>
    <xf numFmtId="0" fontId="28" fillId="34" borderId="44" xfId="24" applyFont="1" applyFill="1" applyBorder="1" applyAlignment="1" applyProtection="1">
      <alignment horizontal="center" vertical="center" wrapText="1"/>
      <protection locked="0"/>
    </xf>
    <xf numFmtId="0" fontId="28" fillId="34" borderId="45" xfId="24"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wrapText="1"/>
    </xf>
    <xf numFmtId="0" fontId="28" fillId="36" borderId="31" xfId="0" applyFont="1" applyFill="1" applyBorder="1" applyAlignment="1" applyProtection="1">
      <alignment horizontal="center" vertical="center" wrapText="1"/>
    </xf>
    <xf numFmtId="3" fontId="29" fillId="36" borderId="10" xfId="24" applyNumberFormat="1" applyFont="1" applyFill="1" applyBorder="1" applyAlignment="1" applyProtection="1">
      <alignment horizontal="right" vertical="center"/>
    </xf>
    <xf numFmtId="0" fontId="29" fillId="36" borderId="25" xfId="24" applyFont="1" applyFill="1" applyBorder="1" applyAlignment="1" applyProtection="1">
      <alignment horizontal="left" vertical="center" wrapText="1"/>
    </xf>
    <xf numFmtId="0" fontId="29" fillId="36" borderId="10" xfId="24" applyFont="1" applyFill="1" applyBorder="1" applyAlignment="1" applyProtection="1">
      <alignment horizontal="left" vertical="center" wrapText="1"/>
    </xf>
    <xf numFmtId="0" fontId="29" fillId="0" borderId="25" xfId="0" applyFont="1" applyFill="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0" fontId="28" fillId="36" borderId="20" xfId="0" applyFont="1" applyFill="1" applyBorder="1" applyAlignment="1" applyProtection="1">
      <alignment horizontal="center" vertical="center"/>
      <protection locked="0"/>
    </xf>
    <xf numFmtId="0" fontId="28" fillId="36" borderId="25" xfId="0" applyFont="1" applyFill="1" applyBorder="1" applyAlignment="1" applyProtection="1">
      <alignment horizontal="center" vertical="center"/>
      <protection locked="0"/>
    </xf>
    <xf numFmtId="0" fontId="29" fillId="0" borderId="41" xfId="0" applyFont="1" applyFill="1" applyBorder="1" applyAlignment="1" applyProtection="1">
      <alignment horizontal="left" vertical="center" wrapText="1"/>
    </xf>
    <xf numFmtId="0" fontId="29" fillId="0" borderId="42" xfId="0" applyFont="1" applyFill="1" applyBorder="1" applyAlignment="1" applyProtection="1">
      <alignment horizontal="left" vertical="center" wrapText="1"/>
    </xf>
    <xf numFmtId="3" fontId="29" fillId="0" borderId="42" xfId="0" applyNumberFormat="1" applyFont="1" applyBorder="1" applyAlignment="1" applyProtection="1">
      <alignment horizontal="right" vertical="center"/>
    </xf>
    <xf numFmtId="3" fontId="29" fillId="0" borderId="43" xfId="0" applyNumberFormat="1" applyFont="1" applyBorder="1" applyAlignment="1" applyProtection="1">
      <alignment horizontal="right" vertical="center" wrapText="1"/>
    </xf>
    <xf numFmtId="0" fontId="28" fillId="36" borderId="47" xfId="10" applyFont="1" applyFill="1" applyBorder="1" applyAlignment="1" applyProtection="1">
      <alignment horizontal="center" vertical="center"/>
    </xf>
    <xf numFmtId="0" fontId="28" fillId="36" borderId="48" xfId="10" applyFont="1" applyFill="1" applyBorder="1" applyAlignment="1" applyProtection="1">
      <alignment horizontal="center" vertical="center"/>
    </xf>
    <xf numFmtId="3" fontId="29" fillId="0" borderId="42" xfId="0" applyNumberFormat="1" applyFont="1" applyFill="1" applyBorder="1" applyAlignment="1" applyProtection="1">
      <alignment horizontal="right" vertical="center"/>
    </xf>
    <xf numFmtId="3" fontId="29" fillId="0" borderId="10" xfId="0" applyNumberFormat="1" applyFont="1" applyFill="1" applyBorder="1" applyAlignment="1" applyProtection="1">
      <alignment horizontal="right" vertical="center"/>
    </xf>
    <xf numFmtId="3" fontId="29" fillId="0" borderId="17" xfId="0" applyNumberFormat="1" applyFont="1" applyFill="1" applyBorder="1" applyAlignment="1" applyProtection="1">
      <alignment horizontal="right" vertical="center"/>
    </xf>
    <xf numFmtId="3" fontId="29" fillId="0" borderId="18" xfId="0" applyNumberFormat="1" applyFont="1" applyFill="1" applyBorder="1" applyAlignment="1" applyProtection="1">
      <alignment horizontal="right" vertical="center"/>
    </xf>
    <xf numFmtId="3" fontId="29" fillId="0" borderId="19" xfId="0" applyNumberFormat="1" applyFont="1" applyFill="1" applyBorder="1" applyAlignment="1" applyProtection="1">
      <alignment horizontal="right" vertical="center"/>
    </xf>
    <xf numFmtId="3" fontId="29" fillId="34" borderId="17" xfId="0" applyNumberFormat="1" applyFont="1" applyFill="1" applyBorder="1" applyAlignment="1" applyProtection="1">
      <alignment horizontal="right" vertical="center"/>
    </xf>
    <xf numFmtId="3" fontId="29" fillId="34" borderId="18" xfId="0" applyNumberFormat="1" applyFont="1" applyFill="1" applyBorder="1" applyAlignment="1" applyProtection="1">
      <alignment horizontal="right" vertical="center"/>
    </xf>
    <xf numFmtId="3" fontId="29" fillId="34" borderId="19" xfId="0" applyNumberFormat="1" applyFont="1" applyFill="1" applyBorder="1" applyAlignment="1" applyProtection="1">
      <alignment horizontal="right" vertical="center"/>
    </xf>
    <xf numFmtId="0" fontId="34" fillId="35" borderId="31" xfId="0" applyFont="1" applyFill="1" applyBorder="1" applyAlignment="1" applyProtection="1">
      <alignment horizontal="center" vertical="center" wrapText="1"/>
    </xf>
    <xf numFmtId="0" fontId="34" fillId="35" borderId="22" xfId="0" applyFont="1" applyFill="1" applyBorder="1" applyAlignment="1" applyProtection="1">
      <alignment horizontal="center" vertical="center" wrapText="1"/>
    </xf>
    <xf numFmtId="0" fontId="34" fillId="35" borderId="23" xfId="0" applyFont="1" applyFill="1" applyBorder="1" applyAlignment="1" applyProtection="1">
      <alignment horizontal="center" vertical="center" wrapText="1"/>
    </xf>
    <xf numFmtId="0" fontId="34" fillId="35" borderId="56" xfId="0" applyFont="1" applyFill="1" applyBorder="1" applyAlignment="1" applyProtection="1">
      <alignment horizontal="center" vertical="center" wrapText="1"/>
    </xf>
    <xf numFmtId="3" fontId="29" fillId="0" borderId="29" xfId="0" applyNumberFormat="1" applyFont="1" applyFill="1" applyBorder="1" applyAlignment="1" applyProtection="1">
      <alignment horizontal="right" vertical="center"/>
    </xf>
    <xf numFmtId="3" fontId="29" fillId="0" borderId="37" xfId="0" applyNumberFormat="1" applyFont="1" applyFill="1" applyBorder="1" applyAlignment="1" applyProtection="1">
      <alignment horizontal="right" vertical="center"/>
    </xf>
    <xf numFmtId="3" fontId="29" fillId="0" borderId="55" xfId="0" applyNumberFormat="1" applyFont="1" applyFill="1" applyBorder="1" applyAlignment="1" applyProtection="1">
      <alignment horizontal="right" vertical="center"/>
    </xf>
    <xf numFmtId="0" fontId="29" fillId="34" borderId="25" xfId="24" applyFont="1" applyFill="1" applyBorder="1" applyAlignment="1" applyProtection="1">
      <alignment horizontal="left" vertical="center" wrapText="1"/>
      <protection locked="0"/>
    </xf>
    <xf numFmtId="0" fontId="29" fillId="34" borderId="10" xfId="24" applyFont="1" applyFill="1" applyBorder="1" applyAlignment="1" applyProtection="1">
      <alignment horizontal="left" vertical="center" wrapText="1"/>
      <protection locked="0"/>
    </xf>
    <xf numFmtId="0" fontId="29" fillId="35" borderId="43" xfId="43" applyFont="1" applyFill="1" applyBorder="1" applyAlignment="1" applyProtection="1">
      <alignment horizontal="right" vertical="center"/>
    </xf>
    <xf numFmtId="0" fontId="28" fillId="35" borderId="57" xfId="0" applyFont="1" applyFill="1" applyBorder="1" applyAlignment="1" applyProtection="1">
      <alignment horizontal="center"/>
    </xf>
    <xf numFmtId="0" fontId="28" fillId="35" borderId="23" xfId="0" applyFont="1" applyFill="1" applyBorder="1" applyAlignment="1" applyProtection="1">
      <alignment horizontal="center"/>
    </xf>
    <xf numFmtId="0" fontId="28" fillId="35" borderId="24" xfId="0" applyFont="1" applyFill="1" applyBorder="1" applyAlignment="1" applyProtection="1">
      <alignment horizontal="center"/>
    </xf>
    <xf numFmtId="0" fontId="28" fillId="35" borderId="11" xfId="44" applyFont="1" applyFill="1" applyBorder="1" applyAlignment="1" applyProtection="1">
      <alignment horizontal="center" vertical="center" textRotation="90" wrapText="1"/>
      <protection locked="0"/>
    </xf>
    <xf numFmtId="0" fontId="28" fillId="35" borderId="35" xfId="44" applyFont="1" applyFill="1" applyBorder="1" applyAlignment="1" applyProtection="1">
      <alignment horizontal="center" vertical="center" textRotation="90" wrapText="1"/>
      <protection locked="0"/>
    </xf>
    <xf numFmtId="0" fontId="28" fillId="35" borderId="14" xfId="44" applyFont="1" applyFill="1" applyBorder="1" applyAlignment="1" applyProtection="1">
      <alignment horizontal="center" vertical="center" textRotation="90" wrapText="1"/>
      <protection locked="0"/>
    </xf>
    <xf numFmtId="0" fontId="28" fillId="35" borderId="36" xfId="44" applyFont="1" applyFill="1" applyBorder="1" applyAlignment="1" applyProtection="1">
      <alignment horizontal="center" vertical="center" textRotation="90" wrapText="1"/>
      <protection locked="0"/>
    </xf>
    <xf numFmtId="0" fontId="28" fillId="35" borderId="13" xfId="44" applyFont="1" applyFill="1" applyBorder="1" applyAlignment="1" applyProtection="1">
      <alignment horizontal="center" vertical="center" textRotation="90" wrapText="1"/>
      <protection locked="0"/>
    </xf>
    <xf numFmtId="0" fontId="28" fillId="35" borderId="16" xfId="44" applyFont="1" applyFill="1" applyBorder="1" applyAlignment="1" applyProtection="1">
      <alignment horizontal="center" vertical="center" textRotation="90" wrapText="1"/>
      <protection locked="0"/>
    </xf>
    <xf numFmtId="0" fontId="29" fillId="34" borderId="10" xfId="0" applyFont="1" applyFill="1" applyBorder="1" applyAlignment="1" applyProtection="1">
      <alignment horizontal="right" vertical="center"/>
    </xf>
    <xf numFmtId="0" fontId="21" fillId="0" borderId="0" xfId="0" applyFont="1" applyProtection="1">
      <protection locked="0"/>
    </xf>
    <xf numFmtId="0" fontId="29" fillId="35" borderId="11" xfId="43" applyFont="1" applyFill="1" applyBorder="1" applyAlignment="1" applyProtection="1">
      <alignment horizontal="right" vertical="center"/>
    </xf>
    <xf numFmtId="0" fontId="29" fillId="35" borderId="35" xfId="43" applyFont="1" applyFill="1" applyBorder="1" applyAlignment="1" applyProtection="1">
      <alignment horizontal="right" vertical="center"/>
    </xf>
    <xf numFmtId="0" fontId="29" fillId="35" borderId="13" xfId="43" applyFont="1" applyFill="1" applyBorder="1" applyAlignment="1" applyProtection="1">
      <alignment horizontal="right" vertical="center"/>
    </xf>
    <xf numFmtId="0" fontId="29" fillId="35" borderId="32" xfId="43" applyFont="1" applyFill="1" applyBorder="1" applyAlignment="1" applyProtection="1">
      <alignment horizontal="right" vertical="center"/>
    </xf>
    <xf numFmtId="0" fontId="29" fillId="34" borderId="32" xfId="43" applyFont="1" applyFill="1" applyBorder="1" applyAlignment="1" applyProtection="1">
      <alignment horizontal="right" vertical="center"/>
    </xf>
    <xf numFmtId="0" fontId="28" fillId="35" borderId="10" xfId="44" applyFont="1" applyFill="1" applyBorder="1" applyAlignment="1" applyProtection="1">
      <alignment horizontal="center" vertical="center" wrapText="1"/>
      <protection locked="0"/>
    </xf>
    <xf numFmtId="0" fontId="28" fillId="35" borderId="10" xfId="44" applyFont="1" applyFill="1" applyBorder="1" applyAlignment="1" applyProtection="1">
      <alignment horizontal="center" vertical="center"/>
      <protection locked="0"/>
    </xf>
    <xf numFmtId="0" fontId="28" fillId="35" borderId="32" xfId="44" applyFont="1" applyFill="1" applyBorder="1" applyAlignment="1" applyProtection="1">
      <alignment horizontal="center" vertical="center"/>
      <protection locked="0"/>
    </xf>
    <xf numFmtId="0" fontId="29" fillId="35" borderId="17" xfId="43" applyFont="1" applyFill="1" applyBorder="1" applyAlignment="1" applyProtection="1">
      <alignment horizontal="right" vertical="center"/>
    </xf>
    <xf numFmtId="0" fontId="29" fillId="35" borderId="19" xfId="43" applyFont="1" applyFill="1" applyBorder="1" applyAlignment="1" applyProtection="1">
      <alignment horizontal="right" vertical="center"/>
    </xf>
    <xf numFmtId="0" fontId="28" fillId="35" borderId="22" xfId="0" applyFont="1" applyFill="1" applyBorder="1" applyAlignment="1" applyProtection="1">
      <alignment horizontal="center" vertical="center"/>
    </xf>
    <xf numFmtId="0" fontId="28" fillId="35" borderId="23" xfId="0" applyFont="1" applyFill="1" applyBorder="1" applyAlignment="1" applyProtection="1">
      <alignment horizontal="center" vertical="center"/>
    </xf>
    <xf numFmtId="0" fontId="28" fillId="35" borderId="24" xfId="0" applyFont="1" applyFill="1" applyBorder="1" applyAlignment="1" applyProtection="1">
      <alignment horizontal="center" vertical="center"/>
    </xf>
    <xf numFmtId="0" fontId="28" fillId="35" borderId="17" xfId="44" applyFont="1" applyFill="1" applyBorder="1" applyAlignment="1" applyProtection="1">
      <alignment horizontal="center" vertical="center"/>
      <protection locked="0"/>
    </xf>
    <xf numFmtId="0" fontId="28" fillId="35" borderId="18" xfId="44" applyFont="1" applyFill="1" applyBorder="1" applyAlignment="1" applyProtection="1">
      <alignment horizontal="center" vertical="center"/>
      <protection locked="0"/>
    </xf>
    <xf numFmtId="0" fontId="28" fillId="35" borderId="26" xfId="44" applyFont="1" applyFill="1" applyBorder="1" applyAlignment="1" applyProtection="1">
      <alignment horizontal="center" vertical="center"/>
      <protection locked="0"/>
    </xf>
    <xf numFmtId="0" fontId="28" fillId="36" borderId="49" xfId="10" applyFont="1" applyFill="1" applyBorder="1" applyAlignment="1" applyProtection="1">
      <alignment horizontal="center" vertical="center"/>
    </xf>
    <xf numFmtId="0" fontId="28" fillId="35" borderId="33" xfId="44" applyFont="1" applyFill="1" applyBorder="1" applyAlignment="1" applyProtection="1">
      <alignment horizontal="center" vertical="center" textRotation="90"/>
      <protection locked="0"/>
    </xf>
    <xf numFmtId="0" fontId="28" fillId="35" borderId="12" xfId="44" applyFont="1" applyFill="1" applyBorder="1" applyAlignment="1" applyProtection="1">
      <alignment horizontal="center" vertical="center" textRotation="90"/>
      <protection locked="0"/>
    </xf>
    <xf numFmtId="0" fontId="28" fillId="35" borderId="13" xfId="44" applyFont="1" applyFill="1" applyBorder="1" applyAlignment="1" applyProtection="1">
      <alignment horizontal="center" vertical="center" textRotation="90"/>
      <protection locked="0"/>
    </xf>
    <xf numFmtId="0" fontId="28" fillId="35" borderId="34" xfId="44" applyFont="1" applyFill="1" applyBorder="1" applyAlignment="1" applyProtection="1">
      <alignment horizontal="center" vertical="center" textRotation="90"/>
      <protection locked="0"/>
    </xf>
    <xf numFmtId="0" fontId="28" fillId="35" borderId="15" xfId="44" applyFont="1" applyFill="1" applyBorder="1" applyAlignment="1" applyProtection="1">
      <alignment horizontal="center" vertical="center" textRotation="90"/>
      <protection locked="0"/>
    </xf>
    <xf numFmtId="0" fontId="28" fillId="35" borderId="16" xfId="44" applyFont="1" applyFill="1" applyBorder="1" applyAlignment="1" applyProtection="1">
      <alignment horizontal="center" vertical="center" textRotation="90"/>
      <protection locked="0"/>
    </xf>
    <xf numFmtId="0" fontId="28" fillId="36" borderId="45" xfId="10" applyFont="1" applyFill="1" applyBorder="1" applyAlignment="1" applyProtection="1">
      <alignment horizontal="center" vertical="center"/>
    </xf>
    <xf numFmtId="0" fontId="28" fillId="36" borderId="46" xfId="10" applyFont="1" applyFill="1" applyBorder="1" applyAlignment="1" applyProtection="1">
      <alignment horizontal="center" vertical="center"/>
    </xf>
    <xf numFmtId="0" fontId="28" fillId="36" borderId="44" xfId="10" applyFont="1" applyFill="1" applyBorder="1" applyAlignment="1" applyProtection="1">
      <alignment horizontal="left" vertical="center" indent="1"/>
    </xf>
    <xf numFmtId="0" fontId="28" fillId="36" borderId="45" xfId="10" applyFont="1" applyFill="1" applyBorder="1" applyAlignment="1" applyProtection="1">
      <alignment horizontal="left" vertical="center" indent="1"/>
    </xf>
    <xf numFmtId="0" fontId="29" fillId="34" borderId="17" xfId="43" applyFont="1" applyFill="1" applyBorder="1" applyAlignment="1" applyProtection="1">
      <alignment horizontal="right" vertical="center"/>
    </xf>
    <xf numFmtId="0" fontId="29" fillId="34" borderId="19" xfId="43" applyFont="1" applyFill="1" applyBorder="1" applyAlignment="1" applyProtection="1">
      <alignment horizontal="right" vertical="center"/>
    </xf>
    <xf numFmtId="0" fontId="29" fillId="35" borderId="10" xfId="0" applyFont="1" applyFill="1" applyBorder="1" applyAlignment="1" applyProtection="1">
      <alignment horizontal="right" vertical="center"/>
    </xf>
    <xf numFmtId="0" fontId="29" fillId="35" borderId="42" xfId="0" applyFont="1" applyFill="1" applyBorder="1" applyAlignment="1" applyProtection="1">
      <alignment horizontal="right" vertical="center"/>
    </xf>
    <xf numFmtId="0" fontId="28" fillId="35" borderId="20" xfId="0" applyFont="1" applyFill="1" applyBorder="1" applyAlignment="1" applyProtection="1">
      <alignment horizontal="center"/>
    </xf>
    <xf numFmtId="0" fontId="28" fillId="35" borderId="21" xfId="0" applyFont="1" applyFill="1" applyBorder="1" applyAlignment="1" applyProtection="1">
      <alignment horizontal="center"/>
    </xf>
    <xf numFmtId="0" fontId="28" fillId="35" borderId="31" xfId="0" applyFont="1" applyFill="1" applyBorder="1" applyAlignment="1" applyProtection="1">
      <alignment horizontal="center"/>
    </xf>
    <xf numFmtId="0" fontId="28" fillId="35" borderId="20" xfId="44" applyFont="1" applyFill="1" applyBorder="1" applyAlignment="1" applyProtection="1">
      <alignment horizontal="center" vertical="center"/>
      <protection locked="0"/>
    </xf>
    <xf numFmtId="0" fontId="28" fillId="35" borderId="21" xfId="44" applyFont="1" applyFill="1" applyBorder="1" applyAlignment="1" applyProtection="1">
      <alignment horizontal="center" vertical="center"/>
      <protection locked="0"/>
    </xf>
    <xf numFmtId="0" fontId="28" fillId="35" borderId="25" xfId="44" applyFont="1" applyFill="1" applyBorder="1" applyAlignment="1" applyProtection="1">
      <alignment horizontal="center" vertical="center"/>
      <protection locked="0"/>
    </xf>
    <xf numFmtId="0" fontId="28" fillId="36" borderId="20" xfId="0"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wrapText="1"/>
      <protection locked="0"/>
    </xf>
    <xf numFmtId="0" fontId="28" fillId="35" borderId="44" xfId="0" applyFont="1" applyFill="1" applyBorder="1" applyAlignment="1" applyProtection="1">
      <alignment horizontal="center" vertical="center"/>
    </xf>
    <xf numFmtId="0" fontId="28" fillId="35" borderId="45" xfId="0" applyFont="1" applyFill="1" applyBorder="1" applyAlignment="1" applyProtection="1">
      <alignment horizontal="center" vertical="center"/>
    </xf>
    <xf numFmtId="0" fontId="29" fillId="36" borderId="41" xfId="0" applyFont="1" applyFill="1" applyBorder="1" applyAlignment="1" applyProtection="1">
      <alignment horizontal="left" vertical="center"/>
    </xf>
    <xf numFmtId="0" fontId="29" fillId="36" borderId="42" xfId="0" applyFont="1" applyFill="1" applyBorder="1" applyAlignment="1" applyProtection="1">
      <alignment horizontal="left" vertical="center"/>
    </xf>
    <xf numFmtId="3" fontId="29" fillId="36" borderId="42" xfId="24" applyNumberFormat="1" applyFont="1" applyFill="1" applyBorder="1" applyAlignment="1" applyProtection="1">
      <alignment horizontal="right" vertical="center" wrapText="1"/>
    </xf>
    <xf numFmtId="3" fontId="29" fillId="35" borderId="28" xfId="0" applyNumberFormat="1" applyFont="1" applyFill="1" applyBorder="1" applyAlignment="1" applyProtection="1">
      <alignment horizontal="right" vertical="center" wrapText="1"/>
    </xf>
    <xf numFmtId="0" fontId="29" fillId="35" borderId="27" xfId="0" applyFont="1" applyFill="1" applyBorder="1" applyAlignment="1" applyProtection="1">
      <alignment horizontal="center" vertical="center"/>
      <protection locked="0"/>
    </xf>
    <xf numFmtId="0" fontId="29" fillId="35" borderId="28" xfId="0" applyFont="1" applyFill="1" applyBorder="1" applyAlignment="1" applyProtection="1">
      <alignment horizontal="center" vertical="center"/>
      <protection locked="0"/>
    </xf>
    <xf numFmtId="0" fontId="29" fillId="35" borderId="25" xfId="0" applyFont="1" applyFill="1" applyBorder="1" applyAlignment="1" applyProtection="1">
      <alignment horizontal="left" vertical="center" wrapText="1"/>
    </xf>
    <xf numFmtId="0" fontId="29" fillId="35" borderId="10" xfId="0" applyFont="1" applyFill="1" applyBorder="1" applyAlignment="1" applyProtection="1">
      <alignment horizontal="left" vertical="center" wrapText="1"/>
    </xf>
    <xf numFmtId="0" fontId="29" fillId="34" borderId="25" xfId="0" applyFont="1" applyFill="1" applyBorder="1" applyAlignment="1" applyProtection="1">
      <alignment horizontal="left" vertical="center" wrapText="1" indent="1"/>
    </xf>
    <xf numFmtId="0" fontId="29" fillId="34" borderId="10" xfId="0" applyFont="1" applyFill="1" applyBorder="1" applyAlignment="1" applyProtection="1">
      <alignment horizontal="left" vertical="center" wrapText="1" indent="1"/>
    </xf>
    <xf numFmtId="0" fontId="29" fillId="35" borderId="25" xfId="0" applyFont="1" applyFill="1" applyBorder="1" applyAlignment="1" applyProtection="1">
      <alignment horizontal="left" vertical="center" wrapText="1" indent="1"/>
    </xf>
    <xf numFmtId="0" fontId="29" fillId="35" borderId="10" xfId="0" applyFont="1" applyFill="1" applyBorder="1" applyAlignment="1" applyProtection="1">
      <alignment horizontal="left" vertical="center" wrapText="1" indent="1"/>
    </xf>
    <xf numFmtId="0" fontId="29" fillId="35" borderId="41" xfId="0" applyFont="1" applyFill="1" applyBorder="1" applyAlignment="1" applyProtection="1">
      <alignment horizontal="left" vertical="center" wrapText="1" indent="1"/>
    </xf>
    <xf numFmtId="0" fontId="29" fillId="35" borderId="42" xfId="0" applyFont="1" applyFill="1" applyBorder="1" applyAlignment="1" applyProtection="1">
      <alignment horizontal="left" vertical="center" wrapText="1" indent="1"/>
    </xf>
    <xf numFmtId="3" fontId="29" fillId="35" borderId="10" xfId="0" applyNumberFormat="1" applyFont="1" applyFill="1" applyBorder="1" applyAlignment="1" applyProtection="1">
      <alignment horizontal="right" vertical="center"/>
    </xf>
    <xf numFmtId="0" fontId="29" fillId="34" borderId="25" xfId="0" applyFont="1" applyFill="1" applyBorder="1" applyAlignment="1" applyProtection="1">
      <alignment horizontal="left" vertical="center" wrapText="1"/>
    </xf>
    <xf numFmtId="0" fontId="29" fillId="34" borderId="10" xfId="0" applyFont="1" applyFill="1" applyBorder="1" applyAlignment="1" applyProtection="1">
      <alignment horizontal="left" vertical="center" wrapText="1"/>
    </xf>
    <xf numFmtId="0" fontId="28" fillId="35" borderId="17" xfId="0" applyFont="1" applyFill="1" applyBorder="1" applyAlignment="1" applyProtection="1">
      <alignment horizontal="center" vertical="center" textRotation="90" wrapText="1"/>
      <protection locked="0"/>
    </xf>
    <xf numFmtId="0" fontId="28" fillId="35" borderId="18" xfId="0" applyFont="1" applyFill="1" applyBorder="1" applyAlignment="1" applyProtection="1">
      <alignment horizontal="center" vertical="center" textRotation="90" wrapText="1"/>
      <protection locked="0"/>
    </xf>
    <xf numFmtId="0" fontId="28" fillId="35" borderId="19" xfId="0" applyFont="1" applyFill="1" applyBorder="1" applyAlignment="1" applyProtection="1">
      <alignment horizontal="center" vertical="center" textRotation="90" wrapText="1"/>
      <protection locked="0"/>
    </xf>
    <xf numFmtId="0" fontId="29" fillId="34" borderId="17" xfId="0" applyFont="1" applyFill="1" applyBorder="1" applyAlignment="1" applyProtection="1">
      <alignment horizontal="right" vertical="center"/>
    </xf>
    <xf numFmtId="0" fontId="29" fillId="34" borderId="26" xfId="0" applyFont="1" applyFill="1" applyBorder="1" applyAlignment="1" applyProtection="1">
      <alignment horizontal="right" vertical="center"/>
    </xf>
    <xf numFmtId="0" fontId="29" fillId="35" borderId="17" xfId="0" applyFont="1" applyFill="1" applyBorder="1" applyAlignment="1" applyProtection="1">
      <alignment horizontal="right" vertical="center"/>
    </xf>
    <xf numFmtId="0" fontId="29" fillId="35" borderId="26" xfId="0" applyFont="1" applyFill="1" applyBorder="1" applyAlignment="1" applyProtection="1">
      <alignment horizontal="right" vertical="center"/>
    </xf>
    <xf numFmtId="0" fontId="28" fillId="35" borderId="26" xfId="0" applyFont="1" applyFill="1" applyBorder="1" applyAlignment="1" applyProtection="1">
      <alignment horizontal="center" vertical="center" textRotation="90" wrapText="1"/>
      <protection locked="0"/>
    </xf>
    <xf numFmtId="3" fontId="28" fillId="36" borderId="47" xfId="10" applyNumberFormat="1" applyFont="1" applyFill="1" applyBorder="1" applyAlignment="1" applyProtection="1">
      <alignment horizontal="center" vertical="center"/>
    </xf>
    <xf numFmtId="3" fontId="28" fillId="36" borderId="54" xfId="10" applyNumberFormat="1" applyFont="1" applyFill="1" applyBorder="1" applyAlignment="1" applyProtection="1">
      <alignment horizontal="center" vertical="center"/>
    </xf>
    <xf numFmtId="3" fontId="28" fillId="36" borderId="49" xfId="10" applyNumberFormat="1" applyFont="1" applyFill="1" applyBorder="1" applyAlignment="1" applyProtection="1">
      <alignment horizontal="center" vertical="center"/>
    </xf>
    <xf numFmtId="3" fontId="29" fillId="35" borderId="29" xfId="0" applyNumberFormat="1" applyFont="1" applyFill="1" applyBorder="1" applyAlignment="1" applyProtection="1">
      <alignment horizontal="right" vertical="center"/>
    </xf>
    <xf numFmtId="3" fontId="29" fillId="35" borderId="37" xfId="0" applyNumberFormat="1" applyFont="1" applyFill="1" applyBorder="1" applyAlignment="1" applyProtection="1">
      <alignment horizontal="right" vertical="center"/>
    </xf>
    <xf numFmtId="3" fontId="29" fillId="35" borderId="55" xfId="0" applyNumberFormat="1" applyFont="1" applyFill="1" applyBorder="1" applyAlignment="1" applyProtection="1">
      <alignment horizontal="right" vertical="center"/>
    </xf>
    <xf numFmtId="0" fontId="29" fillId="35" borderId="25" xfId="0" applyFont="1" applyFill="1" applyBorder="1" applyAlignment="1" applyProtection="1">
      <alignment horizontal="left" vertical="center"/>
    </xf>
    <xf numFmtId="0" fontId="29" fillId="35" borderId="10" xfId="0" applyFont="1" applyFill="1" applyBorder="1" applyAlignment="1" applyProtection="1">
      <alignment horizontal="left" vertical="center"/>
    </xf>
    <xf numFmtId="0" fontId="29" fillId="35" borderId="41" xfId="0" applyFont="1" applyFill="1" applyBorder="1" applyAlignment="1" applyProtection="1">
      <alignment horizontal="left" vertical="center"/>
    </xf>
    <xf numFmtId="0" fontId="29" fillId="35" borderId="42" xfId="0" applyFont="1" applyFill="1" applyBorder="1" applyAlignment="1" applyProtection="1">
      <alignment horizontal="left" vertical="center"/>
    </xf>
    <xf numFmtId="0" fontId="28" fillId="36" borderId="51" xfId="10" applyFont="1" applyFill="1" applyBorder="1" applyAlignment="1" applyProtection="1">
      <alignment horizontal="left" vertical="center"/>
    </xf>
    <xf numFmtId="0" fontId="28" fillId="36" borderId="52" xfId="10" applyFont="1" applyFill="1" applyBorder="1" applyAlignment="1" applyProtection="1">
      <alignment horizontal="left" vertical="center"/>
    </xf>
    <xf numFmtId="0" fontId="31" fillId="0" borderId="0" xfId="0" applyFont="1" applyAlignment="1" applyProtection="1">
      <alignment horizontal="center" vertical="center" wrapText="1"/>
      <protection locked="0"/>
    </xf>
    <xf numFmtId="0" fontId="29" fillId="34" borderId="25" xfId="24" applyFont="1" applyFill="1" applyBorder="1" applyAlignment="1" applyProtection="1">
      <alignment horizontal="left" vertical="center"/>
      <protection locked="0"/>
    </xf>
    <xf numFmtId="0" fontId="29" fillId="34" borderId="10" xfId="24" applyFont="1" applyFill="1" applyBorder="1" applyAlignment="1" applyProtection="1">
      <alignment horizontal="left" vertical="center"/>
      <protection locked="0"/>
    </xf>
    <xf numFmtId="0" fontId="29" fillId="0" borderId="25" xfId="0" applyFont="1" applyFill="1" applyBorder="1" applyAlignment="1" applyProtection="1">
      <alignment horizontal="left" vertical="center"/>
      <protection locked="0"/>
    </xf>
    <xf numFmtId="0" fontId="29" fillId="0" borderId="10" xfId="0" applyFont="1" applyFill="1" applyBorder="1" applyAlignment="1" applyProtection="1">
      <alignment horizontal="left" vertical="center"/>
      <protection locked="0"/>
    </xf>
    <xf numFmtId="0" fontId="29" fillId="34" borderId="44" xfId="0" applyFont="1" applyFill="1" applyBorder="1" applyAlignment="1" applyProtection="1">
      <alignment horizontal="left" vertical="center"/>
    </xf>
    <xf numFmtId="0" fontId="29" fillId="34" borderId="45" xfId="0" applyFont="1" applyFill="1" applyBorder="1" applyAlignment="1" applyProtection="1">
      <alignment horizontal="left" vertical="center"/>
    </xf>
    <xf numFmtId="0" fontId="28" fillId="35" borderId="17" xfId="44" applyFont="1" applyFill="1" applyBorder="1" applyAlignment="1" applyProtection="1">
      <alignment horizontal="center" vertical="center" wrapText="1"/>
      <protection locked="0"/>
    </xf>
    <xf numFmtId="0" fontId="28" fillId="35" borderId="19" xfId="44" applyFont="1" applyFill="1" applyBorder="1" applyAlignment="1" applyProtection="1">
      <alignment horizontal="center" vertical="center" wrapText="1"/>
      <protection locked="0"/>
    </xf>
    <xf numFmtId="0" fontId="28" fillId="35" borderId="19" xfId="44" applyFont="1" applyFill="1" applyBorder="1" applyAlignment="1" applyProtection="1">
      <alignment horizontal="center" vertical="center"/>
      <protection locked="0"/>
    </xf>
    <xf numFmtId="0" fontId="29" fillId="0" borderId="25" xfId="0" applyFont="1" applyFill="1" applyBorder="1" applyAlignment="1" applyProtection="1">
      <alignment horizontal="left" vertical="center" indent="1"/>
      <protection locked="0"/>
    </xf>
    <xf numFmtId="0" fontId="29" fillId="0" borderId="10" xfId="0" applyFont="1" applyFill="1" applyBorder="1" applyAlignment="1" applyProtection="1">
      <alignment horizontal="left" vertical="center" indent="1"/>
      <protection locked="0"/>
    </xf>
    <xf numFmtId="0" fontId="29" fillId="36" borderId="25" xfId="24" applyFont="1" applyFill="1" applyBorder="1" applyAlignment="1" applyProtection="1">
      <alignment horizontal="left" vertical="center" indent="1"/>
      <protection locked="0"/>
    </xf>
    <xf numFmtId="0" fontId="29" fillId="36" borderId="10" xfId="24" applyFont="1" applyFill="1" applyBorder="1" applyAlignment="1" applyProtection="1">
      <alignment horizontal="left" vertical="center" indent="1"/>
      <protection locked="0"/>
    </xf>
    <xf numFmtId="0" fontId="29" fillId="0" borderId="25" xfId="24" applyFont="1" applyFill="1" applyBorder="1" applyAlignment="1" applyProtection="1">
      <alignment horizontal="left" vertical="center" indent="1"/>
      <protection locked="0"/>
    </xf>
    <xf numFmtId="0" fontId="29" fillId="0" borderId="10" xfId="24" applyFont="1" applyFill="1" applyBorder="1" applyAlignment="1" applyProtection="1">
      <alignment horizontal="left" vertical="center" indent="1"/>
      <protection locked="0"/>
    </xf>
    <xf numFmtId="0" fontId="29" fillId="33" borderId="25" xfId="0" applyFont="1" applyFill="1" applyBorder="1" applyAlignment="1" applyProtection="1">
      <alignment horizontal="left" vertical="center" indent="1"/>
      <protection locked="0"/>
    </xf>
    <xf numFmtId="0" fontId="29" fillId="33" borderId="10" xfId="0" applyFont="1" applyFill="1" applyBorder="1" applyAlignment="1" applyProtection="1">
      <alignment horizontal="left" vertical="center" indent="1"/>
      <protection locked="0"/>
    </xf>
    <xf numFmtId="3" fontId="29" fillId="33" borderId="10" xfId="24" applyNumberFormat="1" applyFont="1" applyFill="1" applyBorder="1" applyAlignment="1" applyProtection="1">
      <alignment horizontal="right" vertical="center"/>
    </xf>
    <xf numFmtId="0" fontId="28" fillId="33" borderId="44" xfId="10" applyFont="1" applyFill="1" applyBorder="1" applyAlignment="1" applyProtection="1">
      <alignment horizontal="center" vertical="center"/>
      <protection locked="0"/>
    </xf>
    <xf numFmtId="0" fontId="28" fillId="33" borderId="45" xfId="10" applyFont="1" applyFill="1" applyBorder="1" applyAlignment="1" applyProtection="1">
      <alignment horizontal="center" vertical="center"/>
      <protection locked="0"/>
    </xf>
    <xf numFmtId="0" fontId="29" fillId="34" borderId="26" xfId="43" applyFont="1" applyFill="1" applyBorder="1" applyAlignment="1" applyProtection="1">
      <alignment horizontal="right" vertical="center"/>
    </xf>
    <xf numFmtId="0" fontId="29" fillId="35" borderId="26" xfId="43" applyFont="1" applyFill="1" applyBorder="1" applyAlignment="1" applyProtection="1">
      <alignment horizontal="right" vertical="center"/>
    </xf>
    <xf numFmtId="3" fontId="29" fillId="33" borderId="17" xfId="24" applyNumberFormat="1" applyFont="1" applyFill="1" applyBorder="1" applyAlignment="1" applyProtection="1">
      <alignment horizontal="right" vertical="center"/>
    </xf>
    <xf numFmtId="3" fontId="29" fillId="33" borderId="18" xfId="24" applyNumberFormat="1" applyFont="1" applyFill="1" applyBorder="1" applyAlignment="1" applyProtection="1">
      <alignment horizontal="right" vertical="center"/>
    </xf>
    <xf numFmtId="3" fontId="29" fillId="33" borderId="19" xfId="24" applyNumberFormat="1" applyFont="1" applyFill="1" applyBorder="1" applyAlignment="1" applyProtection="1">
      <alignment horizontal="right" vertical="center"/>
    </xf>
    <xf numFmtId="3" fontId="29" fillId="0" borderId="10" xfId="24" applyNumberFormat="1" applyFont="1" applyFill="1" applyBorder="1" applyAlignment="1" applyProtection="1">
      <alignment horizontal="right" vertical="center"/>
    </xf>
    <xf numFmtId="0" fontId="28" fillId="36" borderId="53" xfId="10" applyFont="1" applyFill="1" applyBorder="1" applyAlignment="1" applyProtection="1">
      <alignment horizontal="center" vertical="center"/>
    </xf>
    <xf numFmtId="3" fontId="29" fillId="35" borderId="17" xfId="0" applyNumberFormat="1" applyFont="1" applyFill="1" applyBorder="1" applyAlignment="1" applyProtection="1">
      <alignment horizontal="right" vertical="center"/>
    </xf>
    <xf numFmtId="3" fontId="29" fillId="35" borderId="18" xfId="0" applyNumberFormat="1" applyFont="1" applyFill="1" applyBorder="1" applyAlignment="1" applyProtection="1">
      <alignment horizontal="right" vertical="center"/>
    </xf>
    <xf numFmtId="3" fontId="29" fillId="35" borderId="19" xfId="0" applyNumberFormat="1" applyFont="1" applyFill="1" applyBorder="1" applyAlignment="1" applyProtection="1">
      <alignment horizontal="right" vertical="center"/>
    </xf>
    <xf numFmtId="0" fontId="29" fillId="35" borderId="29" xfId="0" applyFont="1" applyFill="1" applyBorder="1" applyAlignment="1" applyProtection="1">
      <alignment horizontal="right" vertical="center"/>
    </xf>
    <xf numFmtId="0" fontId="29" fillId="35" borderId="30" xfId="0" applyFont="1" applyFill="1" applyBorder="1" applyAlignment="1" applyProtection="1">
      <alignment horizontal="right" vertical="center"/>
    </xf>
    <xf numFmtId="3" fontId="29" fillId="35" borderId="17" xfId="0" applyNumberFormat="1" applyFont="1" applyFill="1" applyBorder="1" applyAlignment="1" applyProtection="1">
      <alignment horizontal="right" vertical="center" wrapText="1"/>
    </xf>
    <xf numFmtId="3" fontId="29" fillId="35" borderId="26" xfId="0" applyNumberFormat="1" applyFont="1" applyFill="1" applyBorder="1" applyAlignment="1" applyProtection="1">
      <alignment horizontal="right" vertical="center" wrapText="1"/>
    </xf>
    <xf numFmtId="3" fontId="29" fillId="36" borderId="17" xfId="0" applyNumberFormat="1" applyFont="1" applyFill="1" applyBorder="1" applyAlignment="1" applyProtection="1">
      <alignment horizontal="right" vertical="center" wrapText="1"/>
    </xf>
    <xf numFmtId="3" fontId="29" fillId="36" borderId="26" xfId="0" applyNumberFormat="1" applyFont="1" applyFill="1" applyBorder="1" applyAlignment="1" applyProtection="1">
      <alignment horizontal="right" vertical="center" wrapText="1"/>
    </xf>
    <xf numFmtId="0" fontId="22" fillId="36" borderId="2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protection locked="0"/>
    </xf>
    <xf numFmtId="0" fontId="22" fillId="36" borderId="25" xfId="0" applyFont="1" applyFill="1" applyBorder="1" applyAlignment="1" applyProtection="1">
      <alignment horizontal="center" vertical="center"/>
      <protection locked="0"/>
    </xf>
    <xf numFmtId="0" fontId="22" fillId="36" borderId="1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textRotation="90"/>
      <protection locked="0"/>
    </xf>
    <xf numFmtId="0" fontId="22" fillId="36" borderId="10" xfId="0" applyFont="1" applyFill="1" applyBorder="1" applyAlignment="1" applyProtection="1">
      <alignment horizontal="center" vertical="center" textRotation="90"/>
      <protection locked="0"/>
    </xf>
    <xf numFmtId="0" fontId="20" fillId="0" borderId="0" xfId="0" applyFont="1" applyAlignment="1" applyProtection="1">
      <alignment horizontal="left" vertical="top" wrapText="1"/>
      <protection locked="0"/>
    </xf>
    <xf numFmtId="3" fontId="29" fillId="36" borderId="11" xfId="0" applyNumberFormat="1" applyFont="1" applyFill="1" applyBorder="1" applyAlignment="1" applyProtection="1">
      <alignment horizontal="right" vertical="center" wrapText="1"/>
    </xf>
    <xf numFmtId="3" fontId="29" fillId="36" borderId="35" xfId="0" applyNumberFormat="1" applyFont="1" applyFill="1" applyBorder="1" applyAlignment="1" applyProtection="1">
      <alignment horizontal="right" vertical="center" wrapText="1"/>
    </xf>
    <xf numFmtId="3" fontId="28" fillId="35" borderId="47" xfId="24" applyNumberFormat="1" applyFont="1" applyFill="1" applyBorder="1" applyAlignment="1" applyProtection="1">
      <alignment horizontal="center" vertical="center" wrapText="1"/>
    </xf>
    <xf numFmtId="3" fontId="28" fillId="35" borderId="49" xfId="24" applyNumberFormat="1" applyFont="1" applyFill="1" applyBorder="1" applyAlignment="1" applyProtection="1">
      <alignment horizontal="center" vertical="center" wrapText="1"/>
    </xf>
    <xf numFmtId="3" fontId="28" fillId="35" borderId="45" xfId="0" applyNumberFormat="1" applyFont="1" applyFill="1" applyBorder="1" applyAlignment="1" applyProtection="1">
      <alignment horizontal="center" vertical="center"/>
    </xf>
    <xf numFmtId="3" fontId="28" fillId="35" borderId="46" xfId="0" applyNumberFormat="1" applyFont="1" applyFill="1" applyBorder="1" applyAlignment="1" applyProtection="1">
      <alignment horizontal="center" vertical="center"/>
    </xf>
    <xf numFmtId="0" fontId="22" fillId="36" borderId="38" xfId="0" applyFont="1" applyFill="1" applyBorder="1" applyAlignment="1" applyProtection="1">
      <alignment horizontal="center" vertical="center" textRotation="90" wrapText="1"/>
      <protection locked="0"/>
    </xf>
    <xf numFmtId="0" fontId="22" fillId="36" borderId="39" xfId="0" applyFont="1" applyFill="1" applyBorder="1" applyAlignment="1" applyProtection="1">
      <alignment horizontal="center" vertical="center" textRotation="90" wrapText="1"/>
      <protection locked="0"/>
    </xf>
    <xf numFmtId="0" fontId="22" fillId="36" borderId="14" xfId="0" applyFont="1" applyFill="1" applyBorder="1" applyAlignment="1" applyProtection="1">
      <alignment horizontal="center" vertical="center" textRotation="90" wrapText="1"/>
      <protection locked="0"/>
    </xf>
    <xf numFmtId="0" fontId="22" fillId="36" borderId="36" xfId="0" applyFont="1" applyFill="1" applyBorder="1" applyAlignment="1" applyProtection="1">
      <alignment horizontal="center" vertical="center" textRotation="90" wrapText="1"/>
      <protection locked="0"/>
    </xf>
    <xf numFmtId="0" fontId="27" fillId="0" borderId="40" xfId="0" applyFont="1" applyBorder="1" applyAlignment="1" applyProtection="1">
      <alignment horizontal="center" vertical="center" wrapText="1"/>
    </xf>
    <xf numFmtId="3" fontId="29" fillId="35" borderId="10" xfId="0" applyNumberFormat="1" applyFont="1" applyFill="1" applyBorder="1" applyAlignment="1" applyProtection="1">
      <alignment horizontal="right" vertical="center" wrapText="1"/>
    </xf>
    <xf numFmtId="0" fontId="29" fillId="36" borderId="25" xfId="0" applyFont="1" applyFill="1" applyBorder="1" applyAlignment="1" applyProtection="1">
      <alignment horizontal="left" vertical="center"/>
    </xf>
    <xf numFmtId="0" fontId="29" fillId="36" borderId="10" xfId="0" applyFont="1" applyFill="1" applyBorder="1" applyAlignment="1" applyProtection="1">
      <alignment horizontal="left" vertical="center"/>
    </xf>
    <xf numFmtId="3" fontId="29" fillId="36" borderId="10" xfId="0" applyNumberFormat="1" applyFont="1" applyFill="1" applyBorder="1" applyAlignment="1" applyProtection="1">
      <alignment horizontal="right" vertical="center" wrapText="1"/>
    </xf>
    <xf numFmtId="3" fontId="28" fillId="34" borderId="47" xfId="0" applyNumberFormat="1" applyFont="1" applyFill="1" applyBorder="1" applyAlignment="1" applyProtection="1">
      <alignment horizontal="center" vertical="center"/>
    </xf>
    <xf numFmtId="3" fontId="28" fillId="34" borderId="54" xfId="0" applyNumberFormat="1" applyFont="1" applyFill="1" applyBorder="1" applyAlignment="1" applyProtection="1">
      <alignment horizontal="center" vertical="center"/>
    </xf>
    <xf numFmtId="3" fontId="28" fillId="34" borderId="48" xfId="0" applyNumberFormat="1" applyFont="1" applyFill="1" applyBorder="1" applyAlignment="1" applyProtection="1">
      <alignment horizontal="center" vertical="center"/>
    </xf>
    <xf numFmtId="0" fontId="37" fillId="33" borderId="0" xfId="0" applyFont="1" applyFill="1" applyAlignment="1" applyProtection="1">
      <alignment horizontal="left" vertical="top" wrapText="1"/>
      <protection locked="0"/>
    </xf>
    <xf numFmtId="0" fontId="27" fillId="0" borderId="0" xfId="0" applyFont="1" applyAlignment="1" applyProtection="1">
      <alignment horizontal="left" vertical="center"/>
      <protection locked="0"/>
    </xf>
    <xf numFmtId="0" fontId="37" fillId="33" borderId="0" xfId="0" applyFont="1" applyFill="1" applyAlignment="1" applyProtection="1">
      <alignment horizontal="left" vertical="top"/>
      <protection locked="0"/>
    </xf>
    <xf numFmtId="0" fontId="42" fillId="0" borderId="0" xfId="0" applyFont="1" applyAlignment="1" applyProtection="1">
      <alignment horizontal="left" vertical="center" wrapText="1"/>
      <protection locked="0"/>
    </xf>
    <xf numFmtId="0" fontId="30" fillId="33" borderId="0" xfId="0" applyFont="1" applyFill="1" applyAlignment="1" applyProtection="1">
      <alignment horizontal="left" vertical="top" wrapText="1"/>
      <protection locked="0"/>
    </xf>
    <xf numFmtId="0" fontId="30" fillId="33" borderId="0" xfId="0" applyFont="1" applyFill="1" applyAlignment="1" applyProtection="1">
      <alignment horizontal="left" vertical="top"/>
      <protection locked="0"/>
    </xf>
    <xf numFmtId="3" fontId="21" fillId="0" borderId="0" xfId="0" applyNumberFormat="1" applyFont="1" applyProtection="1">
      <protection locked="0"/>
    </xf>
    <xf numFmtId="3" fontId="34" fillId="36" borderId="45" xfId="10" applyNumberFormat="1" applyFont="1" applyFill="1" applyBorder="1" applyAlignment="1" applyProtection="1">
      <alignment horizontal="center" vertical="center"/>
    </xf>
    <xf numFmtId="3" fontId="34" fillId="36" borderId="47" xfId="10" applyNumberFormat="1" applyFont="1" applyFill="1" applyBorder="1" applyAlignment="1" applyProtection="1">
      <alignment horizontal="center" vertical="center"/>
    </xf>
    <xf numFmtId="3" fontId="34" fillId="36" borderId="54" xfId="10" applyNumberFormat="1" applyFont="1" applyFill="1" applyBorder="1" applyAlignment="1" applyProtection="1">
      <alignment horizontal="center" vertical="center"/>
    </xf>
    <xf numFmtId="3" fontId="34" fillId="36" borderId="49" xfId="10" applyNumberFormat="1" applyFont="1" applyFill="1" applyBorder="1" applyAlignment="1" applyProtection="1">
      <alignment horizontal="center" vertical="center"/>
    </xf>
    <xf numFmtId="3" fontId="40" fillId="0" borderId="0" xfId="0" applyNumberFormat="1" applyFont="1" applyProtection="1">
      <protection locked="0"/>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tygodniowy'!$C$279</c:f>
              <c:strCache>
                <c:ptCount val="1"/>
                <c:pt idx="0">
                  <c:v>BIAŁORUŚ</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170-4DA1-8795-59D7B71B9016}"/>
                </c:ex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tygodniowy'!$G$277:$J$278,'Meldunek tygodniowy'!$K$277:$N$278,'Meldunek tygodniowy'!$O$277:$R$278)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tygodniowy'!$G$279:$R$279</c:f>
              <c:numCache>
                <c:formatCode>General</c:formatCode>
                <c:ptCount val="12"/>
                <c:pt idx="0">
                  <c:v>2315</c:v>
                </c:pt>
                <c:pt idx="2">
                  <c:v>2982</c:v>
                </c:pt>
                <c:pt idx="4">
                  <c:v>58</c:v>
                </c:pt>
                <c:pt idx="6">
                  <c:v>106</c:v>
                </c:pt>
                <c:pt idx="8">
                  <c:v>8</c:v>
                </c:pt>
                <c:pt idx="10">
                  <c:v>12</c:v>
                </c:pt>
              </c:numCache>
            </c:numRef>
          </c:val>
          <c:extLst xmlns:c16r2="http://schemas.microsoft.com/office/drawing/2015/06/chart">
            <c:ext xmlns:c16="http://schemas.microsoft.com/office/drawing/2014/chart" uri="{C3380CC4-5D6E-409C-BE32-E72D297353CC}">
              <c16:uniqueId val="{00000001-B170-4DA1-8795-59D7B71B9016}"/>
            </c:ext>
          </c:extLst>
        </c:ser>
        <c:ser>
          <c:idx val="1"/>
          <c:order val="1"/>
          <c:tx>
            <c:strRef>
              <c:f>'Meldunek tygodniowy'!$C$280</c:f>
              <c:strCache>
                <c:ptCount val="1"/>
                <c:pt idx="0">
                  <c:v>ROSJA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2-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tygodniowy'!$G$277:$J$278,'Meldunek tygodniowy'!$K$277:$N$278,'Meldunek tygodniowy'!$O$277:$R$278)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tygodniowy'!$G$280:$R$280</c:f>
              <c:numCache>
                <c:formatCode>General</c:formatCode>
                <c:ptCount val="12"/>
                <c:pt idx="0">
                  <c:v>442</c:v>
                </c:pt>
                <c:pt idx="2">
                  <c:v>858</c:v>
                </c:pt>
                <c:pt idx="4">
                  <c:v>250</c:v>
                </c:pt>
                <c:pt idx="6">
                  <c:v>534</c:v>
                </c:pt>
                <c:pt idx="8">
                  <c:v>58</c:v>
                </c:pt>
                <c:pt idx="10">
                  <c:v>141</c:v>
                </c:pt>
              </c:numCache>
            </c:numRef>
          </c:val>
          <c:extLst xmlns:c16r2="http://schemas.microsoft.com/office/drawing/2015/06/chart">
            <c:ext xmlns:c16="http://schemas.microsoft.com/office/drawing/2014/chart" uri="{C3380CC4-5D6E-409C-BE32-E72D297353CC}">
              <c16:uniqueId val="{00000003-B170-4DA1-8795-59D7B71B9016}"/>
            </c:ext>
          </c:extLst>
        </c:ser>
        <c:ser>
          <c:idx val="2"/>
          <c:order val="2"/>
          <c:tx>
            <c:strRef>
              <c:f>'Meldunek tygodniowy'!$C$281</c:f>
              <c:strCache>
                <c:ptCount val="1"/>
                <c:pt idx="0">
                  <c:v>UKRAINA</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4-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tygodniowy'!$G$277:$J$278,'Meldunek tygodniowy'!$K$277:$N$278,'Meldunek tygodniowy'!$O$277:$R$278)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tygodniowy'!$G$281:$R$281</c:f>
              <c:numCache>
                <c:formatCode>General</c:formatCode>
                <c:ptCount val="12"/>
                <c:pt idx="0">
                  <c:v>888</c:v>
                </c:pt>
                <c:pt idx="2">
                  <c:v>1245</c:v>
                </c:pt>
                <c:pt idx="4">
                  <c:v>36</c:v>
                </c:pt>
                <c:pt idx="6">
                  <c:v>80</c:v>
                </c:pt>
                <c:pt idx="8">
                  <c:v>18</c:v>
                </c:pt>
                <c:pt idx="10">
                  <c:v>26</c:v>
                </c:pt>
              </c:numCache>
            </c:numRef>
          </c:val>
          <c:extLst xmlns:c16r2="http://schemas.microsoft.com/office/drawing/2015/06/chart">
            <c:ext xmlns:c16="http://schemas.microsoft.com/office/drawing/2014/chart" uri="{C3380CC4-5D6E-409C-BE32-E72D297353CC}">
              <c16:uniqueId val="{00000005-B170-4DA1-8795-59D7B71B9016}"/>
            </c:ext>
          </c:extLst>
        </c:ser>
        <c:ser>
          <c:idx val="3"/>
          <c:order val="3"/>
          <c:tx>
            <c:strRef>
              <c:f>'Meldunek tygodniowy'!$C$282</c:f>
              <c:strCache>
                <c:ptCount val="1"/>
                <c:pt idx="0">
                  <c:v>TURCJA</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6-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tygodniowy'!$G$277:$J$278,'Meldunek tygodniowy'!$K$277:$N$278,'Meldunek tygodniowy'!$O$277:$R$278)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tygodniowy'!$G$282:$R$282</c:f>
              <c:numCache>
                <c:formatCode>General</c:formatCode>
                <c:ptCount val="12"/>
                <c:pt idx="0">
                  <c:v>111</c:v>
                </c:pt>
                <c:pt idx="2">
                  <c:v>214</c:v>
                </c:pt>
                <c:pt idx="4">
                  <c:v>2</c:v>
                </c:pt>
                <c:pt idx="6">
                  <c:v>10</c:v>
                </c:pt>
                <c:pt idx="8">
                  <c:v>8</c:v>
                </c:pt>
                <c:pt idx="10">
                  <c:v>8</c:v>
                </c:pt>
              </c:numCache>
            </c:numRef>
          </c:val>
          <c:extLst xmlns:c16r2="http://schemas.microsoft.com/office/drawing/2015/06/chart">
            <c:ext xmlns:c16="http://schemas.microsoft.com/office/drawing/2014/chart" uri="{C3380CC4-5D6E-409C-BE32-E72D297353CC}">
              <c16:uniqueId val="{00000007-B170-4DA1-8795-59D7B71B9016}"/>
            </c:ext>
          </c:extLst>
        </c:ser>
        <c:ser>
          <c:idx val="5"/>
          <c:order val="4"/>
          <c:tx>
            <c:strRef>
              <c:f>'Meldunek tygodniowy'!$C$283</c:f>
              <c:strCache>
                <c:ptCount val="1"/>
                <c:pt idx="0">
                  <c:v>EGIPT</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8-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val>
            <c:numRef>
              <c:f>'Meldunek tygodniowy'!$G$283:$R$283</c:f>
              <c:numCache>
                <c:formatCode>General</c:formatCode>
                <c:ptCount val="12"/>
                <c:pt idx="0">
                  <c:v>106</c:v>
                </c:pt>
                <c:pt idx="2">
                  <c:v>142</c:v>
                </c:pt>
                <c:pt idx="4">
                  <c:v>24</c:v>
                </c:pt>
                <c:pt idx="6">
                  <c:v>28</c:v>
                </c:pt>
                <c:pt idx="8">
                  <c:v>3</c:v>
                </c:pt>
                <c:pt idx="10">
                  <c:v>3</c:v>
                </c:pt>
              </c:numCache>
            </c:numRef>
          </c:val>
          <c:extLst xmlns:c16r2="http://schemas.microsoft.com/office/drawing/2015/06/chart">
            <c:ext xmlns:c16="http://schemas.microsoft.com/office/drawing/2014/chart" uri="{C3380CC4-5D6E-409C-BE32-E72D297353CC}">
              <c16:uniqueId val="{00000009-B170-4DA1-8795-59D7B71B9016}"/>
            </c:ext>
          </c:extLst>
        </c:ser>
        <c:ser>
          <c:idx val="4"/>
          <c:order val="5"/>
          <c:tx>
            <c:strRef>
              <c:f>'Meldunek tygodniowy'!$C$284</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A-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tygodniowy'!$G$277:$J$278,'Meldunek tygodniowy'!$K$277:$N$278,'Meldunek tygodniowy'!$O$277:$R$278)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tygodniowy'!$G$284:$R$284</c:f>
              <c:numCache>
                <c:formatCode>General</c:formatCode>
                <c:ptCount val="12"/>
                <c:pt idx="0">
                  <c:v>897</c:v>
                </c:pt>
                <c:pt idx="2">
                  <c:v>1052</c:v>
                </c:pt>
                <c:pt idx="4">
                  <c:v>220</c:v>
                </c:pt>
                <c:pt idx="6">
                  <c:v>358</c:v>
                </c:pt>
                <c:pt idx="8">
                  <c:v>63</c:v>
                </c:pt>
                <c:pt idx="10">
                  <c:v>98</c:v>
                </c:pt>
              </c:numCache>
            </c:numRef>
          </c:val>
          <c:extLst xmlns:c16r2="http://schemas.microsoft.com/office/drawing/2015/06/chart">
            <c:ext xmlns:c16="http://schemas.microsoft.com/office/drawing/2014/chart" uri="{C3380CC4-5D6E-409C-BE32-E72D297353CC}">
              <c16:uniqueId val="{0000000B-B170-4DA1-8795-59D7B71B9016}"/>
            </c:ext>
          </c:extLst>
        </c:ser>
        <c:dLbls>
          <c:showLegendKey val="0"/>
          <c:showVal val="0"/>
          <c:showCatName val="0"/>
          <c:showSerName val="0"/>
          <c:showPercent val="0"/>
          <c:showBubbleSize val="0"/>
        </c:dLbls>
        <c:gapWidth val="55"/>
        <c:gapDepth val="55"/>
        <c:shape val="box"/>
        <c:axId val="130867912"/>
        <c:axId val="130868296"/>
        <c:axId val="0"/>
      </c:bar3DChart>
      <c:catAx>
        <c:axId val="130867912"/>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130868296"/>
        <c:crosses val="autoZero"/>
        <c:auto val="1"/>
        <c:lblAlgn val="ctr"/>
        <c:lblOffset val="100"/>
        <c:noMultiLvlLbl val="0"/>
      </c:catAx>
      <c:valAx>
        <c:axId val="130868296"/>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130867912"/>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tygodniowy'!$B$392</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tygodniowy'!$J$391,'Meldunek tygodniowy'!$M$391,'Meldunek tygodniowy'!$P$391,'Meldunek tygodniowy'!$S$391,'Meldunek tygodniowy'!$V$391)</c:f>
              <c:strCache>
                <c:ptCount val="5"/>
                <c:pt idx="0">
                  <c:v>27.09.2023 - 03.10.2023</c:v>
                </c:pt>
                <c:pt idx="1">
                  <c:v>04.10.2023 - 10.10.2023</c:v>
                </c:pt>
                <c:pt idx="2">
                  <c:v>11.10.2023 - 17.10.2023</c:v>
                </c:pt>
                <c:pt idx="3">
                  <c:v>18.10.2023 - 24.10.2023</c:v>
                </c:pt>
                <c:pt idx="4">
                  <c:v>25.10.2023 - 31.10.2023</c:v>
                </c:pt>
              </c:strCache>
            </c:strRef>
          </c:cat>
          <c:val>
            <c:numRef>
              <c:f>('Meldunek tygodniowy'!$J$392,'Meldunek tygodniowy'!$M$392,'Meldunek tygodniowy'!$P$392,'Meldunek tygodniowy'!$S$392,'Meldunek tygodniowy'!$V$392)</c:f>
              <c:numCache>
                <c:formatCode>#,##0</c:formatCode>
                <c:ptCount val="5"/>
                <c:pt idx="0">
                  <c:v>558</c:v>
                </c:pt>
                <c:pt idx="1">
                  <c:v>554</c:v>
                </c:pt>
                <c:pt idx="2">
                  <c:v>558</c:v>
                </c:pt>
                <c:pt idx="3">
                  <c:v>576</c:v>
                </c:pt>
                <c:pt idx="4">
                  <c:v>584</c:v>
                </c:pt>
              </c:numCache>
            </c:numRef>
          </c:val>
          <c:extLst xmlns:c16r2="http://schemas.microsoft.com/office/drawing/2015/06/chart">
            <c:ext xmlns:c16="http://schemas.microsoft.com/office/drawing/2014/chart" uri="{C3380CC4-5D6E-409C-BE32-E72D297353CC}">
              <c16:uniqueId val="{00000000-A303-43C6-8BB2-637886CE4D78}"/>
            </c:ext>
          </c:extLst>
        </c:ser>
        <c:ser>
          <c:idx val="1"/>
          <c:order val="1"/>
          <c:tx>
            <c:strRef>
              <c:f>'Meldunek tygodniowy'!$B$393</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tygodniowy'!$J$391,'Meldunek tygodniowy'!$M$391,'Meldunek tygodniowy'!$P$391,'Meldunek tygodniowy'!$S$391,'Meldunek tygodniowy'!$V$391)</c:f>
              <c:strCache>
                <c:ptCount val="5"/>
                <c:pt idx="0">
                  <c:v>27.09.2023 - 03.10.2023</c:v>
                </c:pt>
                <c:pt idx="1">
                  <c:v>04.10.2023 - 10.10.2023</c:v>
                </c:pt>
                <c:pt idx="2">
                  <c:v>11.10.2023 - 17.10.2023</c:v>
                </c:pt>
                <c:pt idx="3">
                  <c:v>18.10.2023 - 24.10.2023</c:v>
                </c:pt>
                <c:pt idx="4">
                  <c:v>25.10.2023 - 31.10.2023</c:v>
                </c:pt>
              </c:strCache>
            </c:strRef>
          </c:cat>
          <c:val>
            <c:numRef>
              <c:f>('Meldunek tygodniowy'!$J$393,'Meldunek tygodniowy'!$M$393,'Meldunek tygodniowy'!$P$393,'Meldunek tygodniowy'!$S$393,'Meldunek tygodniowy'!$V$393)</c:f>
              <c:numCache>
                <c:formatCode>#,##0</c:formatCode>
                <c:ptCount val="5"/>
                <c:pt idx="0">
                  <c:v>3387</c:v>
                </c:pt>
                <c:pt idx="1">
                  <c:v>3457</c:v>
                </c:pt>
                <c:pt idx="2">
                  <c:v>3513</c:v>
                </c:pt>
                <c:pt idx="3">
                  <c:v>3557</c:v>
                </c:pt>
                <c:pt idx="4">
                  <c:v>3609</c:v>
                </c:pt>
              </c:numCache>
            </c:numRef>
          </c:val>
          <c:extLst xmlns:c16r2="http://schemas.microsoft.com/office/drawing/2015/06/chart">
            <c:ext xmlns:c16="http://schemas.microsoft.com/office/drawing/2014/chart" uri="{C3380CC4-5D6E-409C-BE32-E72D297353CC}">
              <c16:uniqueId val="{00000001-A303-43C6-8BB2-637886CE4D78}"/>
            </c:ext>
          </c:extLst>
        </c:ser>
        <c:ser>
          <c:idx val="5"/>
          <c:order val="2"/>
          <c:tx>
            <c:strRef>
              <c:f>'Meldunek tygodniowy'!$B$396</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tygodniowy'!$J$391,'Meldunek tygodniowy'!$M$391,'Meldunek tygodniowy'!$P$391,'Meldunek tygodniowy'!$S$391,'Meldunek tygodniowy'!$V$391)</c:f>
              <c:strCache>
                <c:ptCount val="5"/>
                <c:pt idx="0">
                  <c:v>27.09.2023 - 03.10.2023</c:v>
                </c:pt>
                <c:pt idx="1">
                  <c:v>04.10.2023 - 10.10.2023</c:v>
                </c:pt>
                <c:pt idx="2">
                  <c:v>11.10.2023 - 17.10.2023</c:v>
                </c:pt>
                <c:pt idx="3">
                  <c:v>18.10.2023 - 24.10.2023</c:v>
                </c:pt>
                <c:pt idx="4">
                  <c:v>25.10.2023 - 31.10.2023</c:v>
                </c:pt>
              </c:strCache>
            </c:strRef>
          </c:cat>
          <c:val>
            <c:numRef>
              <c:f>('Meldunek tygodniowy'!$J$396,'Meldunek tygodniowy'!$M$396,'Meldunek tygodniowy'!$P$396,'Meldunek tygodniowy'!$S$396,'Meldunek tygodniowy'!$V$396)</c:f>
              <c:numCache>
                <c:formatCode>#,##0</c:formatCode>
                <c:ptCount val="5"/>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2-A303-43C6-8BB2-637886CE4D78}"/>
            </c:ext>
          </c:extLst>
        </c:ser>
        <c:dLbls>
          <c:showLegendKey val="0"/>
          <c:showVal val="1"/>
          <c:showCatName val="0"/>
          <c:showSerName val="0"/>
          <c:showPercent val="0"/>
          <c:showBubbleSize val="0"/>
        </c:dLbls>
        <c:gapWidth val="75"/>
        <c:gapDepth val="195"/>
        <c:shape val="cylinder"/>
        <c:axId val="131168648"/>
        <c:axId val="131169032"/>
        <c:axId val="0"/>
      </c:bar3DChart>
      <c:catAx>
        <c:axId val="131168648"/>
        <c:scaling>
          <c:orientation val="minMax"/>
        </c:scaling>
        <c:delete val="0"/>
        <c:axPos val="l"/>
        <c:numFmt formatCode="General" sourceLinked="0"/>
        <c:majorTickMark val="none"/>
        <c:minorTickMark val="none"/>
        <c:tickLblPos val="nextTo"/>
        <c:crossAx val="131169032"/>
        <c:crosses val="autoZero"/>
        <c:auto val="1"/>
        <c:lblAlgn val="ctr"/>
        <c:lblOffset val="100"/>
        <c:noMultiLvlLbl val="0"/>
      </c:catAx>
      <c:valAx>
        <c:axId val="131169032"/>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131168648"/>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tygodniowy'!$C$109</c:f>
              <c:strCache>
                <c:ptCount val="1"/>
                <c:pt idx="0">
                  <c:v>pobyt czasowy</c:v>
                </c:pt>
              </c:strCache>
            </c:strRef>
          </c:tx>
          <c:spPr>
            <a:solidFill>
              <a:srgbClr val="FF000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tygodniowy'!$L$109:$U$109</c:f>
              <c:numCache>
                <c:formatCode>#,##0</c:formatCode>
                <c:ptCount val="10"/>
                <c:pt idx="0">
                  <c:v>16406</c:v>
                </c:pt>
                <c:pt idx="2">
                  <c:v>5093</c:v>
                </c:pt>
                <c:pt idx="3">
                  <c:v>9844</c:v>
                </c:pt>
                <c:pt idx="4">
                  <c:v>2764</c:v>
                </c:pt>
                <c:pt idx="5">
                  <c:v>174</c:v>
                </c:pt>
                <c:pt idx="6">
                  <c:v>0</c:v>
                </c:pt>
                <c:pt idx="7">
                  <c:v>0</c:v>
                </c:pt>
                <c:pt idx="8">
                  <c:v>0</c:v>
                </c:pt>
                <c:pt idx="9">
                  <c:v>824</c:v>
                </c:pt>
              </c:numCache>
            </c:numRef>
          </c:val>
          <c:extLst xmlns:c16r2="http://schemas.microsoft.com/office/drawing/2015/06/chart">
            <c:ext xmlns:c16="http://schemas.microsoft.com/office/drawing/2014/chart" uri="{C3380CC4-5D6E-409C-BE32-E72D297353CC}">
              <c16:uniqueId val="{00000000-96BB-4555-9CE7-158D4A9F15B3}"/>
            </c:ext>
          </c:extLst>
        </c:ser>
        <c:ser>
          <c:idx val="0"/>
          <c:order val="1"/>
          <c:tx>
            <c:strRef>
              <c:f>'Meldunek tygodniowy'!$C$110</c:f>
              <c:strCache>
                <c:ptCount val="1"/>
                <c:pt idx="0">
                  <c:v>pobyt stały</c:v>
                </c:pt>
              </c:strCache>
            </c:strRef>
          </c:tx>
          <c:spPr>
            <a:solidFill>
              <a:srgbClr val="FFC00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tygodniowy'!$L$110:$U$110</c:f>
              <c:numCache>
                <c:formatCode>#,##0</c:formatCode>
                <c:ptCount val="10"/>
                <c:pt idx="0">
                  <c:v>921</c:v>
                </c:pt>
                <c:pt idx="2">
                  <c:v>534</c:v>
                </c:pt>
                <c:pt idx="3">
                  <c:v>249</c:v>
                </c:pt>
                <c:pt idx="4">
                  <c:v>203</c:v>
                </c:pt>
                <c:pt idx="5">
                  <c:v>44</c:v>
                </c:pt>
                <c:pt idx="6">
                  <c:v>0</c:v>
                </c:pt>
                <c:pt idx="7">
                  <c:v>0</c:v>
                </c:pt>
                <c:pt idx="8">
                  <c:v>0</c:v>
                </c:pt>
                <c:pt idx="9">
                  <c:v>166</c:v>
                </c:pt>
              </c:numCache>
            </c:numRef>
          </c:val>
          <c:extLst xmlns:c16r2="http://schemas.microsoft.com/office/drawing/2015/06/chart">
            <c:ext xmlns:c16="http://schemas.microsoft.com/office/drawing/2014/chart" uri="{C3380CC4-5D6E-409C-BE32-E72D297353CC}">
              <c16:uniqueId val="{00000001-96BB-4555-9CE7-158D4A9F15B3}"/>
            </c:ext>
          </c:extLst>
        </c:ser>
        <c:ser>
          <c:idx val="1"/>
          <c:order val="2"/>
          <c:tx>
            <c:strRef>
              <c:f>'Meldunek tygodniowy'!$C$111</c:f>
              <c:strCache>
                <c:ptCount val="1"/>
                <c:pt idx="0">
                  <c:v>pobyt rezydenta długoterminowego UE</c:v>
                </c:pt>
              </c:strCache>
            </c:strRef>
          </c:tx>
          <c:spPr>
            <a:solidFill>
              <a:srgbClr val="FFFF0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tygodniowy'!$L$111:$U$111</c:f>
              <c:numCache>
                <c:formatCode>#,##0</c:formatCode>
                <c:ptCount val="10"/>
                <c:pt idx="0">
                  <c:v>424</c:v>
                </c:pt>
                <c:pt idx="2">
                  <c:v>206</c:v>
                </c:pt>
                <c:pt idx="3">
                  <c:v>79</c:v>
                </c:pt>
                <c:pt idx="4">
                  <c:v>62</c:v>
                </c:pt>
                <c:pt idx="5">
                  <c:v>12</c:v>
                </c:pt>
                <c:pt idx="6">
                  <c:v>0</c:v>
                </c:pt>
                <c:pt idx="7">
                  <c:v>0</c:v>
                </c:pt>
                <c:pt idx="8">
                  <c:v>0</c:v>
                </c:pt>
                <c:pt idx="9">
                  <c:v>80</c:v>
                </c:pt>
              </c:numCache>
            </c:numRef>
          </c:val>
          <c:extLst xmlns:c16r2="http://schemas.microsoft.com/office/drawing/2015/06/chart">
            <c:ext xmlns:c16="http://schemas.microsoft.com/office/drawing/2014/chart" uri="{C3380CC4-5D6E-409C-BE32-E72D297353CC}">
              <c16:uniqueId val="{00000002-96BB-4555-9CE7-158D4A9F15B3}"/>
            </c:ext>
          </c:extLst>
        </c:ser>
        <c:ser>
          <c:idx val="2"/>
          <c:order val="3"/>
          <c:tx>
            <c:strRef>
              <c:f>'Meldunek tygodniowy'!$C$112</c:f>
              <c:strCache>
                <c:ptCount val="1"/>
                <c:pt idx="0">
                  <c:v>prawo pobytu ob. UE</c:v>
                </c:pt>
              </c:strCache>
            </c:strRef>
          </c:tx>
          <c:spPr>
            <a:solidFill>
              <a:srgbClr val="92D05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tygodniowy'!$L$112:$U$112</c:f>
              <c:numCache>
                <c:formatCode>#,##0</c:formatCode>
                <c:ptCount val="10"/>
                <c:pt idx="0">
                  <c:v>26</c:v>
                </c:pt>
                <c:pt idx="2">
                  <c:v>9</c:v>
                </c:pt>
                <c:pt idx="3">
                  <c:v>2</c:v>
                </c:pt>
                <c:pt idx="4">
                  <c:v>1</c:v>
                </c:pt>
                <c:pt idx="5">
                  <c:v>1</c:v>
                </c:pt>
                <c:pt idx="6">
                  <c:v>0</c:v>
                </c:pt>
                <c:pt idx="7">
                  <c:v>0</c:v>
                </c:pt>
                <c:pt idx="8">
                  <c:v>0</c:v>
                </c:pt>
                <c:pt idx="9">
                  <c:v>16</c:v>
                </c:pt>
              </c:numCache>
            </c:numRef>
          </c:val>
          <c:extLst xmlns:c16r2="http://schemas.microsoft.com/office/drawing/2015/06/chart">
            <c:ext xmlns:c16="http://schemas.microsoft.com/office/drawing/2014/chart" uri="{C3380CC4-5D6E-409C-BE32-E72D297353CC}">
              <c16:uniqueId val="{00000003-96BB-4555-9CE7-158D4A9F15B3}"/>
            </c:ext>
          </c:extLst>
        </c:ser>
        <c:ser>
          <c:idx val="3"/>
          <c:order val="4"/>
          <c:tx>
            <c:strRef>
              <c:f>'Meldunek tygodniowy'!$C$113</c:f>
              <c:strCache>
                <c:ptCount val="1"/>
                <c:pt idx="0">
                  <c:v>prawo stałego pobytu obywatela UE</c:v>
                </c:pt>
              </c:strCache>
            </c:strRef>
          </c:tx>
          <c:spPr>
            <a:solidFill>
              <a:srgbClr val="00B05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tygodniowy'!$L$113:$U$113</c:f>
              <c:numCache>
                <c:formatCode>#,##0</c:formatCode>
                <c:ptCount val="10"/>
                <c:pt idx="0">
                  <c:v>0</c:v>
                </c:pt>
                <c:pt idx="2">
                  <c:v>2</c:v>
                </c:pt>
                <c:pt idx="3">
                  <c:v>0</c:v>
                </c:pt>
                <c:pt idx="4">
                  <c:v>1</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4-96BB-4555-9CE7-158D4A9F15B3}"/>
            </c:ext>
          </c:extLst>
        </c:ser>
        <c:ser>
          <c:idx val="4"/>
          <c:order val="5"/>
          <c:tx>
            <c:strRef>
              <c:f>'Meldunek tygodniowy'!$C$114</c:f>
              <c:strCache>
                <c:ptCount val="1"/>
                <c:pt idx="0">
                  <c:v>prawo pobytu członka rodziny ob. UE</c:v>
                </c:pt>
              </c:strCache>
            </c:strRef>
          </c:tx>
          <c:spPr>
            <a:solidFill>
              <a:srgbClr val="00B0F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tygodniowy'!$L$114:$U$114</c:f>
              <c:numCache>
                <c:formatCode>#,##0</c:formatCode>
                <c:ptCount val="10"/>
                <c:pt idx="0">
                  <c:v>9</c:v>
                </c:pt>
                <c:pt idx="2">
                  <c:v>8</c:v>
                </c:pt>
                <c:pt idx="3">
                  <c:v>2</c:v>
                </c:pt>
                <c:pt idx="4">
                  <c:v>0</c:v>
                </c:pt>
                <c:pt idx="5">
                  <c:v>1</c:v>
                </c:pt>
                <c:pt idx="6">
                  <c:v>0</c:v>
                </c:pt>
                <c:pt idx="7">
                  <c:v>0</c:v>
                </c:pt>
                <c:pt idx="8">
                  <c:v>0</c:v>
                </c:pt>
                <c:pt idx="9">
                  <c:v>3</c:v>
                </c:pt>
              </c:numCache>
            </c:numRef>
          </c:val>
          <c:extLst xmlns:c16r2="http://schemas.microsoft.com/office/drawing/2015/06/chart">
            <c:ext xmlns:c16="http://schemas.microsoft.com/office/drawing/2014/chart" uri="{C3380CC4-5D6E-409C-BE32-E72D297353CC}">
              <c16:uniqueId val="{00000005-96BB-4555-9CE7-158D4A9F15B3}"/>
            </c:ext>
          </c:extLst>
        </c:ser>
        <c:ser>
          <c:idx val="5"/>
          <c:order val="6"/>
          <c:tx>
            <c:strRef>
              <c:f>'Meldunek tygodniowy'!$C$115</c:f>
              <c:strCache>
                <c:ptCount val="1"/>
                <c:pt idx="0">
                  <c:v>prawo stałego pobytu członka rodziny ob.. UE</c:v>
                </c:pt>
              </c:strCache>
            </c:strRef>
          </c:tx>
          <c:spPr>
            <a:solidFill>
              <a:srgbClr val="0070C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tygodniowy'!$L$115:$U$115</c:f>
              <c:numCache>
                <c:formatCode>#,##0</c:formatCode>
                <c:ptCount val="10"/>
                <c:pt idx="0">
                  <c:v>0</c:v>
                </c:pt>
                <c:pt idx="2">
                  <c:v>0</c:v>
                </c:pt>
                <c:pt idx="3">
                  <c:v>0</c:v>
                </c:pt>
                <c:pt idx="4">
                  <c:v>1</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6-96BB-4555-9CE7-158D4A9F15B3}"/>
            </c:ext>
          </c:extLst>
        </c:ser>
        <c:ser>
          <c:idx val="6"/>
          <c:order val="7"/>
          <c:tx>
            <c:strRef>
              <c:f>'Meldunek tygodniowy'!$C$116</c:f>
              <c:strCache>
                <c:ptCount val="1"/>
                <c:pt idx="0">
                  <c:v>pobyt tolerowany</c:v>
                </c:pt>
              </c:strCache>
            </c:strRef>
          </c:tx>
          <c:spPr>
            <a:solidFill>
              <a:srgbClr val="00206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tygodniowy'!$L$116:$U$116</c:f>
              <c:numCache>
                <c:formatCode>#,##0</c:formatCode>
                <c:ptCount val="10"/>
                <c:pt idx="0">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7-96BB-4555-9CE7-158D4A9F15B3}"/>
            </c:ext>
          </c:extLst>
        </c:ser>
        <c:ser>
          <c:idx val="7"/>
          <c:order val="8"/>
          <c:tx>
            <c:strRef>
              <c:f>'Meldunek tygodniowy'!$C$117</c:f>
              <c:strCache>
                <c:ptCount val="1"/>
                <c:pt idx="0">
                  <c:v>pobyt humanitarny</c:v>
                </c:pt>
              </c:strCache>
            </c:strRef>
          </c:tx>
          <c:spPr>
            <a:solidFill>
              <a:srgbClr val="7030A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tygodniowy'!$L$117:$U$117</c:f>
              <c:numCache>
                <c:formatCode>#,##0</c:formatCode>
                <c:ptCount val="10"/>
                <c:pt idx="0">
                  <c:v>18</c:v>
                </c:pt>
                <c:pt idx="2">
                  <c:v>11</c:v>
                </c:pt>
                <c:pt idx="3">
                  <c:v>0</c:v>
                </c:pt>
                <c:pt idx="4">
                  <c:v>0</c:v>
                </c:pt>
                <c:pt idx="5">
                  <c:v>0</c:v>
                </c:pt>
                <c:pt idx="6">
                  <c:v>7</c:v>
                </c:pt>
                <c:pt idx="7">
                  <c:v>0</c:v>
                </c:pt>
                <c:pt idx="8">
                  <c:v>0</c:v>
                </c:pt>
                <c:pt idx="9">
                  <c:v>8</c:v>
                </c:pt>
              </c:numCache>
            </c:numRef>
          </c:val>
          <c:extLst xmlns:c16r2="http://schemas.microsoft.com/office/drawing/2015/06/chart">
            <c:ext xmlns:c16="http://schemas.microsoft.com/office/drawing/2014/chart" uri="{C3380CC4-5D6E-409C-BE32-E72D297353CC}">
              <c16:uniqueId val="{00000008-96BB-4555-9CE7-158D4A9F15B3}"/>
            </c:ext>
          </c:extLst>
        </c:ser>
        <c:ser>
          <c:idx val="9"/>
          <c:order val="9"/>
          <c:tx>
            <c:strRef>
              <c:f>'Meldunek tygodniowy'!$C$118</c:f>
              <c:strCache>
                <c:ptCount val="1"/>
                <c:pt idx="0">
                  <c:v>wydalenie</c:v>
                </c:pt>
              </c:strCache>
            </c:strRef>
          </c:tx>
          <c:spPr>
            <a:solidFill>
              <a:schemeClr val="bg1">
                <a:lumMod val="85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tygodniowy'!$L$118:$U$118</c:f>
              <c:numCache>
                <c:formatCode>#,##0</c:formatCode>
                <c:ptCount val="10"/>
                <c:pt idx="0">
                  <c:v>6</c:v>
                </c:pt>
                <c:pt idx="2">
                  <c:v>2</c:v>
                </c:pt>
                <c:pt idx="3">
                  <c:v>0</c:v>
                </c:pt>
                <c:pt idx="4">
                  <c:v>0</c:v>
                </c:pt>
                <c:pt idx="5">
                  <c:v>0</c:v>
                </c:pt>
                <c:pt idx="6">
                  <c:v>0</c:v>
                </c:pt>
                <c:pt idx="7">
                  <c:v>0</c:v>
                </c:pt>
                <c:pt idx="8">
                  <c:v>0</c:v>
                </c:pt>
                <c:pt idx="9">
                  <c:v>1</c:v>
                </c:pt>
              </c:numCache>
            </c:numRef>
          </c:val>
          <c:extLst xmlns:c16r2="http://schemas.microsoft.com/office/drawing/2015/06/chart">
            <c:ext xmlns:c16="http://schemas.microsoft.com/office/drawing/2014/chart" uri="{C3380CC4-5D6E-409C-BE32-E72D297353CC}">
              <c16:uniqueId val="{00000009-96BB-4555-9CE7-158D4A9F15B3}"/>
            </c:ext>
          </c:extLst>
        </c:ser>
        <c:ser>
          <c:idx val="10"/>
          <c:order val="10"/>
          <c:tx>
            <c:strRef>
              <c:f>'Meldunek tygodniowy'!$C$119</c:f>
              <c:strCache>
                <c:ptCount val="1"/>
                <c:pt idx="0">
                  <c:v>zobowiązanie do powrotu</c:v>
                </c:pt>
              </c:strCache>
            </c:strRef>
          </c:tx>
          <c:spPr>
            <a:solidFill>
              <a:schemeClr val="bg1">
                <a:lumMod val="65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tygodniowy'!$L$119:$U$119</c:f>
              <c:numCache>
                <c:formatCode>#,##0</c:formatCode>
                <c:ptCount val="10"/>
                <c:pt idx="0">
                  <c:v>893</c:v>
                </c:pt>
                <c:pt idx="2">
                  <c:v>403</c:v>
                </c:pt>
                <c:pt idx="3">
                  <c:v>1</c:v>
                </c:pt>
                <c:pt idx="4">
                  <c:v>42</c:v>
                </c:pt>
                <c:pt idx="5">
                  <c:v>1081</c:v>
                </c:pt>
                <c:pt idx="6">
                  <c:v>32</c:v>
                </c:pt>
                <c:pt idx="7">
                  <c:v>0</c:v>
                </c:pt>
                <c:pt idx="8">
                  <c:v>110</c:v>
                </c:pt>
                <c:pt idx="9">
                  <c:v>456</c:v>
                </c:pt>
              </c:numCache>
            </c:numRef>
          </c:val>
          <c:extLst xmlns:c16r2="http://schemas.microsoft.com/office/drawing/2015/06/chart">
            <c:ext xmlns:c16="http://schemas.microsoft.com/office/drawing/2014/chart" uri="{C3380CC4-5D6E-409C-BE32-E72D297353CC}">
              <c16:uniqueId val="{0000000A-96BB-4555-9CE7-158D4A9F15B3}"/>
            </c:ext>
          </c:extLst>
        </c:ser>
        <c:ser>
          <c:idx val="11"/>
          <c:order val="11"/>
          <c:tx>
            <c:strRef>
              <c:f>'Meldunek tygodniowy'!$C$120</c:f>
              <c:strCache>
                <c:ptCount val="1"/>
                <c:pt idx="0">
                  <c:v>zaproszenie</c:v>
                </c:pt>
              </c:strCache>
            </c:strRef>
          </c:tx>
          <c:spPr>
            <a:solidFill>
              <a:schemeClr val="tx1">
                <a:lumMod val="50000"/>
                <a:lumOff val="50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tygodniowy'!$L$120:$U$120</c:f>
              <c:numCache>
                <c:formatCode>#,##0</c:formatCode>
                <c:ptCount val="10"/>
                <c:pt idx="0">
                  <c:v>18</c:v>
                </c:pt>
                <c:pt idx="2">
                  <c:v>6</c:v>
                </c:pt>
                <c:pt idx="3">
                  <c:v>0</c:v>
                </c:pt>
                <c:pt idx="4">
                  <c:v>0</c:v>
                </c:pt>
                <c:pt idx="5">
                  <c:v>5</c:v>
                </c:pt>
                <c:pt idx="6">
                  <c:v>0</c:v>
                </c:pt>
                <c:pt idx="7">
                  <c:v>0</c:v>
                </c:pt>
                <c:pt idx="8">
                  <c:v>0</c:v>
                </c:pt>
                <c:pt idx="9">
                  <c:v>7</c:v>
                </c:pt>
              </c:numCache>
            </c:numRef>
          </c:val>
          <c:extLst xmlns:c16r2="http://schemas.microsoft.com/office/drawing/2015/06/chart">
            <c:ext xmlns:c16="http://schemas.microsoft.com/office/drawing/2014/chart" uri="{C3380CC4-5D6E-409C-BE32-E72D297353CC}">
              <c16:uniqueId val="{0000000B-96BB-4555-9CE7-158D4A9F15B3}"/>
            </c:ext>
          </c:extLst>
        </c:ser>
        <c:ser>
          <c:idx val="12"/>
          <c:order val="12"/>
          <c:tx>
            <c:strRef>
              <c:f>'Meldunek tygodniowy'!$C$121</c:f>
              <c:strCache>
                <c:ptCount val="1"/>
                <c:pt idx="0">
                  <c:v>polski dokument podróży</c:v>
                </c:pt>
              </c:strCache>
            </c:strRef>
          </c:tx>
          <c:spPr>
            <a:solidFill>
              <a:schemeClr val="tx1">
                <a:lumMod val="75000"/>
                <a:lumOff val="25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tygodniowy'!$L$121:$U$121</c:f>
              <c:numCache>
                <c:formatCode>#,##0</c:formatCode>
                <c:ptCount val="10"/>
                <c:pt idx="0">
                  <c:v>10</c:v>
                </c:pt>
                <c:pt idx="2">
                  <c:v>10</c:v>
                </c:pt>
                <c:pt idx="3">
                  <c:v>3</c:v>
                </c:pt>
                <c:pt idx="4">
                  <c:v>0</c:v>
                </c:pt>
                <c:pt idx="5">
                  <c:v>0</c:v>
                </c:pt>
                <c:pt idx="6">
                  <c:v>0</c:v>
                </c:pt>
                <c:pt idx="7">
                  <c:v>0</c:v>
                </c:pt>
                <c:pt idx="8">
                  <c:v>0</c:v>
                </c:pt>
                <c:pt idx="9">
                  <c:v>9</c:v>
                </c:pt>
              </c:numCache>
            </c:numRef>
          </c:val>
          <c:extLst xmlns:c16r2="http://schemas.microsoft.com/office/drawing/2015/06/chart">
            <c:ext xmlns:c16="http://schemas.microsoft.com/office/drawing/2014/chart" uri="{C3380CC4-5D6E-409C-BE32-E72D297353CC}">
              <c16:uniqueId val="{0000000C-96BB-4555-9CE7-158D4A9F15B3}"/>
            </c:ext>
          </c:extLst>
        </c:ser>
        <c:ser>
          <c:idx val="13"/>
          <c:order val="13"/>
          <c:tx>
            <c:strRef>
              <c:f>'Meldunek tygodniowy'!$C$122</c:f>
              <c:strCache>
                <c:ptCount val="1"/>
                <c:pt idx="0">
                  <c:v>polski dokument tożsamości cudzoziemca</c:v>
                </c:pt>
              </c:strCache>
            </c:strRef>
          </c:tx>
          <c:spPr>
            <a:solidFill>
              <a:schemeClr val="tx1">
                <a:lumMod val="95000"/>
                <a:lumOff val="5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tygodniowy'!$L$122:$U$122</c:f>
              <c:numCache>
                <c:formatCode>#,##0</c:formatCode>
                <c:ptCount val="10"/>
                <c:pt idx="0">
                  <c:v>0</c:v>
                </c:pt>
                <c:pt idx="2">
                  <c:v>1</c:v>
                </c:pt>
                <c:pt idx="3">
                  <c:v>0</c:v>
                </c:pt>
                <c:pt idx="4">
                  <c:v>0</c:v>
                </c:pt>
                <c:pt idx="5">
                  <c:v>0</c:v>
                </c:pt>
                <c:pt idx="6">
                  <c:v>0</c:v>
                </c:pt>
                <c:pt idx="7">
                  <c:v>0</c:v>
                </c:pt>
                <c:pt idx="8">
                  <c:v>0</c:v>
                </c:pt>
                <c:pt idx="9">
                  <c:v>1</c:v>
                </c:pt>
              </c:numCache>
            </c:numRef>
          </c:val>
          <c:extLst xmlns:c16r2="http://schemas.microsoft.com/office/drawing/2015/06/chart">
            <c:ext xmlns:c16="http://schemas.microsoft.com/office/drawing/2014/chart" uri="{C3380CC4-5D6E-409C-BE32-E72D297353CC}">
              <c16:uniqueId val="{0000000D-96BB-4555-9CE7-158D4A9F15B3}"/>
            </c:ext>
          </c:extLst>
        </c:ser>
        <c:ser>
          <c:idx val="14"/>
          <c:order val="14"/>
          <c:tx>
            <c:strRef>
              <c:f>'Meldunek tygodniowy'!$C$123</c:f>
              <c:strCache>
                <c:ptCount val="1"/>
                <c:pt idx="0">
                  <c:v>wiza (nowa + Schengen)</c:v>
                </c:pt>
              </c:strCache>
            </c:strRef>
          </c:tx>
          <c:spPr>
            <a:solidFill>
              <a:schemeClr val="bg2">
                <a:lumMod val="90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tygodniowy'!$L$123:$U$123</c:f>
              <c:numCache>
                <c:formatCode>#,##0</c:formatCode>
                <c:ptCount val="10"/>
                <c:pt idx="0">
                  <c:v>3</c:v>
                </c:pt>
                <c:pt idx="2">
                  <c:v>7</c:v>
                </c:pt>
                <c:pt idx="3">
                  <c:v>0</c:v>
                </c:pt>
                <c:pt idx="4">
                  <c:v>0</c:v>
                </c:pt>
                <c:pt idx="5">
                  <c:v>6</c:v>
                </c:pt>
                <c:pt idx="6">
                  <c:v>0</c:v>
                </c:pt>
                <c:pt idx="7">
                  <c:v>0</c:v>
                </c:pt>
                <c:pt idx="8">
                  <c:v>0</c:v>
                </c:pt>
                <c:pt idx="9">
                  <c:v>4</c:v>
                </c:pt>
              </c:numCache>
            </c:numRef>
          </c:val>
          <c:extLst xmlns:c16r2="http://schemas.microsoft.com/office/drawing/2015/06/chart">
            <c:ext xmlns:c16="http://schemas.microsoft.com/office/drawing/2014/chart" uri="{C3380CC4-5D6E-409C-BE32-E72D297353CC}">
              <c16:uniqueId val="{0000000E-96BB-4555-9CE7-158D4A9F15B3}"/>
            </c:ext>
          </c:extLst>
        </c:ser>
        <c:dLbls>
          <c:showLegendKey val="0"/>
          <c:showVal val="0"/>
          <c:showCatName val="0"/>
          <c:showSerName val="0"/>
          <c:showPercent val="0"/>
          <c:showBubbleSize val="0"/>
        </c:dLbls>
        <c:gapWidth val="55"/>
        <c:gapDepth val="55"/>
        <c:shape val="box"/>
        <c:axId val="131238976"/>
        <c:axId val="131239360"/>
        <c:axId val="0"/>
      </c:bar3DChart>
      <c:catAx>
        <c:axId val="131238976"/>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131239360"/>
        <c:crosses val="autoZero"/>
        <c:auto val="1"/>
        <c:lblAlgn val="ctr"/>
        <c:lblOffset val="100"/>
        <c:noMultiLvlLbl val="0"/>
      </c:catAx>
      <c:valAx>
        <c:axId val="131239360"/>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131238976"/>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tygodniowy'!$C$247</c:f>
              <c:strCache>
                <c:ptCount val="1"/>
                <c:pt idx="0">
                  <c:v>BIAŁORUŚ</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tygodniowy'!$G$245:$J$246,'Meldunek tygodniowy'!$K$245:$N$246,'Meldunek tygodniowy'!$O$245:$R$246)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tygodniowy'!$G$247:$R$247</c:f>
              <c:numCache>
                <c:formatCode>General</c:formatCode>
                <c:ptCount val="12"/>
                <c:pt idx="0">
                  <c:v>293</c:v>
                </c:pt>
                <c:pt idx="2">
                  <c:v>404</c:v>
                </c:pt>
                <c:pt idx="4">
                  <c:v>8</c:v>
                </c:pt>
                <c:pt idx="6">
                  <c:v>13</c:v>
                </c:pt>
                <c:pt idx="8">
                  <c:v>1</c:v>
                </c:pt>
                <c:pt idx="10">
                  <c:v>2</c:v>
                </c:pt>
              </c:numCache>
            </c:numRef>
          </c:val>
          <c:extLst xmlns:c16r2="http://schemas.microsoft.com/office/drawing/2015/06/chart">
            <c:ext xmlns:c16="http://schemas.microsoft.com/office/drawing/2014/chart" uri="{C3380CC4-5D6E-409C-BE32-E72D297353CC}">
              <c16:uniqueId val="{00000000-9A9D-460E-BCE5-33D6A65FFD65}"/>
            </c:ext>
          </c:extLst>
        </c:ser>
        <c:ser>
          <c:idx val="1"/>
          <c:order val="1"/>
          <c:tx>
            <c:strRef>
              <c:f>'Meldunek tygodniowy'!$C$248</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tygodniowy'!$G$245:$J$246,'Meldunek tygodniowy'!$K$245:$N$246,'Meldunek tygodniowy'!$O$245:$R$246)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tygodniowy'!$G$248:$R$248</c:f>
              <c:numCache>
                <c:formatCode>General</c:formatCode>
                <c:ptCount val="12"/>
                <c:pt idx="0">
                  <c:v>126</c:v>
                </c:pt>
                <c:pt idx="2">
                  <c:v>193</c:v>
                </c:pt>
                <c:pt idx="4">
                  <c:v>5</c:v>
                </c:pt>
                <c:pt idx="6">
                  <c:v>10</c:v>
                </c:pt>
                <c:pt idx="8">
                  <c:v>1</c:v>
                </c:pt>
                <c:pt idx="10">
                  <c:v>4</c:v>
                </c:pt>
              </c:numCache>
            </c:numRef>
          </c:val>
          <c:extLst xmlns:c16r2="http://schemas.microsoft.com/office/drawing/2015/06/chart">
            <c:ext xmlns:c16="http://schemas.microsoft.com/office/drawing/2014/chart" uri="{C3380CC4-5D6E-409C-BE32-E72D297353CC}">
              <c16:uniqueId val="{00000001-9A9D-460E-BCE5-33D6A65FFD65}"/>
            </c:ext>
          </c:extLst>
        </c:ser>
        <c:ser>
          <c:idx val="2"/>
          <c:order val="2"/>
          <c:tx>
            <c:strRef>
              <c:f>'Meldunek tygodniowy'!$C$249</c:f>
              <c:strCache>
                <c:ptCount val="1"/>
                <c:pt idx="0">
                  <c:v>ROSJA</c:v>
                </c:pt>
              </c:strCache>
            </c:strRef>
          </c:tx>
          <c:spPr>
            <a:solidFill>
              <a:srgbClr val="00B050"/>
            </a:solidFill>
            <a:ln>
              <a:solidFill>
                <a:sysClr val="windowText" lastClr="000000"/>
              </a:solidFill>
            </a:ln>
          </c:spPr>
          <c:invertIfNegative val="0"/>
          <c:cat>
            <c:multiLvlStrRef>
              <c:f>('Meldunek tygodniowy'!$G$245:$J$246,'Meldunek tygodniowy'!$K$245:$N$246,'Meldunek tygodniowy'!$O$245:$R$246)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tygodniowy'!$G$249:$R$249</c:f>
              <c:numCache>
                <c:formatCode>General</c:formatCode>
                <c:ptCount val="12"/>
                <c:pt idx="0">
                  <c:v>33</c:v>
                </c:pt>
                <c:pt idx="2">
                  <c:v>56</c:v>
                </c:pt>
                <c:pt idx="4">
                  <c:v>32</c:v>
                </c:pt>
                <c:pt idx="6">
                  <c:v>65</c:v>
                </c:pt>
                <c:pt idx="8">
                  <c:v>3</c:v>
                </c:pt>
                <c:pt idx="10">
                  <c:v>9</c:v>
                </c:pt>
              </c:numCache>
            </c:numRef>
          </c:val>
          <c:extLst xmlns:c16r2="http://schemas.microsoft.com/office/drawing/2015/06/chart">
            <c:ext xmlns:c16="http://schemas.microsoft.com/office/drawing/2014/chart" uri="{C3380CC4-5D6E-409C-BE32-E72D297353CC}">
              <c16:uniqueId val="{00000002-9A9D-460E-BCE5-33D6A65FFD65}"/>
            </c:ext>
          </c:extLst>
        </c:ser>
        <c:ser>
          <c:idx val="3"/>
          <c:order val="3"/>
          <c:tx>
            <c:strRef>
              <c:f>'Meldunek tygodniowy'!$C$250</c:f>
              <c:strCache>
                <c:ptCount val="1"/>
                <c:pt idx="0">
                  <c:v>TURCJA</c:v>
                </c:pt>
              </c:strCache>
            </c:strRef>
          </c:tx>
          <c:spPr>
            <a:solidFill>
              <a:srgbClr val="92D050"/>
            </a:solidFill>
            <a:ln>
              <a:solidFill>
                <a:sysClr val="windowText" lastClr="000000"/>
              </a:solidFill>
            </a:ln>
          </c:spPr>
          <c:invertIfNegative val="0"/>
          <c:cat>
            <c:multiLvlStrRef>
              <c:f>('Meldunek tygodniowy'!$G$245:$J$246,'Meldunek tygodniowy'!$K$245:$N$246,'Meldunek tygodniowy'!$O$245:$R$246)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tygodniowy'!$G$250:$R$250</c:f>
              <c:numCache>
                <c:formatCode>General</c:formatCode>
                <c:ptCount val="12"/>
                <c:pt idx="0">
                  <c:v>24</c:v>
                </c:pt>
                <c:pt idx="2">
                  <c:v>65</c:v>
                </c:pt>
                <c:pt idx="4">
                  <c:v>0</c:v>
                </c:pt>
                <c:pt idx="6">
                  <c:v>5</c:v>
                </c:pt>
                <c:pt idx="8">
                  <c:v>0</c:v>
                </c:pt>
                <c:pt idx="10">
                  <c:v>0</c:v>
                </c:pt>
              </c:numCache>
            </c:numRef>
          </c:val>
          <c:extLst xmlns:c16r2="http://schemas.microsoft.com/office/drawing/2015/06/chart">
            <c:ext xmlns:c16="http://schemas.microsoft.com/office/drawing/2014/chart" uri="{C3380CC4-5D6E-409C-BE32-E72D297353CC}">
              <c16:uniqueId val="{00000003-9A9D-460E-BCE5-33D6A65FFD65}"/>
            </c:ext>
          </c:extLst>
        </c:ser>
        <c:ser>
          <c:idx val="5"/>
          <c:order val="4"/>
          <c:tx>
            <c:strRef>
              <c:f>'Meldunek tygodniowy'!$C$251</c:f>
              <c:strCache>
                <c:ptCount val="1"/>
                <c:pt idx="0">
                  <c:v>TADŻYKISTAN</c:v>
                </c:pt>
              </c:strCache>
            </c:strRef>
          </c:tx>
          <c:spPr>
            <a:solidFill>
              <a:srgbClr val="0070C0"/>
            </a:solidFill>
            <a:ln>
              <a:solidFill>
                <a:sysClr val="windowText" lastClr="000000"/>
              </a:solidFill>
            </a:ln>
          </c:spPr>
          <c:invertIfNegative val="0"/>
          <c:val>
            <c:numRef>
              <c:f>'Meldunek tygodniowy'!$G$251:$R$251</c:f>
              <c:numCache>
                <c:formatCode>General</c:formatCode>
                <c:ptCount val="12"/>
                <c:pt idx="0">
                  <c:v>11</c:v>
                </c:pt>
                <c:pt idx="2">
                  <c:v>19</c:v>
                </c:pt>
                <c:pt idx="4">
                  <c:v>4</c:v>
                </c:pt>
                <c:pt idx="6">
                  <c:v>10</c:v>
                </c:pt>
                <c:pt idx="8">
                  <c:v>1</c:v>
                </c:pt>
                <c:pt idx="10">
                  <c:v>1</c:v>
                </c:pt>
              </c:numCache>
            </c:numRef>
          </c:val>
          <c:extLst xmlns:c16r2="http://schemas.microsoft.com/office/drawing/2015/06/chart">
            <c:ext xmlns:c16="http://schemas.microsoft.com/office/drawing/2014/chart" uri="{C3380CC4-5D6E-409C-BE32-E72D297353CC}">
              <c16:uniqueId val="{00000004-9A9D-460E-BCE5-33D6A65FFD65}"/>
            </c:ext>
          </c:extLst>
        </c:ser>
        <c:ser>
          <c:idx val="4"/>
          <c:order val="5"/>
          <c:tx>
            <c:strRef>
              <c:f>'Meldunek tygodniowy'!$C$252</c:f>
              <c:strCache>
                <c:ptCount val="1"/>
                <c:pt idx="0">
                  <c:v>Pozostałe</c:v>
                </c:pt>
              </c:strCache>
            </c:strRef>
          </c:tx>
          <c:spPr>
            <a:solidFill>
              <a:srgbClr val="002060"/>
            </a:solidFill>
            <a:ln>
              <a:solidFill>
                <a:sysClr val="windowText" lastClr="000000"/>
              </a:solidFill>
            </a:ln>
          </c:spPr>
          <c:invertIfNegative val="0"/>
          <c:cat>
            <c:multiLvlStrRef>
              <c:f>('Meldunek tygodniowy'!$G$245:$J$246,'Meldunek tygodniowy'!$K$245:$N$246,'Meldunek tygodniowy'!$O$245:$R$246)</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tygodniowy'!$G$252:$R$252</c:f>
              <c:numCache>
                <c:formatCode>General</c:formatCode>
                <c:ptCount val="12"/>
                <c:pt idx="0">
                  <c:v>117</c:v>
                </c:pt>
                <c:pt idx="2">
                  <c:v>133</c:v>
                </c:pt>
                <c:pt idx="4">
                  <c:v>25</c:v>
                </c:pt>
                <c:pt idx="6">
                  <c:v>46</c:v>
                </c:pt>
                <c:pt idx="8">
                  <c:v>6</c:v>
                </c:pt>
                <c:pt idx="10">
                  <c:v>6</c:v>
                </c:pt>
              </c:numCache>
            </c:numRef>
          </c:val>
          <c:extLst xmlns:c16r2="http://schemas.microsoft.com/office/drawing/2015/06/chart">
            <c:ext xmlns:c16="http://schemas.microsoft.com/office/drawing/2014/chart" uri="{C3380CC4-5D6E-409C-BE32-E72D297353CC}">
              <c16:uniqueId val="{00000005-9A9D-460E-BCE5-33D6A65FFD65}"/>
            </c:ext>
          </c:extLst>
        </c:ser>
        <c:dLbls>
          <c:showLegendKey val="0"/>
          <c:showVal val="0"/>
          <c:showCatName val="0"/>
          <c:showSerName val="0"/>
          <c:showPercent val="0"/>
          <c:showBubbleSize val="0"/>
        </c:dLbls>
        <c:gapWidth val="55"/>
        <c:gapDepth val="55"/>
        <c:shape val="box"/>
        <c:axId val="131223744"/>
        <c:axId val="131224128"/>
        <c:axId val="0"/>
      </c:bar3DChart>
      <c:catAx>
        <c:axId val="131223744"/>
        <c:scaling>
          <c:orientation val="minMax"/>
        </c:scaling>
        <c:delete val="0"/>
        <c:axPos val="b"/>
        <c:numFmt formatCode="General" sourceLinked="0"/>
        <c:majorTickMark val="none"/>
        <c:minorTickMark val="none"/>
        <c:tickLblPos val="nextTo"/>
        <c:txPr>
          <a:bodyPr/>
          <a:lstStyle/>
          <a:p>
            <a:pPr algn="ctr">
              <a:defRPr/>
            </a:pPr>
            <a:endParaRPr lang="pl-PL"/>
          </a:p>
        </c:txPr>
        <c:crossAx val="131224128"/>
        <c:crosses val="autoZero"/>
        <c:auto val="1"/>
        <c:lblAlgn val="ctr"/>
        <c:lblOffset val="100"/>
        <c:noMultiLvlLbl val="0"/>
      </c:catAx>
      <c:valAx>
        <c:axId val="131224128"/>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131223744"/>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tygodniowy'!$G$24</c:f>
              <c:strCache>
                <c:ptCount val="1"/>
                <c:pt idx="0">
                  <c:v>pobyt czasowy</c:v>
                </c:pt>
              </c:strCache>
            </c:strRef>
          </c:tx>
          <c:spPr>
            <a:solidFill>
              <a:srgbClr val="FF000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01.10.2023 - 31.10.2023 r.</c:v>
                  </c:pt>
                </c:lvl>
              </c:multiLvlStrCache>
            </c:multiLvlStrRef>
          </c:cat>
          <c:val>
            <c:numRef>
              <c:f>('Meldunek tygodniowy'!$K$24,'Meldunek tygodniowy'!$M$24,'Meldunek tygodniowy'!$O$24,'Meldunek tygodniowy'!$Q$24)</c:f>
              <c:numCache>
                <c:formatCode>#,##0</c:formatCode>
                <c:ptCount val="4"/>
                <c:pt idx="0">
                  <c:v>52677</c:v>
                </c:pt>
                <c:pt idx="1">
                  <c:v>30855</c:v>
                </c:pt>
                <c:pt idx="2">
                  <c:v>1598</c:v>
                </c:pt>
                <c:pt idx="3">
                  <c:v>1060</c:v>
                </c:pt>
              </c:numCache>
            </c:numRef>
          </c:val>
          <c:extLst xmlns:c16r2="http://schemas.microsoft.com/office/drawing/2015/06/chart">
            <c:ext xmlns:c16="http://schemas.microsoft.com/office/drawing/2014/chart" uri="{C3380CC4-5D6E-409C-BE32-E72D297353CC}">
              <c16:uniqueId val="{00000000-41A2-4EFD-94A5-8967E551BDD1}"/>
            </c:ext>
          </c:extLst>
        </c:ser>
        <c:ser>
          <c:idx val="2"/>
          <c:order val="1"/>
          <c:tx>
            <c:strRef>
              <c:f>'Meldunek tygodniowy'!$G$25</c:f>
              <c:strCache>
                <c:ptCount val="1"/>
                <c:pt idx="0">
                  <c:v>pobyt stały</c:v>
                </c:pt>
              </c:strCache>
            </c:strRef>
          </c:tx>
          <c:spPr>
            <a:solidFill>
              <a:srgbClr val="FFC00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01.10.2023 - 31.10.2023 r.</c:v>
                  </c:pt>
                </c:lvl>
              </c:multiLvlStrCache>
            </c:multiLvlStrRef>
          </c:cat>
          <c:val>
            <c:numRef>
              <c:f>('Meldunek tygodniowy'!$K$25,'Meldunek tygodniowy'!$M$25,'Meldunek tygodniowy'!$O$25,'Meldunek tygodniowy'!$Q$25)</c:f>
              <c:numCache>
                <c:formatCode>#,##0</c:formatCode>
                <c:ptCount val="4"/>
                <c:pt idx="0">
                  <c:v>3249</c:v>
                </c:pt>
                <c:pt idx="1">
                  <c:v>1777</c:v>
                </c:pt>
                <c:pt idx="2">
                  <c:v>329</c:v>
                </c:pt>
                <c:pt idx="3">
                  <c:v>141</c:v>
                </c:pt>
              </c:numCache>
            </c:numRef>
          </c:val>
          <c:extLst xmlns:c16r2="http://schemas.microsoft.com/office/drawing/2015/06/chart">
            <c:ext xmlns:c16="http://schemas.microsoft.com/office/drawing/2014/chart" uri="{C3380CC4-5D6E-409C-BE32-E72D297353CC}">
              <c16:uniqueId val="{00000001-41A2-4EFD-94A5-8967E551BDD1}"/>
            </c:ext>
          </c:extLst>
        </c:ser>
        <c:ser>
          <c:idx val="4"/>
          <c:order val="2"/>
          <c:tx>
            <c:strRef>
              <c:f>'Meldunek tygodniowy'!$G$26</c:f>
              <c:strCache>
                <c:ptCount val="1"/>
                <c:pt idx="0">
                  <c:v>pobyt rezyd. UE</c:v>
                </c:pt>
              </c:strCache>
            </c:strRef>
          </c:tx>
          <c:spPr>
            <a:solidFill>
              <a:srgbClr val="92D05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01.10.2023 - 31.10.2023 r.</c:v>
                  </c:pt>
                </c:lvl>
              </c:multiLvlStrCache>
            </c:multiLvlStrRef>
          </c:cat>
          <c:val>
            <c:numRef>
              <c:f>('Meldunek tygodniowy'!$K$26,'Meldunek tygodniowy'!$M$26,'Meldunek tygodniowy'!$O$26,'Meldunek tygodniowy'!$Q$26)</c:f>
              <c:numCache>
                <c:formatCode>#,##0</c:formatCode>
                <c:ptCount val="4"/>
                <c:pt idx="0">
                  <c:v>2623</c:v>
                </c:pt>
                <c:pt idx="1">
                  <c:v>814</c:v>
                </c:pt>
                <c:pt idx="2">
                  <c:v>131</c:v>
                </c:pt>
                <c:pt idx="3">
                  <c:v>117</c:v>
                </c:pt>
              </c:numCache>
            </c:numRef>
          </c:val>
          <c:extLst xmlns:c16r2="http://schemas.microsoft.com/office/drawing/2015/06/chart">
            <c:ext xmlns:c16="http://schemas.microsoft.com/office/drawing/2014/chart" uri="{C3380CC4-5D6E-409C-BE32-E72D297353CC}">
              <c16:uniqueId val="{00000002-41A2-4EFD-94A5-8967E551BDD1}"/>
            </c:ext>
          </c:extLst>
        </c:ser>
        <c:dLbls>
          <c:showLegendKey val="0"/>
          <c:showVal val="0"/>
          <c:showCatName val="0"/>
          <c:showSerName val="0"/>
          <c:showPercent val="0"/>
          <c:showBubbleSize val="0"/>
        </c:dLbls>
        <c:gapWidth val="150"/>
        <c:shape val="box"/>
        <c:axId val="131394160"/>
        <c:axId val="131396512"/>
        <c:axId val="0"/>
      </c:bar3DChart>
      <c:catAx>
        <c:axId val="131394160"/>
        <c:scaling>
          <c:orientation val="minMax"/>
        </c:scaling>
        <c:delete val="0"/>
        <c:axPos val="b"/>
        <c:numFmt formatCode="General" sourceLinked="0"/>
        <c:majorTickMark val="out"/>
        <c:minorTickMark val="none"/>
        <c:tickLblPos val="nextTo"/>
        <c:crossAx val="131396512"/>
        <c:crosses val="autoZero"/>
        <c:auto val="1"/>
        <c:lblAlgn val="ctr"/>
        <c:lblOffset val="100"/>
        <c:noMultiLvlLbl val="0"/>
      </c:catAx>
      <c:valAx>
        <c:axId val="131396512"/>
        <c:scaling>
          <c:orientation val="minMax"/>
        </c:scaling>
        <c:delete val="0"/>
        <c:axPos val="l"/>
        <c:majorGridlines/>
        <c:numFmt formatCode="#,##0" sourceLinked="1"/>
        <c:majorTickMark val="out"/>
        <c:minorTickMark val="none"/>
        <c:tickLblPos val="nextTo"/>
        <c:crossAx val="13139416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'Meldunek tygodniowy'!$D$187</c:f>
              <c:strCache>
                <c:ptCount val="1"/>
                <c:pt idx="0">
                  <c:v>inne państwo</c:v>
                </c:pt>
              </c:strCache>
            </c:strRef>
          </c:tx>
          <c:spPr>
            <a:solidFill>
              <a:schemeClr val="accent3"/>
            </a:solidFill>
            <a:ln>
              <a:noFill/>
            </a:ln>
            <a:effectLst/>
            <a:sp3d/>
          </c:spPr>
          <c:invertIfNegative val="0"/>
          <c:cat>
            <c:strRef>
              <c:f>'Meldunek tygodniowy'!$H$186:$K$186</c:f>
              <c:strCache>
                <c:ptCount val="4"/>
                <c:pt idx="0">
                  <c:v>wnioski</c:v>
                </c:pt>
                <c:pt idx="3">
                  <c:v>decyzje</c:v>
                </c:pt>
              </c:strCache>
            </c:strRef>
          </c:cat>
          <c:val>
            <c:numRef>
              <c:f>'Meldunek tygodniowy'!$H$187:$K$187</c:f>
              <c:numCache>
                <c:formatCode>#,##0</c:formatCode>
                <c:ptCount val="4"/>
                <c:pt idx="0">
                  <c:v>66713</c:v>
                </c:pt>
                <c:pt idx="3">
                  <c:v>68918</c:v>
                </c:pt>
              </c:numCache>
            </c:numRef>
          </c:val>
          <c:extLst xmlns:c16r2="http://schemas.microsoft.com/office/drawing/2015/06/chart">
            <c:ext xmlns:c16="http://schemas.microsoft.com/office/drawing/2014/chart" uri="{C3380CC4-5D6E-409C-BE32-E72D297353CC}">
              <c16:uniqueId val="{00000000-59B3-42F6-BF3B-D70A895923F0}"/>
            </c:ext>
          </c:extLst>
        </c:ser>
        <c:ser>
          <c:idx val="1"/>
          <c:order val="1"/>
          <c:tx>
            <c:strRef>
              <c:f>'Meldunek tygodniowy'!$D$188</c:f>
              <c:strCache>
                <c:ptCount val="1"/>
                <c:pt idx="0">
                  <c:v>obligatoryjne</c:v>
                </c:pt>
              </c:strCache>
            </c:strRef>
          </c:tx>
          <c:spPr>
            <a:solidFill>
              <a:schemeClr val="accent2"/>
            </a:solidFill>
            <a:ln>
              <a:noFill/>
            </a:ln>
            <a:effectLst/>
            <a:sp3d/>
          </c:spPr>
          <c:invertIfNegative val="0"/>
          <c:cat>
            <c:strRef>
              <c:f>'Meldunek tygodniowy'!$H$186:$K$186</c:f>
              <c:strCache>
                <c:ptCount val="4"/>
                <c:pt idx="0">
                  <c:v>wnioski</c:v>
                </c:pt>
                <c:pt idx="3">
                  <c:v>decyzje</c:v>
                </c:pt>
              </c:strCache>
            </c:strRef>
          </c:cat>
          <c:val>
            <c:numRef>
              <c:f>'Meldunek tygodniowy'!$H$188:$K$188</c:f>
              <c:numCache>
                <c:formatCode>#,##0</c:formatCode>
                <c:ptCount val="4"/>
                <c:pt idx="0">
                  <c:v>5645</c:v>
                </c:pt>
                <c:pt idx="3">
                  <c:v>5571</c:v>
                </c:pt>
              </c:numCache>
            </c:numRef>
          </c:val>
          <c:extLst xmlns:c16r2="http://schemas.microsoft.com/office/drawing/2015/06/chart">
            <c:ext xmlns:c16="http://schemas.microsoft.com/office/drawing/2014/chart" uri="{C3380CC4-5D6E-409C-BE32-E72D297353CC}">
              <c16:uniqueId val="{00000001-59B3-42F6-BF3B-D70A895923F0}"/>
            </c:ext>
          </c:extLst>
        </c:ser>
        <c:ser>
          <c:idx val="0"/>
          <c:order val="2"/>
          <c:tx>
            <c:strRef>
              <c:f>'Meldunek tygodniowy'!$D$189</c:f>
              <c:strCache>
                <c:ptCount val="1"/>
                <c:pt idx="0">
                  <c:v>fakultatywne</c:v>
                </c:pt>
              </c:strCache>
            </c:strRef>
          </c:tx>
          <c:spPr>
            <a:solidFill>
              <a:schemeClr val="accent1"/>
            </a:solidFill>
            <a:ln>
              <a:noFill/>
            </a:ln>
            <a:effectLst/>
            <a:sp3d/>
          </c:spPr>
          <c:invertIfNegative val="0"/>
          <c:cat>
            <c:strRef>
              <c:f>'Meldunek tygodniowy'!$H$186:$K$186</c:f>
              <c:strCache>
                <c:ptCount val="4"/>
                <c:pt idx="0">
                  <c:v>wnioski</c:v>
                </c:pt>
                <c:pt idx="3">
                  <c:v>decyzje</c:v>
                </c:pt>
              </c:strCache>
            </c:strRef>
          </c:cat>
          <c:val>
            <c:numRef>
              <c:f>'Meldunek tygodniowy'!$H$189:$K$189</c:f>
              <c:numCache>
                <c:formatCode>#,##0</c:formatCode>
                <c:ptCount val="4"/>
                <c:pt idx="0">
                  <c:v>6479</c:v>
                </c:pt>
                <c:pt idx="3">
                  <c:v>7079</c:v>
                </c:pt>
              </c:numCache>
            </c:numRef>
          </c:val>
          <c:extLst xmlns:c16r2="http://schemas.microsoft.com/office/drawing/2015/06/chart">
            <c:ext xmlns:c16="http://schemas.microsoft.com/office/drawing/2014/chart" uri="{C3380CC4-5D6E-409C-BE32-E72D297353CC}">
              <c16:uniqueId val="{00000002-59B3-42F6-BF3B-D70A895923F0}"/>
            </c:ext>
          </c:extLst>
        </c:ser>
        <c:dLbls>
          <c:showLegendKey val="0"/>
          <c:showVal val="0"/>
          <c:showCatName val="0"/>
          <c:showSerName val="0"/>
          <c:showPercent val="0"/>
          <c:showBubbleSize val="0"/>
        </c:dLbls>
        <c:gapWidth val="150"/>
        <c:shape val="box"/>
        <c:axId val="131396120"/>
        <c:axId val="131395728"/>
        <c:axId val="131337144"/>
      </c:bar3DChart>
      <c:catAx>
        <c:axId val="1313961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131395728"/>
        <c:crosses val="autoZero"/>
        <c:auto val="1"/>
        <c:lblAlgn val="ctr"/>
        <c:lblOffset val="100"/>
        <c:noMultiLvlLbl val="0"/>
      </c:catAx>
      <c:valAx>
        <c:axId val="1313957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31396120"/>
        <c:crosses val="autoZero"/>
        <c:crossBetween val="between"/>
      </c:valAx>
      <c:serAx>
        <c:axId val="1313371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31395728"/>
        <c:crosses val="autoZero"/>
      </c:ser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tygodniowy'!$G$58</c:f>
              <c:strCache>
                <c:ptCount val="1"/>
                <c:pt idx="0">
                  <c:v>pobyt czasowy</c:v>
                </c:pt>
              </c:strCache>
            </c:strRef>
          </c:tx>
          <c:spPr>
            <a:solidFill>
              <a:srgbClr val="FF000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01.01.2023 - 31.10.2023 r.</c:v>
                  </c:pt>
                </c:lvl>
              </c:multiLvlStrCache>
            </c:multiLvlStrRef>
          </c:cat>
          <c:val>
            <c:numRef>
              <c:f>('Meldunek tygodniowy'!$K$58,'Meldunek tygodniowy'!$M$58,'Meldunek tygodniowy'!$O$58,'Meldunek tygodniowy'!$Q$58)</c:f>
              <c:numCache>
                <c:formatCode>#,##0</c:formatCode>
                <c:ptCount val="4"/>
                <c:pt idx="0">
                  <c:v>469594</c:v>
                </c:pt>
                <c:pt idx="1">
                  <c:v>278299</c:v>
                </c:pt>
                <c:pt idx="2">
                  <c:v>20523</c:v>
                </c:pt>
                <c:pt idx="3">
                  <c:v>11196</c:v>
                </c:pt>
              </c:numCache>
            </c:numRef>
          </c:val>
          <c:extLst xmlns:c16r2="http://schemas.microsoft.com/office/drawing/2015/06/chart">
            <c:ext xmlns:c16="http://schemas.microsoft.com/office/drawing/2014/chart" uri="{C3380CC4-5D6E-409C-BE32-E72D297353CC}">
              <c16:uniqueId val="{00000000-145C-4962-9164-A822863C021D}"/>
            </c:ext>
          </c:extLst>
        </c:ser>
        <c:ser>
          <c:idx val="2"/>
          <c:order val="1"/>
          <c:tx>
            <c:strRef>
              <c:f>'Meldunek tygodniowy'!$G$59</c:f>
              <c:strCache>
                <c:ptCount val="1"/>
                <c:pt idx="0">
                  <c:v>pobyt stały</c:v>
                </c:pt>
              </c:strCache>
            </c:strRef>
          </c:tx>
          <c:spPr>
            <a:solidFill>
              <a:srgbClr val="FFC00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01.01.2023 - 31.10.2023 r.</c:v>
                  </c:pt>
                </c:lvl>
              </c:multiLvlStrCache>
            </c:multiLvlStrRef>
          </c:cat>
          <c:val>
            <c:numRef>
              <c:f>('Meldunek tygodniowy'!$K$59,'Meldunek tygodniowy'!$M$59,'Meldunek tygodniowy'!$O$59,'Meldunek tygodniowy'!$Q$59)</c:f>
              <c:numCache>
                <c:formatCode>#,##0</c:formatCode>
                <c:ptCount val="4"/>
                <c:pt idx="0">
                  <c:v>30347</c:v>
                </c:pt>
                <c:pt idx="1">
                  <c:v>21591</c:v>
                </c:pt>
                <c:pt idx="2">
                  <c:v>2425</c:v>
                </c:pt>
                <c:pt idx="3">
                  <c:v>1237</c:v>
                </c:pt>
              </c:numCache>
            </c:numRef>
          </c:val>
          <c:extLst xmlns:c16r2="http://schemas.microsoft.com/office/drawing/2015/06/chart">
            <c:ext xmlns:c16="http://schemas.microsoft.com/office/drawing/2014/chart" uri="{C3380CC4-5D6E-409C-BE32-E72D297353CC}">
              <c16:uniqueId val="{00000001-145C-4962-9164-A822863C021D}"/>
            </c:ext>
          </c:extLst>
        </c:ser>
        <c:ser>
          <c:idx val="4"/>
          <c:order val="2"/>
          <c:tx>
            <c:strRef>
              <c:f>'Meldunek tygodniowy'!$G$60</c:f>
              <c:strCache>
                <c:ptCount val="1"/>
                <c:pt idx="0">
                  <c:v>pobyt rezyd. UE</c:v>
                </c:pt>
              </c:strCache>
            </c:strRef>
          </c:tx>
          <c:spPr>
            <a:solidFill>
              <a:srgbClr val="92D05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01.01.2023 - 31.10.2023 r.</c:v>
                  </c:pt>
                </c:lvl>
              </c:multiLvlStrCache>
            </c:multiLvlStrRef>
          </c:cat>
          <c:val>
            <c:numRef>
              <c:f>('Meldunek tygodniowy'!$K$60,'Meldunek tygodniowy'!$M$60,'Meldunek tygodniowy'!$O$60,'Meldunek tygodniowy'!$Q$60)</c:f>
              <c:numCache>
                <c:formatCode>#,##0</c:formatCode>
                <c:ptCount val="4"/>
                <c:pt idx="0">
                  <c:v>19902</c:v>
                </c:pt>
                <c:pt idx="1">
                  <c:v>8029</c:v>
                </c:pt>
                <c:pt idx="2">
                  <c:v>964</c:v>
                </c:pt>
                <c:pt idx="3">
                  <c:v>871</c:v>
                </c:pt>
              </c:numCache>
            </c:numRef>
          </c:val>
          <c:extLst xmlns:c16r2="http://schemas.microsoft.com/office/drawing/2015/06/chart">
            <c:ext xmlns:c16="http://schemas.microsoft.com/office/drawing/2014/chart" uri="{C3380CC4-5D6E-409C-BE32-E72D297353CC}">
              <c16:uniqueId val="{00000002-145C-4962-9164-A822863C021D}"/>
            </c:ext>
          </c:extLst>
        </c:ser>
        <c:dLbls>
          <c:showLegendKey val="0"/>
          <c:showVal val="0"/>
          <c:showCatName val="0"/>
          <c:showSerName val="0"/>
          <c:showPercent val="0"/>
          <c:showBubbleSize val="0"/>
        </c:dLbls>
        <c:gapWidth val="150"/>
        <c:shape val="box"/>
        <c:axId val="131393376"/>
        <c:axId val="131394552"/>
        <c:axId val="0"/>
      </c:bar3DChart>
      <c:catAx>
        <c:axId val="131393376"/>
        <c:scaling>
          <c:orientation val="minMax"/>
        </c:scaling>
        <c:delete val="0"/>
        <c:axPos val="b"/>
        <c:numFmt formatCode="General" sourceLinked="0"/>
        <c:majorTickMark val="out"/>
        <c:minorTickMark val="none"/>
        <c:tickLblPos val="nextTo"/>
        <c:crossAx val="131394552"/>
        <c:crosses val="autoZero"/>
        <c:auto val="1"/>
        <c:lblAlgn val="ctr"/>
        <c:lblOffset val="100"/>
        <c:noMultiLvlLbl val="0"/>
      </c:catAx>
      <c:valAx>
        <c:axId val="131394552"/>
        <c:scaling>
          <c:orientation val="minMax"/>
        </c:scaling>
        <c:delete val="0"/>
        <c:axPos val="l"/>
        <c:majorGridlines/>
        <c:numFmt formatCode="#,##0" sourceLinked="1"/>
        <c:majorTickMark val="out"/>
        <c:minorTickMark val="none"/>
        <c:tickLblPos val="nextTo"/>
        <c:crossAx val="131393376"/>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288</xdr:row>
      <xdr:rowOff>52389</xdr:rowOff>
    </xdr:from>
    <xdr:to>
      <xdr:col>24</xdr:col>
      <xdr:colOff>19051</xdr:colOff>
      <xdr:row>309</xdr:row>
      <xdr:rowOff>133351</xdr:rowOff>
    </xdr:to>
    <xdr:graphicFrame macro="">
      <xdr:nvGraphicFramePr>
        <xdr:cNvPr id="2" name="Wykres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403</xdr:row>
      <xdr:rowOff>65086</xdr:rowOff>
    </xdr:from>
    <xdr:to>
      <xdr:col>23</xdr:col>
      <xdr:colOff>9525</xdr:colOff>
      <xdr:row>417</xdr:row>
      <xdr:rowOff>133350</xdr:rowOff>
    </xdr:to>
    <xdr:graphicFrame macro="">
      <xdr:nvGraphicFramePr>
        <xdr:cNvPr id="35" name="Wykres 34">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125</xdr:row>
      <xdr:rowOff>69397</xdr:rowOff>
    </xdr:from>
    <xdr:to>
      <xdr:col>23</xdr:col>
      <xdr:colOff>1</xdr:colOff>
      <xdr:row>147</xdr:row>
      <xdr:rowOff>123825</xdr:rowOff>
    </xdr:to>
    <xdr:graphicFrame macro="">
      <xdr:nvGraphicFramePr>
        <xdr:cNvPr id="38" name="Wykres 37">
          <a:extLst>
            <a:ext uri="{FF2B5EF4-FFF2-40B4-BE49-F238E27FC236}">
              <a16:creationId xmlns:a16="http://schemas.microsoft.com/office/drawing/2014/main" xmlns=""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253</xdr:row>
      <xdr:rowOff>142193</xdr:rowOff>
    </xdr:from>
    <xdr:to>
      <xdr:col>23</xdr:col>
      <xdr:colOff>238126</xdr:colOff>
      <xdr:row>272</xdr:row>
      <xdr:rowOff>161925</xdr:rowOff>
    </xdr:to>
    <xdr:graphicFrame macro="">
      <xdr:nvGraphicFramePr>
        <xdr:cNvPr id="4" name="Wykres 3">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28</xdr:row>
      <xdr:rowOff>9526</xdr:rowOff>
    </xdr:from>
    <xdr:to>
      <xdr:col>23</xdr:col>
      <xdr:colOff>9525</xdr:colOff>
      <xdr:row>42</xdr:row>
      <xdr:rowOff>180976</xdr:rowOff>
    </xdr:to>
    <xdr:graphicFrame macro="">
      <xdr:nvGraphicFramePr>
        <xdr:cNvPr id="5" name="Wykres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191</xdr:row>
      <xdr:rowOff>1</xdr:rowOff>
    </xdr:from>
    <xdr:to>
      <xdr:col>21</xdr:col>
      <xdr:colOff>238125</xdr:colOff>
      <xdr:row>206</xdr:row>
      <xdr:rowOff>152401</xdr:rowOff>
    </xdr:to>
    <xdr:graphicFrame macro="">
      <xdr:nvGraphicFramePr>
        <xdr:cNvPr id="7" name="Wykres 6">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345</xdr:row>
      <xdr:rowOff>0</xdr:rowOff>
    </xdr:from>
    <xdr:to>
      <xdr:col>20</xdr:col>
      <xdr:colOff>234084</xdr:colOff>
      <xdr:row>345</xdr:row>
      <xdr:rowOff>95250</xdr:rowOff>
    </xdr:to>
    <xdr:sp macro="" textlink="">
      <xdr:nvSpPr>
        <xdr:cNvPr id="10" name="pole tekstowe 9">
          <a:extLst>
            <a:ext uri="{FF2B5EF4-FFF2-40B4-BE49-F238E27FC236}">
              <a16:creationId xmlns:a16="http://schemas.microsoft.com/office/drawing/2014/main" xmlns="" id="{00000000-0008-0000-0000-00000A000000}"/>
            </a:ext>
          </a:extLst>
        </xdr:cNvPr>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281</xdr:row>
      <xdr:rowOff>0</xdr:rowOff>
    </xdr:from>
    <xdr:ext cx="184731" cy="264560"/>
    <xdr:sp macro="" textlink="">
      <xdr:nvSpPr>
        <xdr:cNvPr id="18" name="pole tekstowe 17">
          <a:extLst>
            <a:ext uri="{FF2B5EF4-FFF2-40B4-BE49-F238E27FC236}">
              <a16:creationId xmlns:a16="http://schemas.microsoft.com/office/drawing/2014/main" xmlns="" id="{00000000-0008-0000-0000-000012000000}"/>
            </a:ext>
          </a:extLst>
        </xdr:cNvPr>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66</xdr:row>
      <xdr:rowOff>0</xdr:rowOff>
    </xdr:from>
    <xdr:to>
      <xdr:col>22</xdr:col>
      <xdr:colOff>266700</xdr:colOff>
      <xdr:row>79</xdr:row>
      <xdr:rowOff>9525</xdr:rowOff>
    </xdr:to>
    <xdr:graphicFrame macro="">
      <xdr:nvGraphicFramePr>
        <xdr:cNvPr id="34" name="Wykres 33">
          <a:extLst>
            <a:ext uri="{FF2B5EF4-FFF2-40B4-BE49-F238E27FC236}">
              <a16:creationId xmlns:a16="http://schemas.microsoft.com/office/drawing/2014/main" xmlns=""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340</xdr:row>
      <xdr:rowOff>0</xdr:rowOff>
    </xdr:from>
    <xdr:to>
      <xdr:col>25</xdr:col>
      <xdr:colOff>10584</xdr:colOff>
      <xdr:row>345</xdr:row>
      <xdr:rowOff>0</xdr:rowOff>
    </xdr:to>
    <xdr:sp macro="" textlink="">
      <xdr:nvSpPr>
        <xdr:cNvPr id="22" name="Prostokąt 21">
          <a:extLst>
            <a:ext uri="{FF2B5EF4-FFF2-40B4-BE49-F238E27FC236}">
              <a16:creationId xmlns:a16="http://schemas.microsoft.com/office/drawing/2014/main" xmlns="" id="{00000000-0008-0000-0000-000016000000}"/>
            </a:ext>
          </a:extLst>
        </xdr:cNvPr>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373</xdr:row>
      <xdr:rowOff>190499</xdr:rowOff>
    </xdr:from>
    <xdr:to>
      <xdr:col>25</xdr:col>
      <xdr:colOff>10584</xdr:colOff>
      <xdr:row>383</xdr:row>
      <xdr:rowOff>0</xdr:rowOff>
    </xdr:to>
    <xdr:sp macro="" textlink="">
      <xdr:nvSpPr>
        <xdr:cNvPr id="23" name="Prostokąt 22">
          <a:extLst>
            <a:ext uri="{FF2B5EF4-FFF2-40B4-BE49-F238E27FC236}">
              <a16:creationId xmlns:a16="http://schemas.microsoft.com/office/drawing/2014/main" xmlns="" id="{00000000-0008-0000-0000-000017000000}"/>
            </a:ext>
          </a:extLst>
        </xdr:cNvPr>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421</xdr:row>
      <xdr:rowOff>0</xdr:rowOff>
    </xdr:from>
    <xdr:to>
      <xdr:col>25</xdr:col>
      <xdr:colOff>10584</xdr:colOff>
      <xdr:row>424</xdr:row>
      <xdr:rowOff>0</xdr:rowOff>
    </xdr:to>
    <xdr:sp macro="" textlink="">
      <xdr:nvSpPr>
        <xdr:cNvPr id="24" name="Prostokąt 23">
          <a:extLst>
            <a:ext uri="{FF2B5EF4-FFF2-40B4-BE49-F238E27FC236}">
              <a16:creationId xmlns:a16="http://schemas.microsoft.com/office/drawing/2014/main" xmlns="" id="{00000000-0008-0000-0000-000018000000}"/>
            </a:ext>
          </a:extLst>
        </xdr:cNvPr>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89</xdr:row>
      <xdr:rowOff>190499</xdr:rowOff>
    </xdr:from>
    <xdr:to>
      <xdr:col>25</xdr:col>
      <xdr:colOff>10584</xdr:colOff>
      <xdr:row>100</xdr:row>
      <xdr:rowOff>10582</xdr:rowOff>
    </xdr:to>
    <xdr:sp macro="" textlink="">
      <xdr:nvSpPr>
        <xdr:cNvPr id="25" name="Prostokąt 24">
          <a:extLst>
            <a:ext uri="{FF2B5EF4-FFF2-40B4-BE49-F238E27FC236}">
              <a16:creationId xmlns:a16="http://schemas.microsoft.com/office/drawing/2014/main" xmlns="" id="{00000000-0008-0000-0000-000019000000}"/>
            </a:ext>
          </a:extLst>
        </xdr:cNvPr>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152</xdr:row>
      <xdr:rowOff>0</xdr:rowOff>
    </xdr:from>
    <xdr:to>
      <xdr:col>25</xdr:col>
      <xdr:colOff>10584</xdr:colOff>
      <xdr:row>160</xdr:row>
      <xdr:rowOff>179916</xdr:rowOff>
    </xdr:to>
    <xdr:sp macro="" textlink="">
      <xdr:nvSpPr>
        <xdr:cNvPr id="26" name="Prostokąt 25">
          <a:extLst>
            <a:ext uri="{FF2B5EF4-FFF2-40B4-BE49-F238E27FC236}">
              <a16:creationId xmlns:a16="http://schemas.microsoft.com/office/drawing/2014/main" xmlns="" id="{00000000-0008-0000-0000-00001A000000}"/>
            </a:ext>
          </a:extLst>
        </xdr:cNvPr>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178</xdr:row>
      <xdr:rowOff>0</xdr:rowOff>
    </xdr:from>
    <xdr:to>
      <xdr:col>25</xdr:col>
      <xdr:colOff>10584</xdr:colOff>
      <xdr:row>181</xdr:row>
      <xdr:rowOff>0</xdr:rowOff>
    </xdr:to>
    <xdr:sp macro="" textlink="">
      <xdr:nvSpPr>
        <xdr:cNvPr id="27" name="Prostokąt 26">
          <a:extLst>
            <a:ext uri="{FF2B5EF4-FFF2-40B4-BE49-F238E27FC236}">
              <a16:creationId xmlns:a16="http://schemas.microsoft.com/office/drawing/2014/main" xmlns="" id="{00000000-0008-0000-0000-00001B000000}"/>
            </a:ext>
          </a:extLst>
        </xdr:cNvPr>
        <xdr:cNvSpPr/>
      </xdr:nvSpPr>
      <xdr:spPr>
        <a:xfrm>
          <a:off x="0" y="77734583"/>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208</xdr:row>
      <xdr:rowOff>0</xdr:rowOff>
    </xdr:from>
    <xdr:to>
      <xdr:col>25</xdr:col>
      <xdr:colOff>10584</xdr:colOff>
      <xdr:row>211</xdr:row>
      <xdr:rowOff>0</xdr:rowOff>
    </xdr:to>
    <xdr:sp macro="" textlink="">
      <xdr:nvSpPr>
        <xdr:cNvPr id="30" name="Prostokąt 29">
          <a:extLst>
            <a:ext uri="{FF2B5EF4-FFF2-40B4-BE49-F238E27FC236}">
              <a16:creationId xmlns:a16="http://schemas.microsoft.com/office/drawing/2014/main" xmlns="" id="{00000000-0008-0000-0000-00001E000000}"/>
            </a:ext>
          </a:extLst>
        </xdr:cNvPr>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233</xdr:row>
      <xdr:rowOff>0</xdr:rowOff>
    </xdr:from>
    <xdr:to>
      <xdr:col>25</xdr:col>
      <xdr:colOff>10584</xdr:colOff>
      <xdr:row>236</xdr:row>
      <xdr:rowOff>10584</xdr:rowOff>
    </xdr:to>
    <xdr:sp macro="" textlink="">
      <xdr:nvSpPr>
        <xdr:cNvPr id="31" name="Prostokąt 30">
          <a:extLst>
            <a:ext uri="{FF2B5EF4-FFF2-40B4-BE49-F238E27FC236}">
              <a16:creationId xmlns:a16="http://schemas.microsoft.com/office/drawing/2014/main" xmlns="" id="{00000000-0008-0000-0000-00001F000000}"/>
            </a:ext>
          </a:extLst>
        </xdr:cNvPr>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428</xdr:row>
      <xdr:rowOff>190499</xdr:rowOff>
    </xdr:from>
    <xdr:to>
      <xdr:col>25</xdr:col>
      <xdr:colOff>10584</xdr:colOff>
      <xdr:row>443</xdr:row>
      <xdr:rowOff>21166</xdr:rowOff>
    </xdr:to>
    <xdr:sp macro="" textlink="">
      <xdr:nvSpPr>
        <xdr:cNvPr id="32" name="Prostokąt 31">
          <a:extLst>
            <a:ext uri="{FF2B5EF4-FFF2-40B4-BE49-F238E27FC236}">
              <a16:creationId xmlns:a16="http://schemas.microsoft.com/office/drawing/2014/main" xmlns="" id="{00000000-0008-0000-0000-000020000000}"/>
            </a:ext>
          </a:extLst>
        </xdr:cNvPr>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7</xdr:col>
      <xdr:colOff>91440</xdr:colOff>
      <xdr:row>3</xdr:row>
      <xdr:rowOff>16339</xdr:rowOff>
    </xdr:to>
    <xdr:pic>
      <xdr:nvPicPr>
        <xdr:cNvPr id="28" name="Obraz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428875" cy="59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C455"/>
  <sheetViews>
    <sheetView showGridLines="0" tabSelected="1" zoomScaleNormal="100" zoomScalePageLayoutView="70" workbookViewId="0"/>
  </sheetViews>
  <sheetFormatPr defaultColWidth="4.140625" defaultRowHeight="15" x14ac:dyDescent="0.25"/>
  <cols>
    <col min="1" max="13" width="5" style="3" customWidth="1"/>
    <col min="14" max="14" width="5.42578125" style="3" bestFit="1" customWidth="1"/>
    <col min="15" max="15" width="6.42578125" style="3" bestFit="1" customWidth="1"/>
    <col min="16" max="17" width="5.42578125" style="3" bestFit="1" customWidth="1"/>
    <col min="18" max="20" width="5" style="3" customWidth="1"/>
    <col min="21" max="21" width="5.42578125" style="3" bestFit="1" customWidth="1"/>
    <col min="22" max="24" width="5" style="3" customWidth="1"/>
    <col min="25" max="25" width="3.85546875" style="7" customWidth="1"/>
    <col min="26" max="16384" width="4.140625" style="3"/>
  </cols>
  <sheetData>
    <row r="1" spans="1:25" x14ac:dyDescent="0.25">
      <c r="X1" s="4"/>
      <c r="Y1" s="5"/>
    </row>
    <row r="2" spans="1:25" x14ac:dyDescent="0.25">
      <c r="Q2" s="6"/>
      <c r="Y2" s="3"/>
    </row>
    <row r="3" spans="1:25" x14ac:dyDescent="0.25">
      <c r="Y3" s="3"/>
    </row>
    <row r="4" spans="1:25" x14ac:dyDescent="0.25">
      <c r="Y4" s="3"/>
    </row>
    <row r="5" spans="1:25" x14ac:dyDescent="0.25">
      <c r="E5" s="75" t="s">
        <v>66</v>
      </c>
      <c r="F5" s="75"/>
      <c r="G5" s="75"/>
      <c r="H5" s="75"/>
      <c r="I5" s="75"/>
      <c r="J5" s="75"/>
      <c r="K5" s="75"/>
      <c r="L5" s="75"/>
      <c r="M5" s="75"/>
      <c r="N5" s="75"/>
      <c r="O5" s="75"/>
      <c r="P5" s="75"/>
      <c r="Q5" s="75"/>
      <c r="Y5" s="3"/>
    </row>
    <row r="6" spans="1:25" x14ac:dyDescent="0.25">
      <c r="E6" s="75"/>
      <c r="F6" s="75"/>
      <c r="G6" s="75"/>
      <c r="H6" s="75"/>
      <c r="I6" s="75"/>
      <c r="J6" s="75"/>
      <c r="K6" s="75"/>
      <c r="L6" s="75"/>
      <c r="M6" s="75"/>
      <c r="N6" s="75"/>
      <c r="O6" s="75"/>
      <c r="P6" s="75"/>
      <c r="Q6" s="75"/>
      <c r="Y6" s="3"/>
    </row>
    <row r="7" spans="1:25" x14ac:dyDescent="0.25">
      <c r="E7" s="75"/>
      <c r="F7" s="75"/>
      <c r="G7" s="75"/>
      <c r="H7" s="75"/>
      <c r="I7" s="75"/>
      <c r="J7" s="75"/>
      <c r="K7" s="75"/>
      <c r="L7" s="75"/>
      <c r="M7" s="75"/>
      <c r="N7" s="75"/>
      <c r="O7" s="75"/>
      <c r="P7" s="75"/>
      <c r="Q7" s="75"/>
      <c r="Y7" s="3"/>
    </row>
    <row r="8" spans="1:25" x14ac:dyDescent="0.25">
      <c r="E8" s="75"/>
      <c r="F8" s="75"/>
      <c r="G8" s="75"/>
      <c r="H8" s="75"/>
      <c r="I8" s="75"/>
      <c r="J8" s="75"/>
      <c r="K8" s="75"/>
      <c r="L8" s="75"/>
      <c r="M8" s="75"/>
      <c r="N8" s="75"/>
      <c r="O8" s="75"/>
      <c r="P8" s="75"/>
      <c r="Q8" s="75"/>
      <c r="Y8" s="3"/>
    </row>
    <row r="9" spans="1:25" ht="19.5" x14ac:dyDescent="0.3">
      <c r="E9" s="76" t="str">
        <f>CONCATENATE("w okresie ",Arkusz18!A2," - ",Arkusz18!B2," r.")</f>
        <v>w okresie 01.10.2023 - 31.10.2023 r.</v>
      </c>
      <c r="F9" s="76"/>
      <c r="G9" s="76"/>
      <c r="H9" s="76"/>
      <c r="I9" s="76"/>
      <c r="J9" s="76"/>
      <c r="K9" s="76"/>
      <c r="L9" s="76"/>
      <c r="M9" s="76"/>
      <c r="N9" s="76"/>
      <c r="O9" s="76"/>
      <c r="P9" s="76"/>
      <c r="Q9" s="76"/>
      <c r="Y9" s="3"/>
    </row>
    <row r="10" spans="1:25" x14ac:dyDescent="0.25">
      <c r="Y10" s="3"/>
    </row>
    <row r="11" spans="1:25" x14ac:dyDescent="0.25">
      <c r="Y11" s="3"/>
    </row>
    <row r="12" spans="1:25" x14ac:dyDescent="0.25">
      <c r="Y12" s="3"/>
    </row>
    <row r="13" spans="1:25" x14ac:dyDescent="0.25">
      <c r="Y13" s="3"/>
    </row>
    <row r="14" spans="1:25" x14ac:dyDescent="0.25">
      <c r="Y14" s="3"/>
    </row>
    <row r="15" spans="1:25" ht="18.75" x14ac:dyDescent="0.25">
      <c r="A15" s="9" t="s">
        <v>70</v>
      </c>
      <c r="Y15" s="3"/>
    </row>
    <row r="16" spans="1:25" ht="18.75" x14ac:dyDescent="0.25">
      <c r="A16" s="9"/>
      <c r="Y16" s="3"/>
    </row>
    <row r="18" spans="1:26" ht="15" customHeight="1" x14ac:dyDescent="0.25">
      <c r="A18" s="58" t="s">
        <v>140</v>
      </c>
      <c r="B18" s="58"/>
      <c r="C18" s="58"/>
      <c r="D18" s="58"/>
      <c r="E18" s="58"/>
      <c r="F18" s="58"/>
      <c r="G18" s="58"/>
      <c r="H18" s="58"/>
      <c r="I18" s="58"/>
      <c r="J18" s="58"/>
      <c r="K18" s="58"/>
      <c r="L18" s="58"/>
      <c r="M18" s="58"/>
      <c r="N18" s="58"/>
      <c r="O18" s="58"/>
      <c r="P18" s="58"/>
      <c r="Q18" s="58"/>
      <c r="R18" s="58"/>
      <c r="S18" s="58"/>
      <c r="T18" s="58"/>
      <c r="U18" s="58"/>
    </row>
    <row r="19" spans="1:26" x14ac:dyDescent="0.25">
      <c r="A19" s="58"/>
      <c r="B19" s="58"/>
      <c r="C19" s="58"/>
      <c r="D19" s="58"/>
      <c r="E19" s="58"/>
      <c r="F19" s="58"/>
      <c r="G19" s="58"/>
      <c r="H19" s="58"/>
      <c r="I19" s="58"/>
      <c r="J19" s="58"/>
      <c r="K19" s="58"/>
      <c r="L19" s="58"/>
      <c r="M19" s="58"/>
      <c r="N19" s="58"/>
      <c r="O19" s="58"/>
      <c r="P19" s="58"/>
      <c r="Q19" s="58"/>
      <c r="R19" s="58"/>
      <c r="S19" s="58"/>
      <c r="T19" s="58"/>
      <c r="U19" s="58"/>
    </row>
    <row r="20" spans="1:26" x14ac:dyDescent="0.25">
      <c r="A20" s="58"/>
      <c r="B20" s="58"/>
      <c r="C20" s="58"/>
      <c r="D20" s="58"/>
      <c r="E20" s="58"/>
      <c r="F20" s="58"/>
      <c r="G20" s="58"/>
      <c r="H20" s="58"/>
      <c r="I20" s="58"/>
      <c r="J20" s="58"/>
      <c r="K20" s="58"/>
      <c r="L20" s="58"/>
      <c r="M20" s="58"/>
      <c r="N20" s="58"/>
      <c r="O20" s="58"/>
      <c r="P20" s="58"/>
      <c r="Q20" s="58"/>
      <c r="R20" s="58"/>
      <c r="S20" s="58"/>
      <c r="T20" s="58"/>
      <c r="U20" s="58"/>
    </row>
    <row r="21" spans="1:26" ht="15.75" thickBot="1" x14ac:dyDescent="0.3">
      <c r="A21" s="21"/>
      <c r="B21" s="21"/>
      <c r="C21" s="21"/>
      <c r="D21" s="21"/>
      <c r="E21" s="21"/>
      <c r="F21" s="21"/>
      <c r="G21" s="21"/>
      <c r="H21" s="21"/>
      <c r="I21" s="21"/>
      <c r="J21" s="21"/>
      <c r="K21" s="21"/>
      <c r="L21" s="21"/>
      <c r="M21" s="21"/>
      <c r="N21" s="21"/>
      <c r="O21" s="21"/>
      <c r="P21" s="21"/>
      <c r="Q21" s="21"/>
      <c r="R21" s="21"/>
      <c r="S21" s="21"/>
      <c r="T21" s="21"/>
      <c r="U21" s="21"/>
    </row>
    <row r="22" spans="1:26" ht="28.5" customHeight="1" x14ac:dyDescent="0.25">
      <c r="G22" s="154" t="s">
        <v>2</v>
      </c>
      <c r="H22" s="79"/>
      <c r="I22" s="79"/>
      <c r="J22" s="79"/>
      <c r="K22" s="79" t="s">
        <v>3</v>
      </c>
      <c r="L22" s="79"/>
      <c r="M22" s="147" t="str">
        <f>CONCATENATE("decyzje ",Arkusz18!A2," - ",Arkusz18!B2," r.")</f>
        <v>decyzje 01.10.2023 - 31.10.2023 r.</v>
      </c>
      <c r="N22" s="147"/>
      <c r="O22" s="147"/>
      <c r="P22" s="147"/>
      <c r="Q22" s="147"/>
      <c r="R22" s="148"/>
    </row>
    <row r="23" spans="1:26" ht="60" customHeight="1" x14ac:dyDescent="0.25">
      <c r="G23" s="155"/>
      <c r="H23" s="80"/>
      <c r="I23" s="80"/>
      <c r="J23" s="80"/>
      <c r="K23" s="80"/>
      <c r="L23" s="80"/>
      <c r="M23" s="77" t="s">
        <v>25</v>
      </c>
      <c r="N23" s="77"/>
      <c r="O23" s="77" t="s">
        <v>26</v>
      </c>
      <c r="P23" s="77"/>
      <c r="Q23" s="77" t="s">
        <v>27</v>
      </c>
      <c r="R23" s="78"/>
    </row>
    <row r="24" spans="1:26" x14ac:dyDescent="0.25">
      <c r="G24" s="152" t="s">
        <v>34</v>
      </c>
      <c r="H24" s="153"/>
      <c r="I24" s="153"/>
      <c r="J24" s="153"/>
      <c r="K24" s="59">
        <f>Arkusz9!B5</f>
        <v>52677</v>
      </c>
      <c r="L24" s="59"/>
      <c r="M24" s="55">
        <f>Arkusz9!B3</f>
        <v>30855</v>
      </c>
      <c r="N24" s="55"/>
      <c r="O24" s="55">
        <f>Arkusz9!B2</f>
        <v>1598</v>
      </c>
      <c r="P24" s="55"/>
      <c r="Q24" s="55">
        <f>Arkusz9!B4</f>
        <v>1060</v>
      </c>
      <c r="R24" s="72"/>
    </row>
    <row r="25" spans="1:26" x14ac:dyDescent="0.25">
      <c r="G25" s="150" t="s">
        <v>35</v>
      </c>
      <c r="H25" s="151"/>
      <c r="I25" s="151"/>
      <c r="J25" s="151"/>
      <c r="K25" s="149">
        <f>Arkusz9!B13</f>
        <v>3249</v>
      </c>
      <c r="L25" s="149"/>
      <c r="M25" s="73">
        <f>Arkusz9!B11</f>
        <v>1777</v>
      </c>
      <c r="N25" s="73"/>
      <c r="O25" s="73">
        <f>Arkusz9!B10</f>
        <v>329</v>
      </c>
      <c r="P25" s="73"/>
      <c r="Q25" s="73">
        <f>Arkusz9!B12</f>
        <v>141</v>
      </c>
      <c r="R25" s="74"/>
    </row>
    <row r="26" spans="1:26" ht="15.75" thickBot="1" x14ac:dyDescent="0.3">
      <c r="G26" s="156" t="s">
        <v>24</v>
      </c>
      <c r="H26" s="157"/>
      <c r="I26" s="157"/>
      <c r="J26" s="157"/>
      <c r="K26" s="158">
        <f>Arkusz9!B9</f>
        <v>2623</v>
      </c>
      <c r="L26" s="158"/>
      <c r="M26" s="81">
        <f>Arkusz9!B7</f>
        <v>814</v>
      </c>
      <c r="N26" s="81"/>
      <c r="O26" s="81">
        <f>Arkusz9!B6</f>
        <v>131</v>
      </c>
      <c r="P26" s="81"/>
      <c r="Q26" s="81">
        <f>Arkusz9!B8</f>
        <v>117</v>
      </c>
      <c r="R26" s="159"/>
    </row>
    <row r="27" spans="1:26" ht="15.75" thickBot="1" x14ac:dyDescent="0.3">
      <c r="G27" s="82" t="s">
        <v>72</v>
      </c>
      <c r="H27" s="83"/>
      <c r="I27" s="83"/>
      <c r="J27" s="83"/>
      <c r="K27" s="84">
        <f>SUM(K24:K26)</f>
        <v>58549</v>
      </c>
      <c r="L27" s="84"/>
      <c r="M27" s="84">
        <f>SUM(M24:M26)</f>
        <v>33446</v>
      </c>
      <c r="N27" s="84"/>
      <c r="O27" s="84">
        <f>SUM(O24:O26)</f>
        <v>2058</v>
      </c>
      <c r="P27" s="84"/>
      <c r="Q27" s="84">
        <f>SUM(Q24:Q26)</f>
        <v>1318</v>
      </c>
      <c r="R27" s="85"/>
    </row>
    <row r="31" spans="1:26" x14ac:dyDescent="0.25">
      <c r="V31" s="12"/>
      <c r="W31" s="12"/>
      <c r="Z31" s="12"/>
    </row>
    <row r="37" spans="7:26" x14ac:dyDescent="0.25">
      <c r="V37" s="25"/>
      <c r="W37" s="25"/>
      <c r="X37" s="25"/>
      <c r="Y37" s="27"/>
      <c r="Z37" s="25"/>
    </row>
    <row r="38" spans="7:26" x14ac:dyDescent="0.25">
      <c r="V38" s="25"/>
      <c r="W38" s="25"/>
      <c r="X38" s="25"/>
      <c r="Y38" s="27"/>
      <c r="Z38" s="25"/>
    </row>
    <row r="39" spans="7:26" x14ac:dyDescent="0.25">
      <c r="V39" s="25"/>
      <c r="W39" s="25"/>
      <c r="X39" s="25"/>
      <c r="Y39" s="27"/>
      <c r="Z39" s="25"/>
    </row>
    <row r="40" spans="7:26" x14ac:dyDescent="0.25">
      <c r="V40" s="25"/>
      <c r="W40" s="25"/>
      <c r="X40" s="25"/>
      <c r="Y40" s="27"/>
      <c r="Z40" s="25"/>
    </row>
    <row r="41" spans="7:26" x14ac:dyDescent="0.25">
      <c r="V41" s="25"/>
      <c r="W41" s="25"/>
      <c r="X41" s="25"/>
      <c r="Y41" s="27"/>
      <c r="Z41" s="25"/>
    </row>
    <row r="42" spans="7:26" x14ac:dyDescent="0.25">
      <c r="V42" s="25"/>
      <c r="W42" s="25"/>
      <c r="X42" s="25"/>
      <c r="Y42" s="27"/>
      <c r="Z42" s="25"/>
    </row>
    <row r="43" spans="7:26" x14ac:dyDescent="0.25">
      <c r="V43" s="25"/>
      <c r="W43" s="25"/>
      <c r="X43" s="25"/>
      <c r="Y43" s="27"/>
      <c r="Z43" s="25"/>
    </row>
    <row r="44" spans="7:26" x14ac:dyDescent="0.25">
      <c r="V44" s="25"/>
      <c r="W44" s="25"/>
      <c r="X44" s="25"/>
      <c r="Y44" s="27"/>
      <c r="Z44" s="25"/>
    </row>
    <row r="45" spans="7:26" ht="15.75" thickBot="1" x14ac:dyDescent="0.3">
      <c r="V45" s="25"/>
      <c r="W45" s="25"/>
      <c r="X45" s="25"/>
      <c r="Y45" s="27"/>
      <c r="Z45" s="25"/>
    </row>
    <row r="46" spans="7:26" ht="63.75" customHeight="1" x14ac:dyDescent="0.25">
      <c r="G46" s="306" t="s">
        <v>2</v>
      </c>
      <c r="H46" s="307"/>
      <c r="I46" s="307"/>
      <c r="J46" s="307"/>
      <c r="K46" s="307"/>
      <c r="L46" s="307"/>
      <c r="M46" s="307"/>
      <c r="N46" s="307"/>
      <c r="O46" s="310" t="s">
        <v>3</v>
      </c>
      <c r="P46" s="310"/>
      <c r="Q46" s="319" t="s">
        <v>77</v>
      </c>
      <c r="R46" s="320"/>
      <c r="U46" s="25"/>
      <c r="V46" s="25"/>
      <c r="W46" s="25"/>
      <c r="X46" s="25"/>
      <c r="Y46" s="27"/>
    </row>
    <row r="47" spans="7:26" x14ac:dyDescent="0.25">
      <c r="G47" s="308"/>
      <c r="H47" s="309"/>
      <c r="I47" s="309"/>
      <c r="J47" s="309"/>
      <c r="K47" s="309"/>
      <c r="L47" s="309"/>
      <c r="M47" s="309"/>
      <c r="N47" s="309"/>
      <c r="O47" s="311"/>
      <c r="P47" s="311"/>
      <c r="Q47" s="321"/>
      <c r="R47" s="322"/>
      <c r="U47" s="25"/>
      <c r="V47" s="25"/>
      <c r="W47" s="25"/>
      <c r="X47" s="25"/>
      <c r="Y47" s="27"/>
    </row>
    <row r="48" spans="7:26" x14ac:dyDescent="0.25">
      <c r="G48" s="263" t="s">
        <v>73</v>
      </c>
      <c r="H48" s="264"/>
      <c r="I48" s="264"/>
      <c r="J48" s="264"/>
      <c r="K48" s="264"/>
      <c r="L48" s="264"/>
      <c r="M48" s="264"/>
      <c r="N48" s="264"/>
      <c r="O48" s="324">
        <f>Arkusz10!A2</f>
        <v>452</v>
      </c>
      <c r="P48" s="324"/>
      <c r="Q48" s="302">
        <f>Arkusz10!A3</f>
        <v>324</v>
      </c>
      <c r="R48" s="303"/>
      <c r="U48" s="25"/>
      <c r="V48" s="25"/>
      <c r="W48" s="25"/>
      <c r="X48" s="25"/>
      <c r="Y48" s="27"/>
    </row>
    <row r="49" spans="7:26" x14ac:dyDescent="0.25">
      <c r="G49" s="325" t="s">
        <v>74</v>
      </c>
      <c r="H49" s="326"/>
      <c r="I49" s="326"/>
      <c r="J49" s="326"/>
      <c r="K49" s="326"/>
      <c r="L49" s="326"/>
      <c r="M49" s="326"/>
      <c r="N49" s="326"/>
      <c r="O49" s="327">
        <f>Arkusz10!A4</f>
        <v>43</v>
      </c>
      <c r="P49" s="327"/>
      <c r="Q49" s="304">
        <f>Arkusz10!A5</f>
        <v>50</v>
      </c>
      <c r="R49" s="305"/>
      <c r="U49" s="25"/>
      <c r="V49" s="25"/>
      <c r="W49" s="25"/>
      <c r="X49" s="25"/>
      <c r="Y49" s="27"/>
    </row>
    <row r="50" spans="7:26" x14ac:dyDescent="0.25">
      <c r="G50" s="263" t="s">
        <v>75</v>
      </c>
      <c r="H50" s="264"/>
      <c r="I50" s="264"/>
      <c r="J50" s="264"/>
      <c r="K50" s="264"/>
      <c r="L50" s="264"/>
      <c r="M50" s="264"/>
      <c r="N50" s="264"/>
      <c r="O50" s="324">
        <f>Arkusz10!A6</f>
        <v>0</v>
      </c>
      <c r="P50" s="324"/>
      <c r="Q50" s="302">
        <f>Arkusz10!A7</f>
        <v>2</v>
      </c>
      <c r="R50" s="303"/>
      <c r="U50" s="25"/>
      <c r="V50" s="25"/>
      <c r="W50" s="25"/>
      <c r="X50" s="25"/>
      <c r="Y50" s="27"/>
    </row>
    <row r="51" spans="7:26" ht="15.75" thickBot="1" x14ac:dyDescent="0.3">
      <c r="G51" s="232" t="s">
        <v>76</v>
      </c>
      <c r="H51" s="233"/>
      <c r="I51" s="233"/>
      <c r="J51" s="233"/>
      <c r="K51" s="233"/>
      <c r="L51" s="233"/>
      <c r="M51" s="233"/>
      <c r="N51" s="233"/>
      <c r="O51" s="234">
        <f>Arkusz10!A8</f>
        <v>4</v>
      </c>
      <c r="P51" s="234"/>
      <c r="Q51" s="313">
        <f>Arkusz10!A9</f>
        <v>6</v>
      </c>
      <c r="R51" s="314"/>
      <c r="U51" s="25"/>
      <c r="V51" s="25"/>
      <c r="W51" s="25"/>
      <c r="X51" s="25"/>
      <c r="Y51" s="27"/>
    </row>
    <row r="52" spans="7:26" ht="15.75" thickBot="1" x14ac:dyDescent="0.3">
      <c r="G52" s="230" t="s">
        <v>72</v>
      </c>
      <c r="H52" s="231"/>
      <c r="I52" s="231"/>
      <c r="J52" s="231"/>
      <c r="K52" s="231"/>
      <c r="L52" s="231"/>
      <c r="M52" s="231"/>
      <c r="N52" s="231"/>
      <c r="O52" s="317">
        <f>SUM(O48:O51)</f>
        <v>499</v>
      </c>
      <c r="P52" s="317"/>
      <c r="Q52" s="315">
        <f>SUM(Q48:Q51)</f>
        <v>382</v>
      </c>
      <c r="R52" s="316"/>
      <c r="U52" s="25"/>
      <c r="V52" s="25"/>
      <c r="W52" s="25"/>
      <c r="X52" s="25"/>
      <c r="Y52" s="27"/>
    </row>
    <row r="53" spans="7:26" x14ac:dyDescent="0.25">
      <c r="V53" s="25"/>
      <c r="W53" s="25"/>
      <c r="X53" s="25"/>
      <c r="Y53" s="27"/>
      <c r="Z53" s="25"/>
    </row>
    <row r="54" spans="7:26" x14ac:dyDescent="0.25">
      <c r="V54" s="25"/>
      <c r="W54" s="25"/>
      <c r="X54" s="25"/>
      <c r="Y54" s="27"/>
      <c r="Z54" s="25"/>
    </row>
    <row r="55" spans="7:26" ht="15.75" thickBot="1" x14ac:dyDescent="0.3">
      <c r="V55" s="25"/>
      <c r="W55" s="25"/>
      <c r="X55" s="25"/>
      <c r="Y55" s="27"/>
      <c r="Z55" s="25"/>
    </row>
    <row r="56" spans="7:26" ht="33" customHeight="1" x14ac:dyDescent="0.25">
      <c r="G56" s="154" t="s">
        <v>2</v>
      </c>
      <c r="H56" s="79"/>
      <c r="I56" s="79"/>
      <c r="J56" s="79"/>
      <c r="K56" s="79" t="s">
        <v>3</v>
      </c>
      <c r="L56" s="79"/>
      <c r="M56" s="147" t="str">
        <f>CONCATENATE("decyzje ",Arkusz18!C2," - ",Arkusz18!B2," r.")</f>
        <v>decyzje 01.01.2023 - 31.10.2023 r.</v>
      </c>
      <c r="N56" s="147"/>
      <c r="O56" s="147"/>
      <c r="P56" s="147"/>
      <c r="Q56" s="147"/>
      <c r="R56" s="148"/>
      <c r="V56" s="25"/>
      <c r="W56" s="25"/>
      <c r="X56" s="25"/>
      <c r="Y56" s="27"/>
      <c r="Z56" s="25"/>
    </row>
    <row r="57" spans="7:26" ht="63.75" customHeight="1" x14ac:dyDescent="0.25">
      <c r="G57" s="155"/>
      <c r="H57" s="80"/>
      <c r="I57" s="80"/>
      <c r="J57" s="80"/>
      <c r="K57" s="80"/>
      <c r="L57" s="80"/>
      <c r="M57" s="77" t="s">
        <v>25</v>
      </c>
      <c r="N57" s="77"/>
      <c r="O57" s="77" t="s">
        <v>26</v>
      </c>
      <c r="P57" s="77"/>
      <c r="Q57" s="77" t="s">
        <v>27</v>
      </c>
      <c r="R57" s="78"/>
      <c r="V57" s="25"/>
      <c r="W57" s="25"/>
      <c r="X57" s="25"/>
      <c r="Y57" s="27"/>
      <c r="Z57" s="25"/>
    </row>
    <row r="58" spans="7:26" x14ac:dyDescent="0.25">
      <c r="G58" s="152" t="s">
        <v>34</v>
      </c>
      <c r="H58" s="153"/>
      <c r="I58" s="153"/>
      <c r="J58" s="153"/>
      <c r="K58" s="59">
        <f>Arkusz11!B5</f>
        <v>469594</v>
      </c>
      <c r="L58" s="59"/>
      <c r="M58" s="55">
        <f>Arkusz11!B3</f>
        <v>278299</v>
      </c>
      <c r="N58" s="55"/>
      <c r="O58" s="55">
        <f>Arkusz11!B2</f>
        <v>20523</v>
      </c>
      <c r="P58" s="55"/>
      <c r="Q58" s="55">
        <f>Arkusz11!B4</f>
        <v>11196</v>
      </c>
      <c r="R58" s="72"/>
      <c r="V58" s="25"/>
      <c r="W58" s="25"/>
      <c r="X58" s="25"/>
      <c r="Y58" s="27"/>
      <c r="Z58" s="25"/>
    </row>
    <row r="59" spans="7:26" x14ac:dyDescent="0.25">
      <c r="G59" s="150" t="s">
        <v>35</v>
      </c>
      <c r="H59" s="151"/>
      <c r="I59" s="151"/>
      <c r="J59" s="151"/>
      <c r="K59" s="149">
        <f>Arkusz11!B13</f>
        <v>30347</v>
      </c>
      <c r="L59" s="149"/>
      <c r="M59" s="73">
        <f>Arkusz11!B11</f>
        <v>21591</v>
      </c>
      <c r="N59" s="73"/>
      <c r="O59" s="73">
        <f>Arkusz11!B10</f>
        <v>2425</v>
      </c>
      <c r="P59" s="73"/>
      <c r="Q59" s="73">
        <f>Arkusz11!B12</f>
        <v>1237</v>
      </c>
      <c r="R59" s="74"/>
      <c r="V59" s="25"/>
      <c r="W59" s="25"/>
      <c r="X59" s="25"/>
      <c r="Y59" s="27"/>
      <c r="Z59" s="25"/>
    </row>
    <row r="60" spans="7:26" ht="15.75" thickBot="1" x14ac:dyDescent="0.3">
      <c r="G60" s="156" t="s">
        <v>24</v>
      </c>
      <c r="H60" s="157"/>
      <c r="I60" s="157"/>
      <c r="J60" s="157"/>
      <c r="K60" s="158">
        <f>Arkusz11!B9</f>
        <v>19902</v>
      </c>
      <c r="L60" s="158"/>
      <c r="M60" s="81">
        <f>Arkusz11!B7</f>
        <v>8029</v>
      </c>
      <c r="N60" s="81"/>
      <c r="O60" s="81">
        <f>Arkusz11!B6</f>
        <v>964</v>
      </c>
      <c r="P60" s="81"/>
      <c r="Q60" s="81">
        <f>Arkusz11!B8</f>
        <v>871</v>
      </c>
      <c r="R60" s="159"/>
      <c r="V60" s="25"/>
      <c r="W60" s="25"/>
      <c r="X60" s="25"/>
      <c r="Y60" s="27"/>
      <c r="Z60" s="25"/>
    </row>
    <row r="61" spans="7:26" ht="15.75" thickBot="1" x14ac:dyDescent="0.3">
      <c r="G61" s="82" t="s">
        <v>72</v>
      </c>
      <c r="H61" s="83"/>
      <c r="I61" s="83"/>
      <c r="J61" s="83"/>
      <c r="K61" s="84">
        <f>SUM(K58:L60)</f>
        <v>519843</v>
      </c>
      <c r="L61" s="84"/>
      <c r="M61" s="84">
        <f t="shared" ref="M61" si="0">SUM(M58:N60)</f>
        <v>307919</v>
      </c>
      <c r="N61" s="84"/>
      <c r="O61" s="84">
        <f t="shared" ref="O61" si="1">SUM(O58:P60)</f>
        <v>23912</v>
      </c>
      <c r="P61" s="84"/>
      <c r="Q61" s="84">
        <f t="shared" ref="Q61" si="2">SUM(Q58:R60)</f>
        <v>13304</v>
      </c>
      <c r="R61" s="85"/>
      <c r="V61" s="25"/>
      <c r="W61" s="25"/>
      <c r="X61" s="25"/>
      <c r="Y61" s="27"/>
      <c r="Z61" s="25"/>
    </row>
    <row r="62" spans="7:26" x14ac:dyDescent="0.25">
      <c r="V62" s="25"/>
      <c r="W62" s="25"/>
      <c r="X62" s="25"/>
      <c r="Y62" s="27"/>
      <c r="Z62" s="25"/>
    </row>
    <row r="63" spans="7:26" x14ac:dyDescent="0.25">
      <c r="V63" s="25"/>
      <c r="W63" s="25"/>
      <c r="X63" s="25"/>
      <c r="Y63" s="27"/>
      <c r="Z63" s="25"/>
    </row>
    <row r="64" spans="7:26" x14ac:dyDescent="0.25">
      <c r="V64" s="25"/>
      <c r="W64" s="25"/>
      <c r="X64" s="25"/>
      <c r="Y64" s="27"/>
      <c r="Z64" s="25"/>
    </row>
    <row r="66" spans="14:26" x14ac:dyDescent="0.25">
      <c r="N66" s="28"/>
      <c r="O66" s="28"/>
      <c r="P66" s="28"/>
      <c r="Q66" s="28"/>
      <c r="R66" s="28"/>
      <c r="S66" s="28"/>
      <c r="T66" s="28"/>
      <c r="U66" s="28"/>
      <c r="V66" s="29"/>
      <c r="W66" s="28"/>
      <c r="X66" s="30"/>
      <c r="Y66" s="31"/>
      <c r="Z66" s="30"/>
    </row>
    <row r="81" spans="1:25" ht="15.75" thickBot="1" x14ac:dyDescent="0.3"/>
    <row r="82" spans="1:25" ht="57.75" customHeight="1" x14ac:dyDescent="0.25">
      <c r="G82" s="306" t="s">
        <v>2</v>
      </c>
      <c r="H82" s="307"/>
      <c r="I82" s="307"/>
      <c r="J82" s="307"/>
      <c r="K82" s="307"/>
      <c r="L82" s="307"/>
      <c r="M82" s="307"/>
      <c r="N82" s="307"/>
      <c r="O82" s="310" t="s">
        <v>3</v>
      </c>
      <c r="P82" s="310"/>
      <c r="Q82" s="319" t="s">
        <v>77</v>
      </c>
      <c r="R82" s="320"/>
    </row>
    <row r="83" spans="1:25" x14ac:dyDescent="0.25">
      <c r="G83" s="308"/>
      <c r="H83" s="309"/>
      <c r="I83" s="309"/>
      <c r="J83" s="309"/>
      <c r="K83" s="309"/>
      <c r="L83" s="309"/>
      <c r="M83" s="309"/>
      <c r="N83" s="309"/>
      <c r="O83" s="311"/>
      <c r="P83" s="311"/>
      <c r="Q83" s="321"/>
      <c r="R83" s="322"/>
    </row>
    <row r="84" spans="1:25" x14ac:dyDescent="0.25">
      <c r="G84" s="263" t="s">
        <v>73</v>
      </c>
      <c r="H84" s="264"/>
      <c r="I84" s="264"/>
      <c r="J84" s="264"/>
      <c r="K84" s="264"/>
      <c r="L84" s="264"/>
      <c r="M84" s="264"/>
      <c r="N84" s="264"/>
      <c r="O84" s="324">
        <f>Arkusz12!A2</f>
        <v>3546</v>
      </c>
      <c r="P84" s="324"/>
      <c r="Q84" s="302">
        <f>Arkusz12!A3</f>
        <v>2750</v>
      </c>
      <c r="R84" s="303"/>
    </row>
    <row r="85" spans="1:25" x14ac:dyDescent="0.25">
      <c r="G85" s="325" t="s">
        <v>74</v>
      </c>
      <c r="H85" s="326"/>
      <c r="I85" s="326"/>
      <c r="J85" s="326"/>
      <c r="K85" s="326"/>
      <c r="L85" s="326"/>
      <c r="M85" s="326"/>
      <c r="N85" s="326"/>
      <c r="O85" s="327">
        <f>Arkusz12!A4</f>
        <v>425</v>
      </c>
      <c r="P85" s="327"/>
      <c r="Q85" s="304">
        <f>Arkusz12!A5</f>
        <v>373</v>
      </c>
      <c r="R85" s="305"/>
    </row>
    <row r="86" spans="1:25" x14ac:dyDescent="0.25">
      <c r="G86" s="263" t="s">
        <v>75</v>
      </c>
      <c r="H86" s="264"/>
      <c r="I86" s="264"/>
      <c r="J86" s="264"/>
      <c r="K86" s="264"/>
      <c r="L86" s="264"/>
      <c r="M86" s="264"/>
      <c r="N86" s="264"/>
      <c r="O86" s="324">
        <f>Arkusz12!A6</f>
        <v>0</v>
      </c>
      <c r="P86" s="324"/>
      <c r="Q86" s="302">
        <f>Arkusz12!A7</f>
        <v>6</v>
      </c>
      <c r="R86" s="303"/>
    </row>
    <row r="87" spans="1:25" ht="15.75" thickBot="1" x14ac:dyDescent="0.3">
      <c r="G87" s="232" t="s">
        <v>76</v>
      </c>
      <c r="H87" s="233"/>
      <c r="I87" s="233"/>
      <c r="J87" s="233"/>
      <c r="K87" s="233"/>
      <c r="L87" s="233"/>
      <c r="M87" s="233"/>
      <c r="N87" s="233"/>
      <c r="O87" s="234">
        <f>Arkusz12!A8</f>
        <v>49</v>
      </c>
      <c r="P87" s="234"/>
      <c r="Q87" s="313">
        <f>Arkusz12!A9</f>
        <v>32</v>
      </c>
      <c r="R87" s="314"/>
    </row>
    <row r="88" spans="1:25" ht="15.75" thickBot="1" x14ac:dyDescent="0.3">
      <c r="G88" s="230" t="s">
        <v>72</v>
      </c>
      <c r="H88" s="231"/>
      <c r="I88" s="231"/>
      <c r="J88" s="231"/>
      <c r="K88" s="231"/>
      <c r="L88" s="231"/>
      <c r="M88" s="231"/>
      <c r="N88" s="231"/>
      <c r="O88" s="317">
        <f>SUM(O84:P87)</f>
        <v>4020</v>
      </c>
      <c r="P88" s="317"/>
      <c r="Q88" s="317">
        <f>SUM(Q84:R87)</f>
        <v>3161</v>
      </c>
      <c r="R88" s="318"/>
    </row>
    <row r="91" spans="1:25" x14ac:dyDescent="0.25">
      <c r="A91" s="331" t="s">
        <v>170</v>
      </c>
      <c r="B91" s="333"/>
      <c r="C91" s="333"/>
      <c r="D91" s="333"/>
      <c r="E91" s="333"/>
      <c r="F91" s="333"/>
      <c r="G91" s="333"/>
      <c r="H91" s="333"/>
      <c r="I91" s="333"/>
      <c r="J91" s="333"/>
      <c r="K91" s="333"/>
      <c r="L91" s="333"/>
      <c r="M91" s="333"/>
      <c r="N91" s="333"/>
      <c r="O91" s="333"/>
      <c r="P91" s="333"/>
      <c r="Q91" s="333"/>
      <c r="R91" s="333"/>
      <c r="S91" s="333"/>
      <c r="T91" s="333"/>
      <c r="U91" s="333"/>
      <c r="V91" s="333"/>
      <c r="W91" s="333"/>
      <c r="X91" s="333"/>
      <c r="Y91" s="333"/>
    </row>
    <row r="92" spans="1:25" x14ac:dyDescent="0.25">
      <c r="A92" s="333"/>
      <c r="B92" s="333"/>
      <c r="C92" s="333"/>
      <c r="D92" s="333"/>
      <c r="E92" s="333"/>
      <c r="F92" s="333"/>
      <c r="G92" s="333"/>
      <c r="H92" s="333"/>
      <c r="I92" s="333"/>
      <c r="J92" s="333"/>
      <c r="K92" s="333"/>
      <c r="L92" s="333"/>
      <c r="M92" s="333"/>
      <c r="N92" s="333"/>
      <c r="O92" s="333"/>
      <c r="P92" s="333"/>
      <c r="Q92" s="333"/>
      <c r="R92" s="333"/>
      <c r="S92" s="333"/>
      <c r="T92" s="333"/>
      <c r="U92" s="333"/>
      <c r="V92" s="333"/>
      <c r="W92" s="333"/>
      <c r="X92" s="333"/>
      <c r="Y92" s="333"/>
    </row>
    <row r="93" spans="1:25" x14ac:dyDescent="0.25">
      <c r="A93" s="333"/>
      <c r="B93" s="333"/>
      <c r="C93" s="333"/>
      <c r="D93" s="333"/>
      <c r="E93" s="333"/>
      <c r="F93" s="333"/>
      <c r="G93" s="333"/>
      <c r="H93" s="333"/>
      <c r="I93" s="333"/>
      <c r="J93" s="333"/>
      <c r="K93" s="333"/>
      <c r="L93" s="333"/>
      <c r="M93" s="333"/>
      <c r="N93" s="333"/>
      <c r="O93" s="333"/>
      <c r="P93" s="333"/>
      <c r="Q93" s="333"/>
      <c r="R93" s="333"/>
      <c r="S93" s="333"/>
      <c r="T93" s="333"/>
      <c r="U93" s="333"/>
      <c r="V93" s="333"/>
      <c r="W93" s="333"/>
      <c r="X93" s="333"/>
      <c r="Y93" s="333"/>
    </row>
    <row r="94" spans="1:25" x14ac:dyDescent="0.25">
      <c r="A94" s="333"/>
      <c r="B94" s="333"/>
      <c r="C94" s="333"/>
      <c r="D94" s="333"/>
      <c r="E94" s="333"/>
      <c r="F94" s="333"/>
      <c r="G94" s="333"/>
      <c r="H94" s="333"/>
      <c r="I94" s="333"/>
      <c r="J94" s="333"/>
      <c r="K94" s="333"/>
      <c r="L94" s="333"/>
      <c r="M94" s="333"/>
      <c r="N94" s="333"/>
      <c r="O94" s="333"/>
      <c r="P94" s="333"/>
      <c r="Q94" s="333"/>
      <c r="R94" s="333"/>
      <c r="S94" s="333"/>
      <c r="T94" s="333"/>
      <c r="U94" s="333"/>
      <c r="V94" s="333"/>
      <c r="W94" s="333"/>
      <c r="X94" s="333"/>
      <c r="Y94" s="333"/>
    </row>
    <row r="95" spans="1:25" x14ac:dyDescent="0.25">
      <c r="A95" s="333"/>
      <c r="B95" s="333"/>
      <c r="C95" s="333"/>
      <c r="D95" s="333"/>
      <c r="E95" s="333"/>
      <c r="F95" s="333"/>
      <c r="G95" s="333"/>
      <c r="H95" s="333"/>
      <c r="I95" s="333"/>
      <c r="J95" s="333"/>
      <c r="K95" s="333"/>
      <c r="L95" s="333"/>
      <c r="M95" s="333"/>
      <c r="N95" s="333"/>
      <c r="O95" s="333"/>
      <c r="P95" s="333"/>
      <c r="Q95" s="333"/>
      <c r="R95" s="333"/>
      <c r="S95" s="333"/>
      <c r="T95" s="333"/>
      <c r="U95" s="333"/>
      <c r="V95" s="333"/>
      <c r="W95" s="333"/>
      <c r="X95" s="333"/>
      <c r="Y95" s="333"/>
    </row>
    <row r="96" spans="1:25" x14ac:dyDescent="0.25">
      <c r="A96" s="333"/>
      <c r="B96" s="333"/>
      <c r="C96" s="333"/>
      <c r="D96" s="333"/>
      <c r="E96" s="333"/>
      <c r="F96" s="333"/>
      <c r="G96" s="333"/>
      <c r="H96" s="333"/>
      <c r="I96" s="333"/>
      <c r="J96" s="333"/>
      <c r="K96" s="333"/>
      <c r="L96" s="333"/>
      <c r="M96" s="333"/>
      <c r="N96" s="333"/>
      <c r="O96" s="333"/>
      <c r="P96" s="333"/>
      <c r="Q96" s="333"/>
      <c r="R96" s="333"/>
      <c r="S96" s="333"/>
      <c r="T96" s="333"/>
      <c r="U96" s="333"/>
      <c r="V96" s="333"/>
      <c r="W96" s="333"/>
      <c r="X96" s="333"/>
      <c r="Y96" s="333"/>
    </row>
    <row r="97" spans="1:26" x14ac:dyDescent="0.25">
      <c r="A97" s="333"/>
      <c r="B97" s="333"/>
      <c r="C97" s="333"/>
      <c r="D97" s="333"/>
      <c r="E97" s="333"/>
      <c r="F97" s="333"/>
      <c r="G97" s="333"/>
      <c r="H97" s="333"/>
      <c r="I97" s="333"/>
      <c r="J97" s="333"/>
      <c r="K97" s="333"/>
      <c r="L97" s="333"/>
      <c r="M97" s="333"/>
      <c r="N97" s="333"/>
      <c r="O97" s="333"/>
      <c r="P97" s="333"/>
      <c r="Q97" s="333"/>
      <c r="R97" s="333"/>
      <c r="S97" s="333"/>
      <c r="T97" s="333"/>
      <c r="U97" s="333"/>
      <c r="V97" s="333"/>
      <c r="W97" s="333"/>
      <c r="X97" s="333"/>
      <c r="Y97" s="333"/>
    </row>
    <row r="98" spans="1:26" x14ac:dyDescent="0.25">
      <c r="A98" s="333"/>
      <c r="B98" s="333"/>
      <c r="C98" s="333"/>
      <c r="D98" s="333"/>
      <c r="E98" s="333"/>
      <c r="F98" s="333"/>
      <c r="G98" s="333"/>
      <c r="H98" s="333"/>
      <c r="I98" s="333"/>
      <c r="J98" s="333"/>
      <c r="K98" s="333"/>
      <c r="L98" s="333"/>
      <c r="M98" s="333"/>
      <c r="N98" s="333"/>
      <c r="O98" s="333"/>
      <c r="P98" s="333"/>
      <c r="Q98" s="333"/>
      <c r="R98" s="333"/>
      <c r="S98" s="333"/>
      <c r="T98" s="333"/>
      <c r="U98" s="333"/>
      <c r="V98" s="333"/>
      <c r="W98" s="333"/>
      <c r="X98" s="333"/>
      <c r="Y98" s="333"/>
    </row>
    <row r="99" spans="1:26" s="52" customFormat="1" x14ac:dyDescent="0.25">
      <c r="A99" s="333"/>
      <c r="B99" s="333"/>
      <c r="C99" s="333"/>
      <c r="D99" s="333"/>
      <c r="E99" s="333"/>
      <c r="F99" s="333"/>
      <c r="G99" s="333"/>
      <c r="H99" s="333"/>
      <c r="I99" s="333"/>
      <c r="J99" s="333"/>
      <c r="K99" s="333"/>
      <c r="L99" s="333"/>
      <c r="M99" s="333"/>
      <c r="N99" s="333"/>
      <c r="O99" s="333"/>
      <c r="P99" s="333"/>
      <c r="Q99" s="333"/>
      <c r="R99" s="333"/>
      <c r="S99" s="333"/>
      <c r="T99" s="333"/>
      <c r="U99" s="333"/>
      <c r="V99" s="333"/>
      <c r="W99" s="333"/>
      <c r="X99" s="333"/>
      <c r="Y99" s="333"/>
    </row>
    <row r="100" spans="1:26" s="52" customFormat="1" x14ac:dyDescent="0.25">
      <c r="A100" s="333"/>
      <c r="B100" s="333"/>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row>
    <row r="105" spans="1:26" ht="36" customHeight="1" x14ac:dyDescent="0.25">
      <c r="A105" s="58" t="s">
        <v>141</v>
      </c>
      <c r="B105" s="58"/>
      <c r="C105" s="58"/>
      <c r="D105" s="58"/>
      <c r="E105" s="58"/>
      <c r="F105" s="58"/>
      <c r="G105" s="58"/>
      <c r="H105" s="58"/>
      <c r="I105" s="58"/>
      <c r="J105" s="58"/>
      <c r="K105" s="58"/>
      <c r="L105" s="58"/>
      <c r="M105" s="58"/>
      <c r="N105" s="58"/>
      <c r="O105" s="58"/>
      <c r="P105" s="58"/>
      <c r="Q105" s="58"/>
      <c r="R105" s="58"/>
      <c r="S105" s="58"/>
      <c r="T105" s="58"/>
      <c r="U105" s="58"/>
    </row>
    <row r="106" spans="1:26" x14ac:dyDescent="0.25">
      <c r="A106" s="58"/>
      <c r="B106" s="58"/>
      <c r="C106" s="58"/>
      <c r="D106" s="58"/>
      <c r="E106" s="58"/>
      <c r="F106" s="58"/>
      <c r="G106" s="58"/>
      <c r="H106" s="58"/>
      <c r="I106" s="58"/>
      <c r="J106" s="58"/>
      <c r="K106" s="58"/>
      <c r="L106" s="58"/>
      <c r="M106" s="58"/>
      <c r="N106" s="58"/>
      <c r="O106" s="58"/>
      <c r="P106" s="58"/>
      <c r="Q106" s="58"/>
      <c r="R106" s="58"/>
      <c r="S106" s="58"/>
      <c r="T106" s="58"/>
      <c r="U106" s="58"/>
    </row>
    <row r="107" spans="1:26" ht="15.75" customHeight="1" thickBot="1" x14ac:dyDescent="0.3">
      <c r="A107" s="21"/>
      <c r="B107" s="21"/>
      <c r="C107" s="21"/>
      <c r="D107" s="21"/>
      <c r="E107" s="21"/>
      <c r="F107" s="21"/>
      <c r="G107" s="21"/>
      <c r="H107" s="21"/>
      <c r="I107" s="21"/>
      <c r="J107" s="21"/>
      <c r="K107" s="21"/>
      <c r="L107" s="323" t="str">
        <f>CONCATENATE(Arkusz18!C2," - ",Arkusz18!B2," r.")</f>
        <v>01.01.2023 - 31.10.2023 r.</v>
      </c>
      <c r="M107" s="323"/>
      <c r="N107" s="323"/>
      <c r="O107" s="323"/>
      <c r="P107" s="323"/>
      <c r="Q107" s="323"/>
      <c r="R107" s="323"/>
      <c r="S107" s="323"/>
      <c r="T107" s="323"/>
      <c r="U107" s="323"/>
      <c r="V107" s="323"/>
    </row>
    <row r="108" spans="1:26" ht="187.5" x14ac:dyDescent="0.25">
      <c r="C108" s="228" t="s">
        <v>2</v>
      </c>
      <c r="D108" s="229"/>
      <c r="E108" s="229"/>
      <c r="F108" s="229"/>
      <c r="G108" s="229"/>
      <c r="H108" s="229"/>
      <c r="I108" s="229"/>
      <c r="J108" s="229"/>
      <c r="K108" s="229"/>
      <c r="L108" s="56" t="s">
        <v>79</v>
      </c>
      <c r="M108" s="56"/>
      <c r="N108" s="32" t="s">
        <v>12</v>
      </c>
      <c r="O108" s="32" t="s">
        <v>94</v>
      </c>
      <c r="P108" s="32" t="s">
        <v>84</v>
      </c>
      <c r="Q108" s="32" t="s">
        <v>53</v>
      </c>
      <c r="R108" s="32" t="s">
        <v>39</v>
      </c>
      <c r="S108" s="32" t="s">
        <v>4</v>
      </c>
      <c r="T108" s="32" t="s">
        <v>42</v>
      </c>
      <c r="U108" s="32" t="s">
        <v>83</v>
      </c>
      <c r="V108" s="56" t="s">
        <v>78</v>
      </c>
      <c r="W108" s="57"/>
      <c r="Y108" s="3"/>
      <c r="Z108" s="7"/>
    </row>
    <row r="109" spans="1:26" x14ac:dyDescent="0.25">
      <c r="C109" s="61" t="s">
        <v>34</v>
      </c>
      <c r="D109" s="62"/>
      <c r="E109" s="62"/>
      <c r="F109" s="62"/>
      <c r="G109" s="62"/>
      <c r="H109" s="62"/>
      <c r="I109" s="62"/>
      <c r="J109" s="62"/>
      <c r="K109" s="62"/>
      <c r="L109" s="55">
        <f>Arkusz13!C2</f>
        <v>16406</v>
      </c>
      <c r="M109" s="55"/>
      <c r="N109" s="33">
        <f>Arkusz13!C18</f>
        <v>5093</v>
      </c>
      <c r="O109" s="33">
        <f>Arkusz13!C34</f>
        <v>9844</v>
      </c>
      <c r="P109" s="33">
        <f>Arkusz13!C50</f>
        <v>2764</v>
      </c>
      <c r="Q109" s="33">
        <f>Arkusz13!C66</f>
        <v>174</v>
      </c>
      <c r="R109" s="33">
        <f>Arkusz13!C82</f>
        <v>0</v>
      </c>
      <c r="S109" s="33">
        <f>Arkusz13!C98</f>
        <v>0</v>
      </c>
      <c r="T109" s="33">
        <f>Arkusz13!C114</f>
        <v>0</v>
      </c>
      <c r="U109" s="33">
        <f>Arkusz13!C130-SUM(N109:T109)</f>
        <v>824</v>
      </c>
      <c r="V109" s="59">
        <f t="shared" ref="V109:V123" si="3">SUM(N109:U109)</f>
        <v>18699</v>
      </c>
      <c r="W109" s="60"/>
      <c r="Y109" s="3"/>
      <c r="Z109" s="7"/>
    </row>
    <row r="110" spans="1:26" x14ac:dyDescent="0.25">
      <c r="C110" s="66" t="s">
        <v>35</v>
      </c>
      <c r="D110" s="67"/>
      <c r="E110" s="67"/>
      <c r="F110" s="67"/>
      <c r="G110" s="67"/>
      <c r="H110" s="67"/>
      <c r="I110" s="67"/>
      <c r="J110" s="67"/>
      <c r="K110" s="67"/>
      <c r="L110" s="55">
        <f>Arkusz13!C3</f>
        <v>921</v>
      </c>
      <c r="M110" s="55"/>
      <c r="N110" s="33">
        <f>Arkusz13!C19</f>
        <v>534</v>
      </c>
      <c r="O110" s="33">
        <f>Arkusz13!C35</f>
        <v>249</v>
      </c>
      <c r="P110" s="33">
        <f>Arkusz13!C51</f>
        <v>203</v>
      </c>
      <c r="Q110" s="33">
        <f>Arkusz13!C67</f>
        <v>44</v>
      </c>
      <c r="R110" s="33">
        <f>Arkusz13!C83</f>
        <v>0</v>
      </c>
      <c r="S110" s="33">
        <f>Arkusz13!C99</f>
        <v>0</v>
      </c>
      <c r="T110" s="33">
        <f>Arkusz13!C115</f>
        <v>0</v>
      </c>
      <c r="U110" s="33">
        <f>Arkusz13!C131-SUM(N110:T110)</f>
        <v>166</v>
      </c>
      <c r="V110" s="59">
        <f t="shared" si="3"/>
        <v>1196</v>
      </c>
      <c r="W110" s="60"/>
      <c r="Y110" s="3"/>
      <c r="Z110" s="7"/>
    </row>
    <row r="111" spans="1:26" x14ac:dyDescent="0.25">
      <c r="C111" s="61" t="s">
        <v>36</v>
      </c>
      <c r="D111" s="62"/>
      <c r="E111" s="62"/>
      <c r="F111" s="62"/>
      <c r="G111" s="62"/>
      <c r="H111" s="62"/>
      <c r="I111" s="62"/>
      <c r="J111" s="62"/>
      <c r="K111" s="62"/>
      <c r="L111" s="55">
        <f>Arkusz13!C4</f>
        <v>424</v>
      </c>
      <c r="M111" s="55"/>
      <c r="N111" s="33">
        <f>Arkusz13!C20</f>
        <v>206</v>
      </c>
      <c r="O111" s="33">
        <f>Arkusz13!C36</f>
        <v>79</v>
      </c>
      <c r="P111" s="33">
        <f>Arkusz13!C52</f>
        <v>62</v>
      </c>
      <c r="Q111" s="33">
        <f>Arkusz13!C68</f>
        <v>12</v>
      </c>
      <c r="R111" s="33">
        <f>Arkusz13!C84</f>
        <v>0</v>
      </c>
      <c r="S111" s="33">
        <f>Arkusz13!C100</f>
        <v>0</v>
      </c>
      <c r="T111" s="33">
        <f>Arkusz13!C116</f>
        <v>0</v>
      </c>
      <c r="U111" s="33">
        <f>Arkusz13!C132-SUM(N111:T111)</f>
        <v>80</v>
      </c>
      <c r="V111" s="59">
        <f t="shared" si="3"/>
        <v>439</v>
      </c>
      <c r="W111" s="60"/>
      <c r="Y111" s="3"/>
      <c r="Z111" s="7"/>
    </row>
    <row r="112" spans="1:26" x14ac:dyDescent="0.25">
      <c r="C112" s="66" t="s">
        <v>37</v>
      </c>
      <c r="D112" s="67"/>
      <c r="E112" s="67"/>
      <c r="F112" s="67"/>
      <c r="G112" s="67"/>
      <c r="H112" s="67"/>
      <c r="I112" s="67"/>
      <c r="J112" s="67"/>
      <c r="K112" s="67"/>
      <c r="L112" s="55">
        <f>Arkusz13!C5</f>
        <v>26</v>
      </c>
      <c r="M112" s="55"/>
      <c r="N112" s="33">
        <f>Arkusz13!C21</f>
        <v>9</v>
      </c>
      <c r="O112" s="33">
        <f>Arkusz13!C37</f>
        <v>2</v>
      </c>
      <c r="P112" s="33">
        <f>Arkusz13!C53</f>
        <v>1</v>
      </c>
      <c r="Q112" s="33">
        <f>Arkusz13!C69</f>
        <v>1</v>
      </c>
      <c r="R112" s="33">
        <f>Arkusz13!C85</f>
        <v>0</v>
      </c>
      <c r="S112" s="33">
        <f>Arkusz13!C101</f>
        <v>0</v>
      </c>
      <c r="T112" s="33">
        <f>Arkusz13!C117</f>
        <v>0</v>
      </c>
      <c r="U112" s="33">
        <f>Arkusz13!C133-SUM(N112:T112)</f>
        <v>16</v>
      </c>
      <c r="V112" s="59">
        <f t="shared" si="3"/>
        <v>29</v>
      </c>
      <c r="W112" s="60"/>
      <c r="Y112" s="3"/>
      <c r="Z112" s="7"/>
    </row>
    <row r="113" spans="1:26" x14ac:dyDescent="0.25">
      <c r="C113" s="61" t="s">
        <v>38</v>
      </c>
      <c r="D113" s="62"/>
      <c r="E113" s="62"/>
      <c r="F113" s="62"/>
      <c r="G113" s="62"/>
      <c r="H113" s="62"/>
      <c r="I113" s="62"/>
      <c r="J113" s="62"/>
      <c r="K113" s="62"/>
      <c r="L113" s="55">
        <f>Arkusz13!C6</f>
        <v>0</v>
      </c>
      <c r="M113" s="55"/>
      <c r="N113" s="33">
        <f>Arkusz13!C22</f>
        <v>2</v>
      </c>
      <c r="O113" s="33">
        <f>Arkusz13!C38</f>
        <v>0</v>
      </c>
      <c r="P113" s="33">
        <f>Arkusz13!C54</f>
        <v>1</v>
      </c>
      <c r="Q113" s="33">
        <f>Arkusz13!C70</f>
        <v>0</v>
      </c>
      <c r="R113" s="33">
        <f>Arkusz13!C86</f>
        <v>0</v>
      </c>
      <c r="S113" s="33">
        <f>Arkusz13!C102</f>
        <v>0</v>
      </c>
      <c r="T113" s="33">
        <f>Arkusz13!C118</f>
        <v>0</v>
      </c>
      <c r="U113" s="33">
        <f>Arkusz13!C134-SUM(N113:T113)</f>
        <v>0</v>
      </c>
      <c r="V113" s="59">
        <f t="shared" si="3"/>
        <v>3</v>
      </c>
      <c r="W113" s="60"/>
      <c r="Y113" s="3"/>
      <c r="Z113" s="7"/>
    </row>
    <row r="114" spans="1:26" x14ac:dyDescent="0.25">
      <c r="C114" s="66" t="s">
        <v>46</v>
      </c>
      <c r="D114" s="67"/>
      <c r="E114" s="67"/>
      <c r="F114" s="67"/>
      <c r="G114" s="67"/>
      <c r="H114" s="67"/>
      <c r="I114" s="67"/>
      <c r="J114" s="67"/>
      <c r="K114" s="67"/>
      <c r="L114" s="55">
        <f>Arkusz13!C7</f>
        <v>9</v>
      </c>
      <c r="M114" s="55"/>
      <c r="N114" s="33">
        <f>Arkusz13!C23</f>
        <v>8</v>
      </c>
      <c r="O114" s="33">
        <f>Arkusz13!C39</f>
        <v>2</v>
      </c>
      <c r="P114" s="33">
        <f>Arkusz13!C55</f>
        <v>0</v>
      </c>
      <c r="Q114" s="33">
        <f>Arkusz13!C71</f>
        <v>1</v>
      </c>
      <c r="R114" s="33">
        <f>Arkusz13!C87</f>
        <v>0</v>
      </c>
      <c r="S114" s="33">
        <f>Arkusz13!C103</f>
        <v>0</v>
      </c>
      <c r="T114" s="33">
        <f>Arkusz13!C119</f>
        <v>0</v>
      </c>
      <c r="U114" s="33">
        <f>Arkusz13!C135-SUM(N114:T114)</f>
        <v>3</v>
      </c>
      <c r="V114" s="59">
        <f t="shared" si="3"/>
        <v>14</v>
      </c>
      <c r="W114" s="60"/>
      <c r="Y114" s="3"/>
      <c r="Z114" s="7"/>
    </row>
    <row r="115" spans="1:26" x14ac:dyDescent="0.25">
      <c r="C115" s="61" t="s">
        <v>47</v>
      </c>
      <c r="D115" s="62"/>
      <c r="E115" s="62"/>
      <c r="F115" s="62"/>
      <c r="G115" s="62"/>
      <c r="H115" s="62"/>
      <c r="I115" s="62"/>
      <c r="J115" s="62"/>
      <c r="K115" s="62"/>
      <c r="L115" s="55">
        <f>Arkusz13!C8</f>
        <v>0</v>
      </c>
      <c r="M115" s="55"/>
      <c r="N115" s="33">
        <f>Arkusz13!C24</f>
        <v>0</v>
      </c>
      <c r="O115" s="33">
        <f>Arkusz13!C40</f>
        <v>0</v>
      </c>
      <c r="P115" s="33">
        <f>Arkusz13!C56</f>
        <v>1</v>
      </c>
      <c r="Q115" s="33">
        <f>Arkusz13!C72</f>
        <v>0</v>
      </c>
      <c r="R115" s="33">
        <f>Arkusz13!C88</f>
        <v>0</v>
      </c>
      <c r="S115" s="33">
        <f>Arkusz13!C104</f>
        <v>0</v>
      </c>
      <c r="T115" s="33">
        <f>Arkusz13!C120</f>
        <v>0</v>
      </c>
      <c r="U115" s="33">
        <f>Arkusz13!C136-SUM(N115:T115)</f>
        <v>0</v>
      </c>
      <c r="V115" s="59">
        <f t="shared" si="3"/>
        <v>1</v>
      </c>
      <c r="W115" s="60"/>
      <c r="Y115" s="3"/>
      <c r="Z115" s="7"/>
    </row>
    <row r="116" spans="1:26" x14ac:dyDescent="0.25">
      <c r="C116" s="66" t="s">
        <v>4</v>
      </c>
      <c r="D116" s="67"/>
      <c r="E116" s="67"/>
      <c r="F116" s="67"/>
      <c r="G116" s="67"/>
      <c r="H116" s="67"/>
      <c r="I116" s="67"/>
      <c r="J116" s="67"/>
      <c r="K116" s="67"/>
      <c r="L116" s="55">
        <f>Arkusz13!C9</f>
        <v>0</v>
      </c>
      <c r="M116" s="55"/>
      <c r="N116" s="33">
        <f>Arkusz13!C25</f>
        <v>0</v>
      </c>
      <c r="O116" s="33">
        <f>Arkusz13!C41</f>
        <v>0</v>
      </c>
      <c r="P116" s="33">
        <f>Arkusz13!C57</f>
        <v>0</v>
      </c>
      <c r="Q116" s="33">
        <f>Arkusz13!C73</f>
        <v>0</v>
      </c>
      <c r="R116" s="33">
        <f>Arkusz13!C89</f>
        <v>0</v>
      </c>
      <c r="S116" s="33">
        <f>Arkusz13!C105</f>
        <v>0</v>
      </c>
      <c r="T116" s="33">
        <f>Arkusz13!C121</f>
        <v>0</v>
      </c>
      <c r="U116" s="33">
        <f>Arkusz13!C137-SUM(N116:T116)</f>
        <v>0</v>
      </c>
      <c r="V116" s="59">
        <f t="shared" si="3"/>
        <v>0</v>
      </c>
      <c r="W116" s="60"/>
      <c r="Y116" s="3"/>
      <c r="Z116" s="7"/>
    </row>
    <row r="117" spans="1:26" x14ac:dyDescent="0.25">
      <c r="C117" s="61" t="s">
        <v>39</v>
      </c>
      <c r="D117" s="62"/>
      <c r="E117" s="62"/>
      <c r="F117" s="62"/>
      <c r="G117" s="62"/>
      <c r="H117" s="62"/>
      <c r="I117" s="62"/>
      <c r="J117" s="62"/>
      <c r="K117" s="62"/>
      <c r="L117" s="55">
        <f>Arkusz13!C10</f>
        <v>18</v>
      </c>
      <c r="M117" s="55"/>
      <c r="N117" s="33">
        <f>Arkusz13!C26</f>
        <v>11</v>
      </c>
      <c r="O117" s="33">
        <f>Arkusz13!C42</f>
        <v>0</v>
      </c>
      <c r="P117" s="33">
        <f>Arkusz13!C58</f>
        <v>0</v>
      </c>
      <c r="Q117" s="33">
        <f>Arkusz13!C74</f>
        <v>0</v>
      </c>
      <c r="R117" s="33">
        <f>Arkusz13!C90</f>
        <v>7</v>
      </c>
      <c r="S117" s="33">
        <f>Arkusz13!C106</f>
        <v>0</v>
      </c>
      <c r="T117" s="33">
        <f>Arkusz13!C122</f>
        <v>0</v>
      </c>
      <c r="U117" s="33">
        <f>Arkusz13!C138-SUM(N117:T117)</f>
        <v>8</v>
      </c>
      <c r="V117" s="59">
        <f t="shared" si="3"/>
        <v>26</v>
      </c>
      <c r="W117" s="60"/>
      <c r="Y117" s="3"/>
      <c r="Z117" s="7"/>
    </row>
    <row r="118" spans="1:26" x14ac:dyDescent="0.25">
      <c r="C118" s="66" t="s">
        <v>40</v>
      </c>
      <c r="D118" s="67"/>
      <c r="E118" s="67"/>
      <c r="F118" s="67"/>
      <c r="G118" s="67"/>
      <c r="H118" s="67"/>
      <c r="I118" s="67"/>
      <c r="J118" s="67"/>
      <c r="K118" s="67"/>
      <c r="L118" s="55">
        <f>Arkusz13!C11</f>
        <v>6</v>
      </c>
      <c r="M118" s="55"/>
      <c r="N118" s="33">
        <f>Arkusz13!C27</f>
        <v>2</v>
      </c>
      <c r="O118" s="33">
        <f>Arkusz13!C43</f>
        <v>0</v>
      </c>
      <c r="P118" s="33">
        <f>Arkusz13!C59</f>
        <v>0</v>
      </c>
      <c r="Q118" s="33">
        <f>Arkusz13!C75</f>
        <v>0</v>
      </c>
      <c r="R118" s="33">
        <f>Arkusz13!C91</f>
        <v>0</v>
      </c>
      <c r="S118" s="33">
        <f>Arkusz13!C107</f>
        <v>0</v>
      </c>
      <c r="T118" s="33">
        <f>Arkusz13!C123</f>
        <v>0</v>
      </c>
      <c r="U118" s="33">
        <f>Arkusz13!C139-SUM(N118:T118)</f>
        <v>1</v>
      </c>
      <c r="V118" s="59">
        <f t="shared" si="3"/>
        <v>3</v>
      </c>
      <c r="W118" s="60"/>
      <c r="Y118" s="3"/>
      <c r="Z118" s="7"/>
    </row>
    <row r="119" spans="1:26" x14ac:dyDescent="0.25">
      <c r="C119" s="61" t="s">
        <v>41</v>
      </c>
      <c r="D119" s="62"/>
      <c r="E119" s="62"/>
      <c r="F119" s="62"/>
      <c r="G119" s="62"/>
      <c r="H119" s="62"/>
      <c r="I119" s="62"/>
      <c r="J119" s="62"/>
      <c r="K119" s="62"/>
      <c r="L119" s="55">
        <f>Arkusz13!C12</f>
        <v>893</v>
      </c>
      <c r="M119" s="55"/>
      <c r="N119" s="33">
        <f>Arkusz13!C28</f>
        <v>403</v>
      </c>
      <c r="O119" s="33">
        <f>Arkusz13!C44</f>
        <v>1</v>
      </c>
      <c r="P119" s="33">
        <f>Arkusz13!C60</f>
        <v>42</v>
      </c>
      <c r="Q119" s="33">
        <f>Arkusz13!C76</f>
        <v>1081</v>
      </c>
      <c r="R119" s="33">
        <f>Arkusz13!C92</f>
        <v>32</v>
      </c>
      <c r="S119" s="33">
        <f>Arkusz13!C108</f>
        <v>0</v>
      </c>
      <c r="T119" s="33">
        <f>Arkusz13!C124</f>
        <v>110</v>
      </c>
      <c r="U119" s="33">
        <f>Arkusz13!C140-SUM(N119:T119)</f>
        <v>456</v>
      </c>
      <c r="V119" s="59">
        <f t="shared" si="3"/>
        <v>2125</v>
      </c>
      <c r="W119" s="60"/>
      <c r="Y119" s="3"/>
      <c r="Z119" s="7"/>
    </row>
    <row r="120" spans="1:26" x14ac:dyDescent="0.25">
      <c r="C120" s="61" t="s">
        <v>11</v>
      </c>
      <c r="D120" s="62"/>
      <c r="E120" s="62"/>
      <c r="F120" s="62"/>
      <c r="G120" s="62"/>
      <c r="H120" s="62"/>
      <c r="I120" s="62"/>
      <c r="J120" s="62"/>
      <c r="K120" s="62"/>
      <c r="L120" s="55">
        <f>Arkusz13!C14</f>
        <v>18</v>
      </c>
      <c r="M120" s="55"/>
      <c r="N120" s="33">
        <f>Arkusz13!C30</f>
        <v>6</v>
      </c>
      <c r="O120" s="33">
        <f>Arkusz13!C46</f>
        <v>0</v>
      </c>
      <c r="P120" s="33">
        <f>Arkusz13!C62</f>
        <v>0</v>
      </c>
      <c r="Q120" s="33">
        <f>Arkusz13!C78</f>
        <v>5</v>
      </c>
      <c r="R120" s="33">
        <f>Arkusz13!C94</f>
        <v>0</v>
      </c>
      <c r="S120" s="33">
        <f>Arkusz13!C110</f>
        <v>0</v>
      </c>
      <c r="T120" s="33">
        <f>Arkusz13!C126</f>
        <v>0</v>
      </c>
      <c r="U120" s="33">
        <f>Arkusz13!C142-SUM(N120:T120)</f>
        <v>7</v>
      </c>
      <c r="V120" s="59">
        <f t="shared" si="3"/>
        <v>18</v>
      </c>
      <c r="W120" s="60"/>
      <c r="Y120" s="3"/>
      <c r="Z120" s="7"/>
    </row>
    <row r="121" spans="1:26" x14ac:dyDescent="0.25">
      <c r="C121" s="66" t="s">
        <v>43</v>
      </c>
      <c r="D121" s="67"/>
      <c r="E121" s="67"/>
      <c r="F121" s="67"/>
      <c r="G121" s="67"/>
      <c r="H121" s="67"/>
      <c r="I121" s="67"/>
      <c r="J121" s="67"/>
      <c r="K121" s="67"/>
      <c r="L121" s="55">
        <f>Arkusz13!C15</f>
        <v>10</v>
      </c>
      <c r="M121" s="55"/>
      <c r="N121" s="33">
        <f>Arkusz13!C31</f>
        <v>10</v>
      </c>
      <c r="O121" s="33">
        <f>Arkusz13!C47</f>
        <v>3</v>
      </c>
      <c r="P121" s="33">
        <f>Arkusz13!C63</f>
        <v>0</v>
      </c>
      <c r="Q121" s="33">
        <f>Arkusz13!C79</f>
        <v>0</v>
      </c>
      <c r="R121" s="33">
        <f>Arkusz13!C95</f>
        <v>0</v>
      </c>
      <c r="S121" s="33">
        <f>Arkusz13!C111</f>
        <v>0</v>
      </c>
      <c r="T121" s="33">
        <f>Arkusz13!C127</f>
        <v>0</v>
      </c>
      <c r="U121" s="33">
        <f>Arkusz13!C143-SUM(N121:T121)</f>
        <v>9</v>
      </c>
      <c r="V121" s="59">
        <f t="shared" si="3"/>
        <v>22</v>
      </c>
      <c r="W121" s="60"/>
      <c r="Y121" s="3"/>
      <c r="Z121" s="7"/>
    </row>
    <row r="122" spans="1:26" x14ac:dyDescent="0.25">
      <c r="C122" s="61" t="s">
        <v>44</v>
      </c>
      <c r="D122" s="62"/>
      <c r="E122" s="62"/>
      <c r="F122" s="62"/>
      <c r="G122" s="62"/>
      <c r="H122" s="62"/>
      <c r="I122" s="62"/>
      <c r="J122" s="62"/>
      <c r="K122" s="62"/>
      <c r="L122" s="55">
        <f>Arkusz13!C16</f>
        <v>0</v>
      </c>
      <c r="M122" s="55"/>
      <c r="N122" s="33">
        <f>Arkusz13!C32</f>
        <v>1</v>
      </c>
      <c r="O122" s="33">
        <f>Arkusz13!C48</f>
        <v>0</v>
      </c>
      <c r="P122" s="33">
        <f>Arkusz13!C64</f>
        <v>0</v>
      </c>
      <c r="Q122" s="33">
        <f>Arkusz13!C80</f>
        <v>0</v>
      </c>
      <c r="R122" s="33">
        <f>Arkusz13!C96</f>
        <v>0</v>
      </c>
      <c r="S122" s="33">
        <f>Arkusz13!C112</f>
        <v>0</v>
      </c>
      <c r="T122" s="33">
        <f>Arkusz13!C128</f>
        <v>0</v>
      </c>
      <c r="U122" s="33">
        <f>Arkusz13!C144-SUM(N122:T122)</f>
        <v>1</v>
      </c>
      <c r="V122" s="59">
        <f t="shared" si="3"/>
        <v>2</v>
      </c>
      <c r="W122" s="60"/>
      <c r="Y122" s="3"/>
      <c r="Z122" s="7"/>
    </row>
    <row r="123" spans="1:26" ht="15.75" thickBot="1" x14ac:dyDescent="0.3">
      <c r="C123" s="53" t="s">
        <v>45</v>
      </c>
      <c r="D123" s="54"/>
      <c r="E123" s="54"/>
      <c r="F123" s="54"/>
      <c r="G123" s="54"/>
      <c r="H123" s="54"/>
      <c r="I123" s="54"/>
      <c r="J123" s="54"/>
      <c r="K123" s="54"/>
      <c r="L123" s="55">
        <f>Arkusz13!C17</f>
        <v>3</v>
      </c>
      <c r="M123" s="55"/>
      <c r="N123" s="33">
        <f>Arkusz13!C33</f>
        <v>7</v>
      </c>
      <c r="O123" s="33">
        <f>Arkusz13!C49</f>
        <v>0</v>
      </c>
      <c r="P123" s="33">
        <f>Arkusz13!C65</f>
        <v>0</v>
      </c>
      <c r="Q123" s="33">
        <f>Arkusz13!C81</f>
        <v>6</v>
      </c>
      <c r="R123" s="33">
        <f>Arkusz13!C97</f>
        <v>0</v>
      </c>
      <c r="S123" s="33">
        <f>Arkusz13!C113</f>
        <v>0</v>
      </c>
      <c r="T123" s="33">
        <f>Arkusz13!C129</f>
        <v>0</v>
      </c>
      <c r="U123" s="33">
        <f>Arkusz13!C145-SUM(N123:T123)</f>
        <v>4</v>
      </c>
      <c r="V123" s="59">
        <f t="shared" si="3"/>
        <v>17</v>
      </c>
      <c r="W123" s="60"/>
      <c r="Y123" s="3"/>
      <c r="Z123" s="7"/>
    </row>
    <row r="124" spans="1:26" ht="15.75" thickBot="1" x14ac:dyDescent="0.3">
      <c r="C124" s="140" t="s">
        <v>1</v>
      </c>
      <c r="D124" s="141"/>
      <c r="E124" s="141"/>
      <c r="F124" s="141"/>
      <c r="G124" s="141"/>
      <c r="H124" s="141"/>
      <c r="I124" s="141"/>
      <c r="J124" s="141"/>
      <c r="K124" s="141"/>
      <c r="L124" s="68">
        <f>SUM(L109:L123)</f>
        <v>18734</v>
      </c>
      <c r="M124" s="68"/>
      <c r="N124" s="34">
        <f t="shared" ref="N124:V124" si="4">SUM(N109:N123)</f>
        <v>6292</v>
      </c>
      <c r="O124" s="34">
        <f t="shared" si="4"/>
        <v>10180</v>
      </c>
      <c r="P124" s="34">
        <f t="shared" si="4"/>
        <v>3074</v>
      </c>
      <c r="Q124" s="34">
        <f t="shared" si="4"/>
        <v>1324</v>
      </c>
      <c r="R124" s="34">
        <f t="shared" si="4"/>
        <v>39</v>
      </c>
      <c r="S124" s="34">
        <f t="shared" si="4"/>
        <v>0</v>
      </c>
      <c r="T124" s="34">
        <f t="shared" si="4"/>
        <v>110</v>
      </c>
      <c r="U124" s="34">
        <f t="shared" si="4"/>
        <v>1575</v>
      </c>
      <c r="V124" s="68">
        <f t="shared" si="4"/>
        <v>22594</v>
      </c>
      <c r="W124" s="69"/>
      <c r="Y124" s="3"/>
      <c r="Z124" s="7"/>
    </row>
    <row r="125" spans="1:26" x14ac:dyDescent="0.25">
      <c r="A125" s="35"/>
      <c r="B125" s="35"/>
      <c r="C125" s="35"/>
      <c r="D125" s="35"/>
      <c r="E125" s="35"/>
      <c r="F125" s="35"/>
      <c r="G125" s="35"/>
      <c r="H125" s="35"/>
      <c r="I125" s="35"/>
      <c r="J125" s="36"/>
      <c r="K125" s="36"/>
      <c r="L125" s="36"/>
      <c r="M125" s="36"/>
      <c r="N125" s="36"/>
      <c r="O125" s="36"/>
      <c r="P125" s="36"/>
      <c r="Q125" s="36"/>
      <c r="R125" s="36"/>
      <c r="S125" s="36"/>
      <c r="T125" s="36"/>
    </row>
    <row r="149" spans="1:25" ht="15.75" thickBot="1" x14ac:dyDescent="0.3"/>
    <row r="150" spans="1:25" ht="31.5" customHeight="1" x14ac:dyDescent="0.25">
      <c r="D150" s="137" t="s">
        <v>2</v>
      </c>
      <c r="E150" s="138"/>
      <c r="F150" s="138"/>
      <c r="G150" s="138"/>
      <c r="H150" s="138"/>
      <c r="I150" s="138"/>
      <c r="J150" s="138"/>
      <c r="K150" s="138"/>
      <c r="L150" s="138" t="s">
        <v>3</v>
      </c>
      <c r="M150" s="138"/>
      <c r="N150" s="123" t="s">
        <v>86</v>
      </c>
      <c r="O150" s="123"/>
      <c r="P150" s="123"/>
      <c r="Q150" s="63" t="s">
        <v>87</v>
      </c>
      <c r="R150" s="64"/>
      <c r="S150" s="65"/>
    </row>
    <row r="151" spans="1:25" ht="15.75" thickBot="1" x14ac:dyDescent="0.3">
      <c r="D151" s="236" t="s">
        <v>85</v>
      </c>
      <c r="E151" s="237"/>
      <c r="F151" s="237"/>
      <c r="G151" s="237"/>
      <c r="H151" s="237"/>
      <c r="I151" s="237"/>
      <c r="J151" s="237"/>
      <c r="K151" s="237"/>
      <c r="L151" s="235">
        <f>Arkusz14!B2</f>
        <v>16</v>
      </c>
      <c r="M151" s="235"/>
      <c r="N151" s="235">
        <f>Arkusz14!B3</f>
        <v>7</v>
      </c>
      <c r="O151" s="235"/>
      <c r="P151" s="235"/>
      <c r="Q151" s="142">
        <f>Arkusz14!B4</f>
        <v>0</v>
      </c>
      <c r="R151" s="143"/>
      <c r="S151" s="144"/>
    </row>
    <row r="152" spans="1:25" x14ac:dyDescent="0.25">
      <c r="A152" s="25"/>
      <c r="B152" s="25"/>
      <c r="C152" s="25"/>
      <c r="D152" s="25"/>
      <c r="E152" s="25"/>
      <c r="F152" s="25"/>
      <c r="G152" s="25"/>
      <c r="H152" s="25"/>
      <c r="I152" s="25"/>
      <c r="J152" s="25"/>
      <c r="K152" s="25"/>
      <c r="L152" s="25"/>
      <c r="M152" s="25"/>
      <c r="N152" s="25"/>
      <c r="O152" s="25"/>
      <c r="P152" s="25"/>
      <c r="Q152" s="25"/>
      <c r="R152" s="25"/>
      <c r="S152" s="25"/>
      <c r="T152" s="25"/>
      <c r="U152" s="25"/>
    </row>
    <row r="153" spans="1:25" x14ac:dyDescent="0.25">
      <c r="A153" s="331" t="s">
        <v>171</v>
      </c>
      <c r="B153" s="333"/>
      <c r="C153" s="333"/>
      <c r="D153" s="333"/>
      <c r="E153" s="333"/>
      <c r="F153" s="333"/>
      <c r="G153" s="333"/>
      <c r="H153" s="333"/>
      <c r="I153" s="333"/>
      <c r="J153" s="333"/>
      <c r="K153" s="333"/>
      <c r="L153" s="333"/>
      <c r="M153" s="333"/>
      <c r="N153" s="333"/>
      <c r="O153" s="333"/>
      <c r="P153" s="333"/>
      <c r="Q153" s="333"/>
      <c r="R153" s="333"/>
      <c r="S153" s="333"/>
      <c r="T153" s="333"/>
      <c r="U153" s="333"/>
      <c r="V153" s="333"/>
      <c r="W153" s="333"/>
      <c r="X153" s="333"/>
      <c r="Y153" s="333"/>
    </row>
    <row r="154" spans="1:25" x14ac:dyDescent="0.25">
      <c r="A154" s="333"/>
      <c r="B154" s="333"/>
      <c r="C154" s="333"/>
      <c r="D154" s="333"/>
      <c r="E154" s="333"/>
      <c r="F154" s="333"/>
      <c r="G154" s="333"/>
      <c r="H154" s="333"/>
      <c r="I154" s="333"/>
      <c r="J154" s="333"/>
      <c r="K154" s="333"/>
      <c r="L154" s="333"/>
      <c r="M154" s="333"/>
      <c r="N154" s="333"/>
      <c r="O154" s="333"/>
      <c r="P154" s="333"/>
      <c r="Q154" s="333"/>
      <c r="R154" s="333"/>
      <c r="S154" s="333"/>
      <c r="T154" s="333"/>
      <c r="U154" s="333"/>
      <c r="V154" s="333"/>
      <c r="W154" s="333"/>
      <c r="X154" s="333"/>
      <c r="Y154" s="333"/>
    </row>
    <row r="155" spans="1:25" x14ac:dyDescent="0.25">
      <c r="A155" s="333"/>
      <c r="B155" s="333"/>
      <c r="C155" s="333"/>
      <c r="D155" s="333"/>
      <c r="E155" s="333"/>
      <c r="F155" s="333"/>
      <c r="G155" s="333"/>
      <c r="H155" s="333"/>
      <c r="I155" s="333"/>
      <c r="J155" s="333"/>
      <c r="K155" s="333"/>
      <c r="L155" s="333"/>
      <c r="M155" s="333"/>
      <c r="N155" s="333"/>
      <c r="O155" s="333"/>
      <c r="P155" s="333"/>
      <c r="Q155" s="333"/>
      <c r="R155" s="333"/>
      <c r="S155" s="333"/>
      <c r="T155" s="333"/>
      <c r="U155" s="333"/>
      <c r="V155" s="333"/>
      <c r="W155" s="333"/>
      <c r="X155" s="333"/>
      <c r="Y155" s="333"/>
    </row>
    <row r="156" spans="1:25" x14ac:dyDescent="0.25">
      <c r="A156" s="333"/>
      <c r="B156" s="333"/>
      <c r="C156" s="333"/>
      <c r="D156" s="333"/>
      <c r="E156" s="333"/>
      <c r="F156" s="333"/>
      <c r="G156" s="333"/>
      <c r="H156" s="333"/>
      <c r="I156" s="333"/>
      <c r="J156" s="333"/>
      <c r="K156" s="333"/>
      <c r="L156" s="333"/>
      <c r="M156" s="333"/>
      <c r="N156" s="333"/>
      <c r="O156" s="333"/>
      <c r="P156" s="333"/>
      <c r="Q156" s="333"/>
      <c r="R156" s="333"/>
      <c r="S156" s="333"/>
      <c r="T156" s="333"/>
      <c r="U156" s="333"/>
      <c r="V156" s="333"/>
      <c r="W156" s="333"/>
      <c r="X156" s="333"/>
      <c r="Y156" s="333"/>
    </row>
    <row r="157" spans="1:25" x14ac:dyDescent="0.25">
      <c r="A157" s="333"/>
      <c r="B157" s="333"/>
      <c r="C157" s="333"/>
      <c r="D157" s="333"/>
      <c r="E157" s="333"/>
      <c r="F157" s="333"/>
      <c r="G157" s="333"/>
      <c r="H157" s="333"/>
      <c r="I157" s="333"/>
      <c r="J157" s="333"/>
      <c r="K157" s="333"/>
      <c r="L157" s="333"/>
      <c r="M157" s="333"/>
      <c r="N157" s="333"/>
      <c r="O157" s="333"/>
      <c r="P157" s="333"/>
      <c r="Q157" s="333"/>
      <c r="R157" s="333"/>
      <c r="S157" s="333"/>
      <c r="T157" s="333"/>
      <c r="U157" s="333"/>
      <c r="V157" s="333"/>
      <c r="W157" s="333"/>
      <c r="X157" s="333"/>
      <c r="Y157" s="333"/>
    </row>
    <row r="158" spans="1:25" s="52" customFormat="1" x14ac:dyDescent="0.25">
      <c r="A158" s="333"/>
      <c r="B158" s="333"/>
      <c r="C158" s="333"/>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row>
    <row r="159" spans="1:25" s="52" customFormat="1" x14ac:dyDescent="0.25">
      <c r="A159" s="333"/>
      <c r="B159" s="333"/>
      <c r="C159" s="333"/>
      <c r="D159" s="333"/>
      <c r="E159" s="333"/>
      <c r="F159" s="333"/>
      <c r="G159" s="333"/>
      <c r="H159" s="333"/>
      <c r="I159" s="333"/>
      <c r="J159" s="333"/>
      <c r="K159" s="333"/>
      <c r="L159" s="333"/>
      <c r="M159" s="333"/>
      <c r="N159" s="333"/>
      <c r="O159" s="333"/>
      <c r="P159" s="333"/>
      <c r="Q159" s="333"/>
      <c r="R159" s="333"/>
      <c r="S159" s="333"/>
      <c r="T159" s="333"/>
      <c r="U159" s="333"/>
      <c r="V159" s="333"/>
      <c r="W159" s="333"/>
      <c r="X159" s="333"/>
      <c r="Y159" s="333"/>
    </row>
    <row r="160" spans="1:25" s="52" customFormat="1" x14ac:dyDescent="0.25">
      <c r="A160" s="333"/>
      <c r="B160" s="333"/>
      <c r="C160" s="333"/>
      <c r="D160" s="333"/>
      <c r="E160" s="333"/>
      <c r="F160" s="333"/>
      <c r="G160" s="333"/>
      <c r="H160" s="333"/>
      <c r="I160" s="333"/>
      <c r="J160" s="333"/>
      <c r="K160" s="333"/>
      <c r="L160" s="333"/>
      <c r="M160" s="333"/>
      <c r="N160" s="333"/>
      <c r="O160" s="333"/>
      <c r="P160" s="333"/>
      <c r="Q160" s="333"/>
      <c r="R160" s="333"/>
      <c r="S160" s="333"/>
      <c r="T160" s="333"/>
      <c r="U160" s="333"/>
      <c r="V160" s="333"/>
      <c r="W160" s="333"/>
      <c r="X160" s="333"/>
      <c r="Y160" s="333"/>
    </row>
    <row r="161" spans="1:25" x14ac:dyDescent="0.25">
      <c r="A161" s="333"/>
      <c r="B161" s="333"/>
      <c r="C161" s="333"/>
      <c r="D161" s="333"/>
      <c r="E161" s="333"/>
      <c r="F161" s="333"/>
      <c r="G161" s="333"/>
      <c r="H161" s="333"/>
      <c r="I161" s="333"/>
      <c r="J161" s="333"/>
      <c r="K161" s="333"/>
      <c r="L161" s="333"/>
      <c r="M161" s="333"/>
      <c r="N161" s="333"/>
      <c r="O161" s="333"/>
      <c r="P161" s="333"/>
      <c r="Q161" s="333"/>
      <c r="R161" s="333"/>
      <c r="S161" s="333"/>
      <c r="T161" s="333"/>
      <c r="U161" s="333"/>
      <c r="V161" s="333"/>
      <c r="W161" s="333"/>
      <c r="X161" s="333"/>
      <c r="Y161" s="333"/>
    </row>
    <row r="163" spans="1:25" ht="15" customHeight="1" x14ac:dyDescent="0.25">
      <c r="A163" s="334" t="s">
        <v>142</v>
      </c>
      <c r="B163" s="334"/>
      <c r="C163" s="334"/>
      <c r="D163" s="334"/>
      <c r="E163" s="334"/>
      <c r="F163" s="334"/>
      <c r="G163" s="334"/>
      <c r="H163" s="334"/>
      <c r="I163" s="334"/>
      <c r="J163" s="334"/>
      <c r="K163" s="334"/>
      <c r="L163" s="334"/>
      <c r="M163" s="334"/>
      <c r="N163" s="334"/>
      <c r="O163" s="334"/>
      <c r="P163" s="334"/>
      <c r="Q163" s="334"/>
      <c r="R163" s="334"/>
      <c r="S163" s="334"/>
      <c r="T163" s="334"/>
      <c r="U163" s="334"/>
    </row>
    <row r="164" spans="1:25" ht="15.75" thickBot="1" x14ac:dyDescent="0.3"/>
    <row r="165" spans="1:25" x14ac:dyDescent="0.25">
      <c r="G165" s="228" t="s">
        <v>23</v>
      </c>
      <c r="H165" s="229"/>
      <c r="I165" s="229"/>
      <c r="J165" s="229"/>
      <c r="K165" s="79" t="s">
        <v>8</v>
      </c>
      <c r="L165" s="139"/>
    </row>
    <row r="166" spans="1:25" x14ac:dyDescent="0.25">
      <c r="G166" s="101" t="s">
        <v>13</v>
      </c>
      <c r="H166" s="102"/>
      <c r="I166" s="102"/>
      <c r="J166" s="102"/>
      <c r="K166" s="59">
        <v>796</v>
      </c>
      <c r="L166" s="60"/>
    </row>
    <row r="167" spans="1:25" x14ac:dyDescent="0.25">
      <c r="G167" s="103" t="s">
        <v>14</v>
      </c>
      <c r="H167" s="104"/>
      <c r="I167" s="104"/>
      <c r="J167" s="104"/>
      <c r="K167" s="59">
        <v>998</v>
      </c>
      <c r="L167" s="60"/>
    </row>
    <row r="168" spans="1:25" x14ac:dyDescent="0.25">
      <c r="G168" s="101" t="s">
        <v>15</v>
      </c>
      <c r="H168" s="102"/>
      <c r="I168" s="102"/>
      <c r="J168" s="102"/>
      <c r="K168" s="59">
        <v>147</v>
      </c>
      <c r="L168" s="60"/>
    </row>
    <row r="169" spans="1:25" x14ac:dyDescent="0.25">
      <c r="G169" s="103" t="s">
        <v>80</v>
      </c>
      <c r="H169" s="104"/>
      <c r="I169" s="104"/>
      <c r="J169" s="104"/>
      <c r="K169" s="59">
        <v>0</v>
      </c>
      <c r="L169" s="60"/>
    </row>
    <row r="170" spans="1:25" x14ac:dyDescent="0.25">
      <c r="G170" s="101" t="s">
        <v>81</v>
      </c>
      <c r="H170" s="102"/>
      <c r="I170" s="102"/>
      <c r="J170" s="102"/>
      <c r="K170" s="59">
        <v>0</v>
      </c>
      <c r="L170" s="60"/>
    </row>
    <row r="171" spans="1:25" x14ac:dyDescent="0.25">
      <c r="G171" s="135" t="s">
        <v>91</v>
      </c>
      <c r="H171" s="136"/>
      <c r="I171" s="136"/>
      <c r="J171" s="136"/>
      <c r="K171" s="59">
        <v>1</v>
      </c>
      <c r="L171" s="60"/>
    </row>
    <row r="172" spans="1:25" x14ac:dyDescent="0.25">
      <c r="G172" s="106" t="s">
        <v>16</v>
      </c>
      <c r="H172" s="107"/>
      <c r="I172" s="107"/>
      <c r="J172" s="107"/>
      <c r="K172" s="59">
        <v>32</v>
      </c>
      <c r="L172" s="60"/>
    </row>
    <row r="173" spans="1:25" x14ac:dyDescent="0.25">
      <c r="G173" s="135" t="s">
        <v>17</v>
      </c>
      <c r="H173" s="136"/>
      <c r="I173" s="136"/>
      <c r="J173" s="136"/>
      <c r="K173" s="59">
        <v>119</v>
      </c>
      <c r="L173" s="60"/>
    </row>
    <row r="174" spans="1:25" x14ac:dyDescent="0.25">
      <c r="G174" s="106" t="s">
        <v>18</v>
      </c>
      <c r="H174" s="107"/>
      <c r="I174" s="107"/>
      <c r="J174" s="107"/>
      <c r="K174" s="59">
        <v>144</v>
      </c>
      <c r="L174" s="60"/>
    </row>
    <row r="175" spans="1:25" x14ac:dyDescent="0.25">
      <c r="G175" s="135" t="s">
        <v>19</v>
      </c>
      <c r="H175" s="136"/>
      <c r="I175" s="136"/>
      <c r="J175" s="136"/>
      <c r="K175" s="59">
        <v>59</v>
      </c>
      <c r="L175" s="60"/>
    </row>
    <row r="176" spans="1:25" ht="15.75" thickBot="1" x14ac:dyDescent="0.3">
      <c r="G176" s="91" t="s">
        <v>82</v>
      </c>
      <c r="H176" s="92"/>
      <c r="I176" s="92"/>
      <c r="J176" s="92"/>
      <c r="K176" s="59">
        <v>706</v>
      </c>
      <c r="L176" s="60"/>
    </row>
    <row r="177" spans="1:25" ht="15.75" thickBot="1" x14ac:dyDescent="0.3">
      <c r="G177" s="70" t="s">
        <v>1</v>
      </c>
      <c r="H177" s="71"/>
      <c r="I177" s="71"/>
      <c r="J177" s="71"/>
      <c r="K177" s="95">
        <f>SUM(K166:L176)</f>
        <v>3002</v>
      </c>
      <c r="L177" s="105"/>
    </row>
    <row r="179" spans="1:25" x14ac:dyDescent="0.25">
      <c r="A179" s="335" t="s">
        <v>172</v>
      </c>
      <c r="B179" s="336"/>
      <c r="C179" s="336"/>
      <c r="D179" s="336"/>
      <c r="E179" s="336"/>
      <c r="F179" s="336"/>
      <c r="G179" s="336"/>
      <c r="H179" s="336"/>
      <c r="I179" s="336"/>
      <c r="J179" s="336"/>
      <c r="K179" s="336"/>
      <c r="L179" s="336"/>
      <c r="M179" s="336"/>
      <c r="N179" s="336"/>
      <c r="O179" s="336"/>
      <c r="P179" s="336"/>
      <c r="Q179" s="336"/>
      <c r="R179" s="336"/>
      <c r="S179" s="336"/>
      <c r="T179" s="336"/>
      <c r="U179" s="336"/>
      <c r="V179" s="336"/>
      <c r="W179" s="336"/>
      <c r="X179" s="336"/>
      <c r="Y179" s="336"/>
    </row>
    <row r="180" spans="1:25" x14ac:dyDescent="0.25">
      <c r="A180" s="336"/>
      <c r="B180" s="336"/>
      <c r="C180" s="336"/>
      <c r="D180" s="336"/>
      <c r="E180" s="336"/>
      <c r="F180" s="336"/>
      <c r="G180" s="336"/>
      <c r="H180" s="336"/>
      <c r="I180" s="336"/>
      <c r="J180" s="336"/>
      <c r="K180" s="336"/>
      <c r="L180" s="336"/>
      <c r="M180" s="336"/>
      <c r="N180" s="336"/>
      <c r="O180" s="336"/>
      <c r="P180" s="336"/>
      <c r="Q180" s="336"/>
      <c r="R180" s="336"/>
      <c r="S180" s="336"/>
      <c r="T180" s="336"/>
      <c r="U180" s="336"/>
      <c r="V180" s="336"/>
      <c r="W180" s="336"/>
      <c r="X180" s="336"/>
      <c r="Y180" s="336"/>
    </row>
    <row r="181" spans="1:25" x14ac:dyDescent="0.25">
      <c r="A181" s="336"/>
      <c r="B181" s="336"/>
      <c r="C181" s="336"/>
      <c r="D181" s="336"/>
      <c r="E181" s="336"/>
      <c r="F181" s="336"/>
      <c r="G181" s="336"/>
      <c r="H181" s="336"/>
      <c r="I181" s="336"/>
      <c r="J181" s="336"/>
      <c r="K181" s="336"/>
      <c r="L181" s="336"/>
      <c r="M181" s="336"/>
      <c r="N181" s="336"/>
      <c r="O181" s="336"/>
      <c r="P181" s="336"/>
      <c r="Q181" s="336"/>
      <c r="R181" s="336"/>
      <c r="S181" s="336"/>
      <c r="T181" s="336"/>
      <c r="U181" s="336"/>
      <c r="V181" s="336"/>
      <c r="W181" s="336"/>
      <c r="X181" s="336"/>
      <c r="Y181" s="336"/>
    </row>
    <row r="184" spans="1:25" x14ac:dyDescent="0.25">
      <c r="A184" s="11" t="s">
        <v>143</v>
      </c>
      <c r="B184" s="11"/>
      <c r="C184" s="11"/>
      <c r="D184" s="11"/>
      <c r="E184" s="11"/>
      <c r="F184" s="11"/>
    </row>
    <row r="185" spans="1:25" ht="15.75" thickBot="1" x14ac:dyDescent="0.3"/>
    <row r="186" spans="1:25" x14ac:dyDescent="0.25">
      <c r="D186" s="154" t="s">
        <v>28</v>
      </c>
      <c r="E186" s="79"/>
      <c r="F186" s="79"/>
      <c r="G186" s="79"/>
      <c r="H186" s="79" t="s">
        <v>3</v>
      </c>
      <c r="I186" s="79"/>
      <c r="J186" s="79"/>
      <c r="K186" s="79" t="s">
        <v>22</v>
      </c>
      <c r="L186" s="79"/>
      <c r="M186" s="139"/>
    </row>
    <row r="187" spans="1:25" x14ac:dyDescent="0.25">
      <c r="D187" s="279" t="s">
        <v>20</v>
      </c>
      <c r="E187" s="280"/>
      <c r="F187" s="280"/>
      <c r="G187" s="280"/>
      <c r="H187" s="59">
        <v>66713</v>
      </c>
      <c r="I187" s="59"/>
      <c r="J187" s="59"/>
      <c r="K187" s="59">
        <v>68918</v>
      </c>
      <c r="L187" s="59"/>
      <c r="M187" s="60"/>
    </row>
    <row r="188" spans="1:25" x14ac:dyDescent="0.25">
      <c r="D188" s="281" t="s">
        <v>139</v>
      </c>
      <c r="E188" s="282"/>
      <c r="F188" s="282"/>
      <c r="G188" s="282"/>
      <c r="H188" s="59">
        <v>5645</v>
      </c>
      <c r="I188" s="59"/>
      <c r="J188" s="59"/>
      <c r="K188" s="59">
        <v>5571</v>
      </c>
      <c r="L188" s="59"/>
      <c r="M188" s="60"/>
    </row>
    <row r="189" spans="1:25" ht="15.75" thickBot="1" x14ac:dyDescent="0.3">
      <c r="D189" s="99" t="s">
        <v>21</v>
      </c>
      <c r="E189" s="100"/>
      <c r="F189" s="100"/>
      <c r="G189" s="100"/>
      <c r="H189" s="59">
        <v>6479</v>
      </c>
      <c r="I189" s="59"/>
      <c r="J189" s="59"/>
      <c r="K189" s="59">
        <v>7079</v>
      </c>
      <c r="L189" s="59"/>
      <c r="M189" s="60"/>
    </row>
    <row r="190" spans="1:25" ht="15.75" thickBot="1" x14ac:dyDescent="0.3">
      <c r="D190" s="93" t="s">
        <v>1</v>
      </c>
      <c r="E190" s="94"/>
      <c r="F190" s="94"/>
      <c r="G190" s="94"/>
      <c r="H190" s="95">
        <f>SUM(H187:J189)</f>
        <v>78837</v>
      </c>
      <c r="I190" s="95"/>
      <c r="J190" s="95"/>
      <c r="K190" s="95">
        <f>SUM(K187:M189)</f>
        <v>81568</v>
      </c>
      <c r="L190" s="95"/>
      <c r="M190" s="95"/>
    </row>
    <row r="191" spans="1:25" x14ac:dyDescent="0.25">
      <c r="D191" s="37"/>
      <c r="E191" s="37"/>
      <c r="F191" s="37"/>
      <c r="G191" s="37"/>
      <c r="H191" s="38"/>
      <c r="I191" s="38"/>
      <c r="J191" s="38"/>
      <c r="K191" s="38"/>
      <c r="L191" s="38"/>
      <c r="M191" s="38"/>
    </row>
    <row r="192" spans="1:25" x14ac:dyDescent="0.25">
      <c r="D192" s="37"/>
      <c r="E192" s="37"/>
      <c r="F192" s="37"/>
      <c r="G192" s="37"/>
      <c r="H192" s="38"/>
      <c r="I192" s="38"/>
      <c r="J192" s="38"/>
      <c r="K192" s="38"/>
      <c r="L192" s="38"/>
      <c r="M192" s="38"/>
    </row>
    <row r="193" spans="4:29" x14ac:dyDescent="0.25">
      <c r="D193" s="37"/>
      <c r="E193" s="37"/>
      <c r="F193" s="37"/>
      <c r="G193" s="37"/>
      <c r="H193" s="38"/>
      <c r="I193" s="38"/>
      <c r="J193" s="38"/>
      <c r="K193" s="38"/>
      <c r="L193" s="38"/>
      <c r="M193" s="38"/>
    </row>
    <row r="194" spans="4:29" x14ac:dyDescent="0.25">
      <c r="D194" s="39"/>
      <c r="E194" s="39"/>
      <c r="F194" s="39"/>
      <c r="G194" s="39"/>
      <c r="H194" s="39"/>
      <c r="I194" s="39"/>
      <c r="J194" s="39"/>
      <c r="K194" s="39"/>
      <c r="L194" s="39"/>
      <c r="M194" s="39"/>
    </row>
    <row r="195" spans="4:29" x14ac:dyDescent="0.25">
      <c r="D195" s="39"/>
      <c r="E195" s="39"/>
      <c r="F195" s="39"/>
      <c r="G195" s="39"/>
      <c r="H195" s="39"/>
      <c r="I195" s="39"/>
      <c r="J195" s="39"/>
      <c r="K195" s="39"/>
      <c r="L195" s="39"/>
      <c r="M195" s="39"/>
    </row>
    <row r="196" spans="4:29" x14ac:dyDescent="0.25">
      <c r="D196" s="39"/>
      <c r="E196" s="39"/>
      <c r="F196" s="39"/>
      <c r="G196" s="39"/>
      <c r="H196" s="39"/>
      <c r="I196" s="39"/>
      <c r="J196" s="39"/>
      <c r="K196" s="39"/>
      <c r="L196" s="39"/>
      <c r="M196" s="39"/>
    </row>
    <row r="197" spans="4:29" x14ac:dyDescent="0.25">
      <c r="D197" s="39"/>
      <c r="E197" s="39"/>
      <c r="F197" s="39"/>
      <c r="G197" s="39"/>
      <c r="H197" s="39"/>
      <c r="I197" s="39"/>
      <c r="J197" s="39"/>
      <c r="K197" s="39"/>
      <c r="L197" s="39"/>
      <c r="M197" s="39"/>
    </row>
    <row r="198" spans="4:29" x14ac:dyDescent="0.25">
      <c r="D198" s="39"/>
      <c r="E198" s="39"/>
      <c r="F198" s="39"/>
      <c r="G198" s="39"/>
      <c r="H198" s="39"/>
      <c r="I198" s="39"/>
      <c r="J198" s="39"/>
      <c r="K198" s="39"/>
      <c r="L198" s="39"/>
      <c r="M198" s="39"/>
    </row>
    <row r="199" spans="4:29" x14ac:dyDescent="0.25">
      <c r="D199" s="39"/>
      <c r="E199" s="39"/>
      <c r="F199" s="39"/>
      <c r="G199" s="39"/>
      <c r="H199" s="39"/>
      <c r="I199" s="39"/>
      <c r="J199" s="39"/>
      <c r="K199" s="39"/>
      <c r="L199" s="39"/>
      <c r="M199" s="39"/>
    </row>
    <row r="200" spans="4:29" x14ac:dyDescent="0.25">
      <c r="D200" s="39"/>
      <c r="E200" s="39"/>
      <c r="F200" s="39"/>
      <c r="G200" s="39"/>
      <c r="H200" s="39"/>
      <c r="I200" s="39"/>
      <c r="J200" s="39"/>
      <c r="K200" s="39"/>
      <c r="L200" s="39"/>
      <c r="M200" s="39"/>
    </row>
    <row r="201" spans="4:29" x14ac:dyDescent="0.25">
      <c r="D201" s="39"/>
      <c r="E201" s="39"/>
      <c r="F201" s="39"/>
      <c r="G201" s="39"/>
      <c r="H201" s="39"/>
      <c r="I201" s="39"/>
      <c r="J201" s="39"/>
      <c r="K201" s="39"/>
      <c r="L201" s="39"/>
      <c r="M201" s="39"/>
    </row>
    <row r="202" spans="4:29" x14ac:dyDescent="0.25">
      <c r="D202" s="39"/>
      <c r="E202" s="39"/>
      <c r="F202" s="39"/>
      <c r="G202" s="39"/>
      <c r="H202" s="39"/>
      <c r="I202" s="39"/>
      <c r="J202" s="39"/>
      <c r="K202" s="39"/>
      <c r="L202" s="39"/>
      <c r="M202" s="39"/>
    </row>
    <row r="203" spans="4:29" x14ac:dyDescent="0.25">
      <c r="D203" s="39"/>
      <c r="E203" s="39"/>
      <c r="F203" s="39"/>
      <c r="G203" s="39"/>
      <c r="H203" s="39"/>
      <c r="I203" s="39"/>
      <c r="J203" s="39"/>
      <c r="K203" s="39"/>
      <c r="L203" s="39"/>
      <c r="M203" s="39"/>
      <c r="AC203" s="26"/>
    </row>
    <row r="204" spans="4:29" x14ac:dyDescent="0.25">
      <c r="D204" s="39"/>
      <c r="E204" s="39"/>
      <c r="F204" s="39"/>
      <c r="G204" s="39"/>
      <c r="H204" s="39"/>
      <c r="I204" s="39"/>
      <c r="J204" s="39"/>
      <c r="K204" s="39"/>
      <c r="L204" s="39"/>
      <c r="M204" s="39"/>
    </row>
    <row r="205" spans="4:29" x14ac:dyDescent="0.25">
      <c r="D205" s="39"/>
      <c r="E205" s="39"/>
      <c r="F205" s="39"/>
      <c r="G205" s="39"/>
      <c r="H205" s="39"/>
      <c r="I205" s="39"/>
      <c r="J205" s="39"/>
      <c r="K205" s="39"/>
      <c r="L205" s="39"/>
      <c r="M205" s="39"/>
    </row>
    <row r="206" spans="4:29" x14ac:dyDescent="0.25">
      <c r="D206" s="39"/>
      <c r="E206" s="39"/>
      <c r="F206" s="39"/>
      <c r="G206" s="39"/>
      <c r="H206" s="39"/>
      <c r="I206" s="39"/>
      <c r="J206" s="39"/>
      <c r="K206" s="39"/>
      <c r="L206" s="39"/>
      <c r="M206" s="39"/>
    </row>
    <row r="209" spans="1:25" x14ac:dyDescent="0.25">
      <c r="A209" s="331" t="s">
        <v>173</v>
      </c>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row>
    <row r="210" spans="1:25" x14ac:dyDescent="0.25">
      <c r="A210" s="331"/>
      <c r="B210" s="331"/>
      <c r="C210" s="331"/>
      <c r="D210" s="331"/>
      <c r="E210" s="331"/>
      <c r="F210" s="331"/>
      <c r="G210" s="331"/>
      <c r="H210" s="331"/>
      <c r="I210" s="331"/>
      <c r="J210" s="331"/>
      <c r="K210" s="331"/>
      <c r="L210" s="331"/>
      <c r="M210" s="331"/>
      <c r="N210" s="331"/>
      <c r="O210" s="331"/>
      <c r="P210" s="331"/>
      <c r="Q210" s="331"/>
      <c r="R210" s="331"/>
      <c r="S210" s="331"/>
      <c r="T210" s="331"/>
      <c r="U210" s="331"/>
      <c r="V210" s="331"/>
      <c r="W210" s="331"/>
      <c r="X210" s="331"/>
      <c r="Y210" s="331"/>
    </row>
    <row r="211" spans="1:25" x14ac:dyDescent="0.25">
      <c r="A211" s="331"/>
      <c r="B211" s="331"/>
      <c r="C211" s="331"/>
      <c r="D211" s="331"/>
      <c r="E211" s="331"/>
      <c r="F211" s="331"/>
      <c r="G211" s="331"/>
      <c r="H211" s="331"/>
      <c r="I211" s="331"/>
      <c r="J211" s="331"/>
      <c r="K211" s="331"/>
      <c r="L211" s="331"/>
      <c r="M211" s="331"/>
      <c r="N211" s="331"/>
      <c r="O211" s="331"/>
      <c r="P211" s="331"/>
      <c r="Q211" s="331"/>
      <c r="R211" s="331"/>
      <c r="S211" s="331"/>
      <c r="T211" s="331"/>
      <c r="U211" s="331"/>
      <c r="V211" s="331"/>
      <c r="W211" s="331"/>
      <c r="X211" s="331"/>
      <c r="Y211" s="331"/>
    </row>
    <row r="214" spans="1:25" x14ac:dyDescent="0.25">
      <c r="A214" s="11" t="s">
        <v>144</v>
      </c>
      <c r="B214" s="11"/>
      <c r="C214" s="11"/>
      <c r="D214" s="11"/>
      <c r="E214" s="11"/>
      <c r="F214" s="11"/>
      <c r="G214" s="11"/>
      <c r="H214" s="11"/>
      <c r="I214" s="11"/>
      <c r="J214" s="11"/>
    </row>
    <row r="215" spans="1:25" x14ac:dyDescent="0.25">
      <c r="A215" s="11"/>
      <c r="B215" s="11"/>
      <c r="C215" s="11"/>
      <c r="D215" s="11"/>
      <c r="E215" s="11"/>
      <c r="F215" s="11"/>
      <c r="G215" s="11"/>
      <c r="H215" s="11"/>
      <c r="I215" s="11"/>
      <c r="J215" s="11"/>
    </row>
    <row r="216" spans="1:25" ht="15.75" thickBot="1" x14ac:dyDescent="0.3">
      <c r="A216" s="11"/>
      <c r="B216" s="11"/>
      <c r="C216" s="11"/>
      <c r="D216" s="11"/>
      <c r="E216" s="11"/>
      <c r="F216" s="11"/>
      <c r="G216" s="11"/>
      <c r="H216" s="11"/>
      <c r="I216" s="11"/>
      <c r="J216" s="11"/>
    </row>
    <row r="217" spans="1:25" x14ac:dyDescent="0.25">
      <c r="D217" s="86" t="s">
        <v>49</v>
      </c>
      <c r="E217" s="87"/>
      <c r="F217" s="87"/>
      <c r="G217" s="96" t="str">
        <f>CONCATENATE(Arkusz18!A2," - ",Arkusz18!B2," r.")</f>
        <v>01.10.2023 - 31.10.2023 r.</v>
      </c>
      <c r="H217" s="96"/>
      <c r="I217" s="96"/>
      <c r="J217" s="96"/>
      <c r="K217" s="96"/>
      <c r="L217" s="96"/>
      <c r="M217" s="96"/>
      <c r="N217" s="96"/>
      <c r="O217" s="96"/>
      <c r="P217" s="96"/>
      <c r="Q217" s="96"/>
      <c r="R217" s="97"/>
    </row>
    <row r="218" spans="1:25" ht="31.5" customHeight="1" x14ac:dyDescent="0.25">
      <c r="D218" s="88"/>
      <c r="E218" s="89"/>
      <c r="F218" s="89"/>
      <c r="G218" s="90" t="s">
        <v>65</v>
      </c>
      <c r="H218" s="90"/>
      <c r="I218" s="90"/>
      <c r="J218" s="90" t="s">
        <v>90</v>
      </c>
      <c r="K218" s="90"/>
      <c r="L218" s="90"/>
      <c r="M218" s="90" t="s">
        <v>64</v>
      </c>
      <c r="N218" s="90"/>
      <c r="O218" s="90"/>
      <c r="P218" s="90" t="s">
        <v>89</v>
      </c>
      <c r="Q218" s="90"/>
      <c r="R218" s="98"/>
    </row>
    <row r="219" spans="1:25" x14ac:dyDescent="0.25">
      <c r="D219" s="283" t="s">
        <v>88</v>
      </c>
      <c r="E219" s="284"/>
      <c r="F219" s="284"/>
      <c r="G219" s="295">
        <f>Arkusz16!A2</f>
        <v>0</v>
      </c>
      <c r="H219" s="295"/>
      <c r="I219" s="295"/>
      <c r="J219" s="295">
        <f>Arkusz16!A3</f>
        <v>0</v>
      </c>
      <c r="K219" s="295"/>
      <c r="L219" s="295"/>
      <c r="M219" s="295">
        <f>Arkusz16!A4</f>
        <v>0</v>
      </c>
      <c r="N219" s="295"/>
      <c r="O219" s="295"/>
      <c r="P219" s="295">
        <f>Arkusz16!A5</f>
        <v>0</v>
      </c>
      <c r="Q219" s="295"/>
      <c r="R219" s="295"/>
    </row>
    <row r="220" spans="1:25" x14ac:dyDescent="0.25">
      <c r="D220" s="285" t="s">
        <v>51</v>
      </c>
      <c r="E220" s="286"/>
      <c r="F220" s="286"/>
      <c r="G220" s="287">
        <f>Arkusz16!A6</f>
        <v>442</v>
      </c>
      <c r="H220" s="287"/>
      <c r="I220" s="287"/>
      <c r="J220" s="292">
        <f>Arkusz16!A7</f>
        <v>2</v>
      </c>
      <c r="K220" s="293"/>
      <c r="L220" s="294"/>
      <c r="M220" s="292">
        <f>Arkusz16!A8</f>
        <v>0</v>
      </c>
      <c r="N220" s="293"/>
      <c r="O220" s="294"/>
      <c r="P220" s="292">
        <f>Arkusz16!A9</f>
        <v>0</v>
      </c>
      <c r="Q220" s="293"/>
      <c r="R220" s="294"/>
    </row>
    <row r="221" spans="1:25" ht="15.75" thickBot="1" x14ac:dyDescent="0.3">
      <c r="D221" s="111" t="s">
        <v>52</v>
      </c>
      <c r="E221" s="112"/>
      <c r="F221" s="112"/>
      <c r="G221" s="113">
        <f>Arkusz16!A10</f>
        <v>0</v>
      </c>
      <c r="H221" s="113"/>
      <c r="I221" s="113"/>
      <c r="J221" s="113">
        <f>Arkusz16!A11</f>
        <v>0</v>
      </c>
      <c r="K221" s="113"/>
      <c r="L221" s="113"/>
      <c r="M221" s="113">
        <f>Arkusz16!A12</f>
        <v>0</v>
      </c>
      <c r="N221" s="113"/>
      <c r="O221" s="113"/>
      <c r="P221" s="113">
        <f>Arkusz16!A13</f>
        <v>0</v>
      </c>
      <c r="Q221" s="113"/>
      <c r="R221" s="113"/>
    </row>
    <row r="222" spans="1:25" ht="15.75" thickBot="1" x14ac:dyDescent="0.3">
      <c r="D222" s="288" t="s">
        <v>50</v>
      </c>
      <c r="E222" s="289"/>
      <c r="F222" s="289"/>
      <c r="G222" s="108">
        <f>SUM(G219:I221)</f>
        <v>442</v>
      </c>
      <c r="H222" s="108"/>
      <c r="I222" s="108"/>
      <c r="J222" s="108">
        <f t="shared" ref="J222" si="5">SUM(J219:L221)</f>
        <v>2</v>
      </c>
      <c r="K222" s="108"/>
      <c r="L222" s="108"/>
      <c r="M222" s="108">
        <f t="shared" ref="M222" si="6">SUM(M219:O221)</f>
        <v>0</v>
      </c>
      <c r="N222" s="108"/>
      <c r="O222" s="108"/>
      <c r="P222" s="108">
        <f t="shared" ref="P222" si="7">SUM(P219:R221)</f>
        <v>0</v>
      </c>
      <c r="Q222" s="108"/>
      <c r="R222" s="109"/>
    </row>
    <row r="223" spans="1:25" x14ac:dyDescent="0.25">
      <c r="A223" s="40"/>
      <c r="B223" s="40"/>
      <c r="C223" s="40"/>
      <c r="D223" s="36"/>
      <c r="E223" s="36"/>
      <c r="F223" s="36"/>
      <c r="G223" s="36"/>
      <c r="H223" s="36"/>
      <c r="I223" s="36"/>
      <c r="J223" s="36"/>
      <c r="K223" s="36"/>
      <c r="L223" s="36"/>
      <c r="M223" s="36"/>
      <c r="N223" s="36"/>
      <c r="O223" s="36"/>
    </row>
    <row r="225" spans="1:25" ht="15.75" thickBot="1" x14ac:dyDescent="0.3"/>
    <row r="226" spans="1:25" x14ac:dyDescent="0.25">
      <c r="D226" s="86" t="s">
        <v>49</v>
      </c>
      <c r="E226" s="87"/>
      <c r="F226" s="87"/>
      <c r="G226" s="96" t="str">
        <f>CONCATENATE(Arkusz18!C2," - ",Arkusz18!B2," r.")</f>
        <v>01.01.2023 - 31.10.2023 r.</v>
      </c>
      <c r="H226" s="96"/>
      <c r="I226" s="96"/>
      <c r="J226" s="96"/>
      <c r="K226" s="96"/>
      <c r="L226" s="96"/>
      <c r="M226" s="96"/>
      <c r="N226" s="96"/>
      <c r="O226" s="96"/>
      <c r="P226" s="96"/>
      <c r="Q226" s="96"/>
      <c r="R226" s="97"/>
    </row>
    <row r="227" spans="1:25" ht="32.25" customHeight="1" x14ac:dyDescent="0.25">
      <c r="D227" s="88"/>
      <c r="E227" s="89"/>
      <c r="F227" s="89"/>
      <c r="G227" s="90" t="s">
        <v>65</v>
      </c>
      <c r="H227" s="90"/>
      <c r="I227" s="90"/>
      <c r="J227" s="90" t="s">
        <v>90</v>
      </c>
      <c r="K227" s="90"/>
      <c r="L227" s="90"/>
      <c r="M227" s="90" t="s">
        <v>64</v>
      </c>
      <c r="N227" s="90"/>
      <c r="O227" s="90"/>
      <c r="P227" s="90" t="s">
        <v>89</v>
      </c>
      <c r="Q227" s="90"/>
      <c r="R227" s="98"/>
    </row>
    <row r="228" spans="1:25" x14ac:dyDescent="0.25">
      <c r="D228" s="283" t="s">
        <v>88</v>
      </c>
      <c r="E228" s="284"/>
      <c r="F228" s="284"/>
      <c r="G228" s="295">
        <f>Arkusz17!A2</f>
        <v>0</v>
      </c>
      <c r="H228" s="295"/>
      <c r="I228" s="295"/>
      <c r="J228" s="295">
        <f>Arkusz17!A3</f>
        <v>0</v>
      </c>
      <c r="K228" s="295"/>
      <c r="L228" s="295"/>
      <c r="M228" s="295">
        <f>Arkusz17!A4</f>
        <v>0</v>
      </c>
      <c r="N228" s="295"/>
      <c r="O228" s="295"/>
      <c r="P228" s="295">
        <f>Arkusz17!A5</f>
        <v>0</v>
      </c>
      <c r="Q228" s="295"/>
      <c r="R228" s="295"/>
    </row>
    <row r="229" spans="1:25" x14ac:dyDescent="0.25">
      <c r="D229" s="285" t="s">
        <v>51</v>
      </c>
      <c r="E229" s="286"/>
      <c r="F229" s="286"/>
      <c r="G229" s="287">
        <f>Arkusz17!A6</f>
        <v>4685</v>
      </c>
      <c r="H229" s="287"/>
      <c r="I229" s="287"/>
      <c r="J229" s="287">
        <f>Arkusz17!A7</f>
        <v>9</v>
      </c>
      <c r="K229" s="287"/>
      <c r="L229" s="287"/>
      <c r="M229" s="287">
        <f>Arkusz17!A8</f>
        <v>0</v>
      </c>
      <c r="N229" s="287"/>
      <c r="O229" s="287"/>
      <c r="P229" s="287">
        <f>Arkusz17!A9</f>
        <v>0</v>
      </c>
      <c r="Q229" s="287"/>
      <c r="R229" s="287"/>
    </row>
    <row r="230" spans="1:25" ht="15.75" thickBot="1" x14ac:dyDescent="0.3">
      <c r="D230" s="111" t="s">
        <v>52</v>
      </c>
      <c r="E230" s="112"/>
      <c r="F230" s="112"/>
      <c r="G230" s="113">
        <f>Arkusz17!A10</f>
        <v>0</v>
      </c>
      <c r="H230" s="113"/>
      <c r="I230" s="113"/>
      <c r="J230" s="113">
        <f>Arkusz17!A11</f>
        <v>0</v>
      </c>
      <c r="K230" s="113"/>
      <c r="L230" s="113"/>
      <c r="M230" s="113">
        <f>Arkusz17!A12</f>
        <v>0</v>
      </c>
      <c r="N230" s="113"/>
      <c r="O230" s="113"/>
      <c r="P230" s="113">
        <f>Arkusz17!A13</f>
        <v>0</v>
      </c>
      <c r="Q230" s="113"/>
      <c r="R230" s="113"/>
    </row>
    <row r="231" spans="1:25" ht="15.75" thickBot="1" x14ac:dyDescent="0.3">
      <c r="D231" s="288" t="s">
        <v>50</v>
      </c>
      <c r="E231" s="289"/>
      <c r="F231" s="289"/>
      <c r="G231" s="108">
        <f>SUM(G228:I230)</f>
        <v>4685</v>
      </c>
      <c r="H231" s="108"/>
      <c r="I231" s="108"/>
      <c r="J231" s="108">
        <f t="shared" ref="J231" si="8">SUM(J228:L230)</f>
        <v>9</v>
      </c>
      <c r="K231" s="108"/>
      <c r="L231" s="108"/>
      <c r="M231" s="108">
        <f t="shared" ref="M231" si="9">SUM(M228:O230)</f>
        <v>0</v>
      </c>
      <c r="N231" s="108"/>
      <c r="O231" s="108"/>
      <c r="P231" s="108">
        <f t="shared" ref="P231" si="10">SUM(P228:R230)</f>
        <v>0</v>
      </c>
      <c r="Q231" s="108"/>
      <c r="R231" s="109"/>
    </row>
    <row r="234" spans="1:25" x14ac:dyDescent="0.25">
      <c r="A234" s="331" t="s">
        <v>169</v>
      </c>
      <c r="B234" s="331"/>
      <c r="C234" s="331"/>
      <c r="D234" s="331"/>
      <c r="E234" s="331"/>
      <c r="F234" s="331"/>
      <c r="G234" s="331"/>
      <c r="H234" s="331"/>
      <c r="I234" s="331"/>
      <c r="J234" s="331"/>
      <c r="K234" s="331"/>
      <c r="L234" s="331"/>
      <c r="M234" s="331"/>
      <c r="N234" s="331"/>
      <c r="O234" s="331"/>
      <c r="P234" s="331"/>
      <c r="Q234" s="331"/>
      <c r="R234" s="331"/>
      <c r="S234" s="331"/>
      <c r="T234" s="331"/>
      <c r="U234" s="331"/>
      <c r="V234" s="331"/>
      <c r="W234" s="331"/>
      <c r="X234" s="331"/>
      <c r="Y234" s="331"/>
    </row>
    <row r="235" spans="1:25" x14ac:dyDescent="0.25">
      <c r="A235" s="331"/>
      <c r="B235" s="331"/>
      <c r="C235" s="331"/>
      <c r="D235" s="331"/>
      <c r="E235" s="331"/>
      <c r="F235" s="331"/>
      <c r="G235" s="331"/>
      <c r="H235" s="331"/>
      <c r="I235" s="331"/>
      <c r="J235" s="331"/>
      <c r="K235" s="331"/>
      <c r="L235" s="331"/>
      <c r="M235" s="331"/>
      <c r="N235" s="331"/>
      <c r="O235" s="331"/>
      <c r="P235" s="331"/>
      <c r="Q235" s="331"/>
      <c r="R235" s="331"/>
      <c r="S235" s="331"/>
      <c r="T235" s="331"/>
      <c r="U235" s="331"/>
      <c r="V235" s="331"/>
      <c r="W235" s="331"/>
      <c r="X235" s="331"/>
      <c r="Y235" s="331"/>
    </row>
    <row r="236" spans="1:25" x14ac:dyDescent="0.25">
      <c r="A236" s="331"/>
      <c r="B236" s="331"/>
      <c r="C236" s="331"/>
      <c r="D236" s="331"/>
      <c r="E236" s="331"/>
      <c r="F236" s="331"/>
      <c r="G236" s="331"/>
      <c r="H236" s="331"/>
      <c r="I236" s="331"/>
      <c r="J236" s="331"/>
      <c r="K236" s="331"/>
      <c r="L236" s="331"/>
      <c r="M236" s="331"/>
      <c r="N236" s="331"/>
      <c r="O236" s="331"/>
      <c r="P236" s="331"/>
      <c r="Q236" s="331"/>
      <c r="R236" s="331"/>
      <c r="S236" s="331"/>
      <c r="T236" s="331"/>
      <c r="U236" s="331"/>
      <c r="V236" s="331"/>
      <c r="W236" s="331"/>
      <c r="X236" s="331"/>
      <c r="Y236" s="331"/>
    </row>
    <row r="239" spans="1:25" ht="18.75" x14ac:dyDescent="0.25">
      <c r="A239" s="9" t="s">
        <v>67</v>
      </c>
      <c r="F239" s="10"/>
    </row>
    <row r="240" spans="1:25" x14ac:dyDescent="0.25">
      <c r="F240" s="10"/>
    </row>
    <row r="241" spans="1:22" x14ac:dyDescent="0.25">
      <c r="A241" s="332" t="s">
        <v>145</v>
      </c>
      <c r="B241" s="332"/>
      <c r="C241" s="332"/>
      <c r="D241" s="332"/>
      <c r="E241" s="332"/>
      <c r="F241" s="332"/>
      <c r="G241" s="332"/>
      <c r="H241" s="332"/>
      <c r="I241" s="332"/>
      <c r="J241" s="332"/>
      <c r="K241" s="332"/>
      <c r="L241" s="332"/>
      <c r="M241" s="332"/>
      <c r="N241" s="332"/>
      <c r="O241" s="332"/>
      <c r="P241" s="332"/>
      <c r="Q241" s="332"/>
      <c r="R241" s="332"/>
      <c r="S241" s="332"/>
      <c r="T241" s="332"/>
      <c r="U241" s="332"/>
    </row>
    <row r="242" spans="1:22" x14ac:dyDescent="0.25">
      <c r="A242" s="11"/>
      <c r="B242" s="11"/>
      <c r="C242" s="11"/>
      <c r="D242" s="11"/>
      <c r="E242" s="11"/>
      <c r="F242" s="11"/>
      <c r="G242" s="11"/>
      <c r="H242" s="11"/>
      <c r="I242" s="11"/>
      <c r="J242" s="11"/>
      <c r="K242" s="11"/>
      <c r="L242" s="11"/>
      <c r="M242" s="11"/>
      <c r="N242" s="11"/>
      <c r="O242" s="11"/>
      <c r="P242" s="11"/>
      <c r="Q242" s="11"/>
      <c r="R242" s="11"/>
      <c r="S242" s="11"/>
      <c r="T242" s="11"/>
      <c r="U242" s="11"/>
    </row>
    <row r="243" spans="1:22" ht="15.75" thickBot="1" x14ac:dyDescent="0.3">
      <c r="A243" s="11"/>
      <c r="B243" s="11"/>
      <c r="C243" s="11"/>
      <c r="D243" s="11"/>
      <c r="E243" s="11"/>
      <c r="F243" s="11"/>
      <c r="G243" s="11"/>
      <c r="H243" s="11"/>
      <c r="I243" s="11"/>
      <c r="J243" s="11"/>
      <c r="K243" s="11"/>
      <c r="L243" s="11"/>
      <c r="M243" s="11"/>
      <c r="N243" s="11"/>
      <c r="O243" s="11"/>
      <c r="P243" s="11"/>
      <c r="Q243" s="11"/>
      <c r="R243" s="11"/>
      <c r="S243" s="11"/>
      <c r="T243" s="11"/>
      <c r="U243" s="11"/>
    </row>
    <row r="244" spans="1:22" x14ac:dyDescent="0.25">
      <c r="C244" s="225" t="s">
        <v>0</v>
      </c>
      <c r="D244" s="226"/>
      <c r="E244" s="226"/>
      <c r="F244" s="226"/>
      <c r="G244" s="201" t="str">
        <f>CONCATENATE(Arkusz18!A2," - ",Arkusz18!B2," r.")</f>
        <v>01.10.2023 - 31.10.2023 r.</v>
      </c>
      <c r="H244" s="202"/>
      <c r="I244" s="202"/>
      <c r="J244" s="202"/>
      <c r="K244" s="202"/>
      <c r="L244" s="202"/>
      <c r="M244" s="202"/>
      <c r="N244" s="202"/>
      <c r="O244" s="202"/>
      <c r="P244" s="202"/>
      <c r="Q244" s="202"/>
      <c r="R244" s="202"/>
      <c r="S244" s="202"/>
      <c r="T244" s="202"/>
      <c r="U244" s="202"/>
      <c r="V244" s="203"/>
    </row>
    <row r="245" spans="1:22" x14ac:dyDescent="0.25">
      <c r="C245" s="227"/>
      <c r="D245" s="197"/>
      <c r="E245" s="197"/>
      <c r="F245" s="197"/>
      <c r="G245" s="204" t="s">
        <v>31</v>
      </c>
      <c r="H245" s="205"/>
      <c r="I245" s="205"/>
      <c r="J245" s="278"/>
      <c r="K245" s="204" t="s">
        <v>32</v>
      </c>
      <c r="L245" s="205"/>
      <c r="M245" s="205"/>
      <c r="N245" s="278"/>
      <c r="O245" s="204" t="s">
        <v>103</v>
      </c>
      <c r="P245" s="205"/>
      <c r="Q245" s="205"/>
      <c r="R245" s="278"/>
      <c r="S245" s="204" t="s">
        <v>55</v>
      </c>
      <c r="T245" s="205"/>
      <c r="U245" s="205"/>
      <c r="V245" s="206"/>
    </row>
    <row r="246" spans="1:22" x14ac:dyDescent="0.25">
      <c r="C246" s="227"/>
      <c r="D246" s="197"/>
      <c r="E246" s="197"/>
      <c r="F246" s="197"/>
      <c r="G246" s="276" t="s">
        <v>30</v>
      </c>
      <c r="H246" s="277"/>
      <c r="I246" s="204" t="s">
        <v>10</v>
      </c>
      <c r="J246" s="278"/>
      <c r="K246" s="276" t="s">
        <v>33</v>
      </c>
      <c r="L246" s="277"/>
      <c r="M246" s="204" t="s">
        <v>10</v>
      </c>
      <c r="N246" s="278"/>
      <c r="O246" s="276" t="s">
        <v>30</v>
      </c>
      <c r="P246" s="277"/>
      <c r="Q246" s="204" t="s">
        <v>10</v>
      </c>
      <c r="R246" s="278"/>
      <c r="S246" s="276" t="s">
        <v>30</v>
      </c>
      <c r="T246" s="277"/>
      <c r="U246" s="204" t="s">
        <v>10</v>
      </c>
      <c r="V246" s="206"/>
    </row>
    <row r="247" spans="1:22" x14ac:dyDescent="0.25">
      <c r="C247" s="129" t="str">
        <f>Arkusz2!B2</f>
        <v>BIAŁORUŚ</v>
      </c>
      <c r="D247" s="130"/>
      <c r="E247" s="130"/>
      <c r="F247" s="130"/>
      <c r="G247" s="218">
        <f>Arkusz2!F2</f>
        <v>293</v>
      </c>
      <c r="H247" s="219"/>
      <c r="I247" s="218">
        <f>Arkusz2!F8</f>
        <v>404</v>
      </c>
      <c r="J247" s="219"/>
      <c r="K247" s="218">
        <f>SUM(Arkusz2!F14,-G247)</f>
        <v>8</v>
      </c>
      <c r="L247" s="219"/>
      <c r="M247" s="218">
        <f>SUM(Arkusz2!F20,-I247)</f>
        <v>13</v>
      </c>
      <c r="N247" s="219"/>
      <c r="O247" s="218">
        <f>Arkusz2!F26</f>
        <v>1</v>
      </c>
      <c r="P247" s="219"/>
      <c r="Q247" s="218">
        <f>Arkusz2!F32</f>
        <v>2</v>
      </c>
      <c r="R247" s="219"/>
      <c r="S247" s="218">
        <f>SUM(Arkusz2!F14,O247)</f>
        <v>302</v>
      </c>
      <c r="T247" s="219"/>
      <c r="U247" s="218">
        <f>SUM(Arkusz2!F20,Q247)</f>
        <v>419</v>
      </c>
      <c r="V247" s="290"/>
    </row>
    <row r="248" spans="1:22" x14ac:dyDescent="0.25">
      <c r="C248" s="263" t="str">
        <f>Arkusz2!B3</f>
        <v>UKRAINA</v>
      </c>
      <c r="D248" s="264"/>
      <c r="E248" s="264"/>
      <c r="F248" s="264"/>
      <c r="G248" s="199">
        <f>Arkusz2!F3</f>
        <v>126</v>
      </c>
      <c r="H248" s="200"/>
      <c r="I248" s="199">
        <f>Arkusz2!F9</f>
        <v>193</v>
      </c>
      <c r="J248" s="200"/>
      <c r="K248" s="199">
        <f>SUM(Arkusz2!F15,-G248)</f>
        <v>5</v>
      </c>
      <c r="L248" s="200"/>
      <c r="M248" s="199">
        <f>SUM(Arkusz2!F21,-I248)</f>
        <v>10</v>
      </c>
      <c r="N248" s="200"/>
      <c r="O248" s="199">
        <f>Arkusz2!F27</f>
        <v>1</v>
      </c>
      <c r="P248" s="200"/>
      <c r="Q248" s="199">
        <f>Arkusz2!F33</f>
        <v>4</v>
      </c>
      <c r="R248" s="200"/>
      <c r="S248" s="199">
        <f>SUM(Arkusz2!F15,O248)</f>
        <v>132</v>
      </c>
      <c r="T248" s="200"/>
      <c r="U248" s="199">
        <f>SUM(Arkusz2!F21,Q248)</f>
        <v>207</v>
      </c>
      <c r="V248" s="291"/>
    </row>
    <row r="249" spans="1:22" x14ac:dyDescent="0.25">
      <c r="C249" s="129" t="str">
        <f>Arkusz2!B4</f>
        <v>ROSJA</v>
      </c>
      <c r="D249" s="130"/>
      <c r="E249" s="130"/>
      <c r="F249" s="130"/>
      <c r="G249" s="218">
        <f>Arkusz2!F4</f>
        <v>33</v>
      </c>
      <c r="H249" s="219"/>
      <c r="I249" s="218">
        <f>Arkusz2!F10</f>
        <v>56</v>
      </c>
      <c r="J249" s="219"/>
      <c r="K249" s="218">
        <f>SUM(Arkusz2!F16,-G249)</f>
        <v>32</v>
      </c>
      <c r="L249" s="219"/>
      <c r="M249" s="218">
        <f>SUM(Arkusz2!F22,-I249)</f>
        <v>65</v>
      </c>
      <c r="N249" s="219"/>
      <c r="O249" s="218">
        <f>Arkusz2!F28</f>
        <v>3</v>
      </c>
      <c r="P249" s="219"/>
      <c r="Q249" s="218">
        <f>Arkusz2!F34</f>
        <v>9</v>
      </c>
      <c r="R249" s="219"/>
      <c r="S249" s="218">
        <f>SUM(Arkusz2!F16,O249)</f>
        <v>68</v>
      </c>
      <c r="T249" s="219"/>
      <c r="U249" s="218">
        <f>SUM(Arkusz2!F22,Q249)</f>
        <v>130</v>
      </c>
      <c r="V249" s="290"/>
    </row>
    <row r="250" spans="1:22" x14ac:dyDescent="0.25">
      <c r="C250" s="263" t="str">
        <f>Arkusz2!B5</f>
        <v>TURCJA</v>
      </c>
      <c r="D250" s="264"/>
      <c r="E250" s="264"/>
      <c r="F250" s="264"/>
      <c r="G250" s="199">
        <f>Arkusz2!F5</f>
        <v>24</v>
      </c>
      <c r="H250" s="200"/>
      <c r="I250" s="199">
        <f>Arkusz2!F11</f>
        <v>65</v>
      </c>
      <c r="J250" s="200"/>
      <c r="K250" s="199">
        <f>SUM(Arkusz2!F17,-G250)</f>
        <v>0</v>
      </c>
      <c r="L250" s="200"/>
      <c r="M250" s="199">
        <f>SUM(Arkusz2!F23,-I250)</f>
        <v>5</v>
      </c>
      <c r="N250" s="200"/>
      <c r="O250" s="199">
        <f>Arkusz2!F29</f>
        <v>0</v>
      </c>
      <c r="P250" s="200"/>
      <c r="Q250" s="199">
        <f>Arkusz2!F35</f>
        <v>0</v>
      </c>
      <c r="R250" s="200"/>
      <c r="S250" s="199">
        <f>SUM(Arkusz2!F17,O250)</f>
        <v>24</v>
      </c>
      <c r="T250" s="200"/>
      <c r="U250" s="199">
        <f>SUM(Arkusz2!F23,Q250)</f>
        <v>70</v>
      </c>
      <c r="V250" s="291"/>
    </row>
    <row r="251" spans="1:22" x14ac:dyDescent="0.25">
      <c r="C251" s="129" t="str">
        <f>Arkusz2!B6</f>
        <v>TADŻYKISTAN</v>
      </c>
      <c r="D251" s="130"/>
      <c r="E251" s="130"/>
      <c r="F251" s="130"/>
      <c r="G251" s="218">
        <f>Arkusz2!F6</f>
        <v>11</v>
      </c>
      <c r="H251" s="219"/>
      <c r="I251" s="218">
        <f>Arkusz2!F12</f>
        <v>19</v>
      </c>
      <c r="J251" s="219"/>
      <c r="K251" s="218">
        <f>SUM(Arkusz2!F18,-G251)</f>
        <v>4</v>
      </c>
      <c r="L251" s="219"/>
      <c r="M251" s="218">
        <f>SUM(Arkusz2!F24,-I251)</f>
        <v>10</v>
      </c>
      <c r="N251" s="219"/>
      <c r="O251" s="218">
        <f>Arkusz2!F30</f>
        <v>1</v>
      </c>
      <c r="P251" s="219"/>
      <c r="Q251" s="218">
        <f>Arkusz2!F36</f>
        <v>1</v>
      </c>
      <c r="R251" s="219"/>
      <c r="S251" s="218">
        <f>SUM(Arkusz2!F18,O251)</f>
        <v>16</v>
      </c>
      <c r="T251" s="219"/>
      <c r="U251" s="218">
        <f>SUM(Arkusz2!F24,Q251)</f>
        <v>30</v>
      </c>
      <c r="V251" s="290"/>
    </row>
    <row r="252" spans="1:22" ht="15.75" thickBot="1" x14ac:dyDescent="0.3">
      <c r="C252" s="265" t="str">
        <f>Arkusz2!B7</f>
        <v>Pozostałe</v>
      </c>
      <c r="D252" s="266"/>
      <c r="E252" s="266"/>
      <c r="F252" s="266"/>
      <c r="G252" s="191">
        <f>Arkusz2!F7</f>
        <v>117</v>
      </c>
      <c r="H252" s="193"/>
      <c r="I252" s="191">
        <f>Arkusz2!F13</f>
        <v>133</v>
      </c>
      <c r="J252" s="193"/>
      <c r="K252" s="191">
        <f>SUM(Arkusz2!F19,-G252)</f>
        <v>25</v>
      </c>
      <c r="L252" s="193"/>
      <c r="M252" s="191">
        <f>SUM(Arkusz2!F25,-I252)</f>
        <v>46</v>
      </c>
      <c r="N252" s="193"/>
      <c r="O252" s="191">
        <f>Arkusz2!F31</f>
        <v>6</v>
      </c>
      <c r="P252" s="193"/>
      <c r="Q252" s="191">
        <f>Arkusz2!F37</f>
        <v>6</v>
      </c>
      <c r="R252" s="193"/>
      <c r="S252" s="191">
        <f>SUM(Arkusz2!F19,O252)</f>
        <v>148</v>
      </c>
      <c r="T252" s="193"/>
      <c r="U252" s="191">
        <f>SUM(Arkusz2!F25,Q252)</f>
        <v>185</v>
      </c>
      <c r="V252" s="192"/>
    </row>
    <row r="253" spans="1:22" ht="15.75" thickBot="1" x14ac:dyDescent="0.3">
      <c r="C253" s="274" t="s">
        <v>1</v>
      </c>
      <c r="D253" s="275"/>
      <c r="E253" s="275"/>
      <c r="F253" s="275"/>
      <c r="G253" s="160">
        <f>SUM(G247:G252)</f>
        <v>604</v>
      </c>
      <c r="H253" s="161"/>
      <c r="I253" s="160">
        <f>SUM(I247:I252)</f>
        <v>870</v>
      </c>
      <c r="J253" s="161"/>
      <c r="K253" s="160">
        <f>SUM(K247:K252)</f>
        <v>74</v>
      </c>
      <c r="L253" s="161"/>
      <c r="M253" s="160">
        <f>SUM(M247:M252)</f>
        <v>149</v>
      </c>
      <c r="N253" s="161"/>
      <c r="O253" s="160">
        <f>SUM(O247:O252)</f>
        <v>12</v>
      </c>
      <c r="P253" s="161"/>
      <c r="Q253" s="160">
        <f>SUM(Q247:Q252)</f>
        <v>22</v>
      </c>
      <c r="R253" s="161"/>
      <c r="S253" s="160">
        <f>SUM(S247:S252)</f>
        <v>690</v>
      </c>
      <c r="T253" s="161"/>
      <c r="U253" s="160">
        <f>SUM(U247:U252)</f>
        <v>1041</v>
      </c>
      <c r="V253" s="207"/>
    </row>
    <row r="257" spans="1:19" x14ac:dyDescent="0.25">
      <c r="M257" s="12"/>
      <c r="N257" s="12"/>
      <c r="O257" s="12"/>
      <c r="P257" s="12"/>
      <c r="Q257" s="12"/>
      <c r="R257" s="12"/>
      <c r="S257" s="12"/>
    </row>
    <row r="258" spans="1:19" x14ac:dyDescent="0.25">
      <c r="M258" s="12"/>
      <c r="N258" s="12"/>
      <c r="O258" s="12"/>
      <c r="P258" s="12"/>
      <c r="Q258" s="12"/>
      <c r="R258" s="12"/>
      <c r="S258" s="12"/>
    </row>
    <row r="259" spans="1:19" x14ac:dyDescent="0.25">
      <c r="M259" s="12"/>
      <c r="N259" s="12"/>
      <c r="O259" s="12"/>
      <c r="P259" s="12"/>
      <c r="Q259" s="12"/>
      <c r="R259" s="12"/>
      <c r="S259" s="12"/>
    </row>
    <row r="260" spans="1:19" x14ac:dyDescent="0.25">
      <c r="M260" s="12"/>
      <c r="N260" s="12"/>
      <c r="O260" s="12"/>
      <c r="P260" s="12"/>
      <c r="Q260" s="12"/>
      <c r="R260" s="12"/>
      <c r="S260" s="12"/>
    </row>
    <row r="261" spans="1:19" x14ac:dyDescent="0.25">
      <c r="M261" s="12"/>
      <c r="N261" s="12"/>
      <c r="O261" s="12"/>
      <c r="P261" s="12"/>
      <c r="Q261" s="12"/>
      <c r="R261" s="12"/>
      <c r="S261" s="12"/>
    </row>
    <row r="262" spans="1:19" x14ac:dyDescent="0.25">
      <c r="M262" s="12"/>
      <c r="N262" s="12"/>
      <c r="O262" s="12"/>
      <c r="P262" s="12"/>
      <c r="Q262" s="12"/>
      <c r="R262" s="12"/>
      <c r="S262" s="12"/>
    </row>
    <row r="263" spans="1:19" x14ac:dyDescent="0.25">
      <c r="M263" s="12"/>
      <c r="N263" s="12"/>
      <c r="O263" s="12"/>
      <c r="P263" s="12"/>
      <c r="Q263" s="12"/>
      <c r="R263" s="12"/>
      <c r="S263" s="12"/>
    </row>
    <row r="264" spans="1:19" x14ac:dyDescent="0.25">
      <c r="M264" s="12"/>
      <c r="N264" s="12"/>
      <c r="O264" s="12"/>
      <c r="P264" s="12"/>
      <c r="Q264" s="12"/>
      <c r="R264" s="12"/>
      <c r="S264" s="12"/>
    </row>
    <row r="265" spans="1:19" x14ac:dyDescent="0.25">
      <c r="D265" s="190"/>
      <c r="E265" s="190"/>
    </row>
    <row r="269" spans="1:19" x14ac:dyDescent="0.25">
      <c r="A269" s="8"/>
      <c r="B269" s="8"/>
      <c r="C269" s="8"/>
      <c r="D269" s="8"/>
      <c r="E269" s="8"/>
      <c r="F269" s="8"/>
      <c r="G269" s="8"/>
      <c r="H269" s="8"/>
      <c r="I269" s="8"/>
      <c r="J269" s="8"/>
      <c r="K269" s="8"/>
      <c r="L269" s="8"/>
      <c r="M269" s="8"/>
      <c r="N269" s="8"/>
      <c r="O269" s="8"/>
      <c r="P269" s="8"/>
      <c r="Q269" s="8"/>
      <c r="R269" s="8"/>
      <c r="S269" s="8"/>
    </row>
    <row r="275" spans="1:26" ht="15.75" thickBot="1" x14ac:dyDescent="0.3"/>
    <row r="276" spans="1:26" x14ac:dyDescent="0.25">
      <c r="C276" s="225" t="s">
        <v>0</v>
      </c>
      <c r="D276" s="226"/>
      <c r="E276" s="226"/>
      <c r="F276" s="226"/>
      <c r="G276" s="201" t="str">
        <f>CONCATENATE(Arkusz18!C2," - ",Arkusz18!B2," r.")</f>
        <v>01.01.2023 - 31.10.2023 r.</v>
      </c>
      <c r="H276" s="202"/>
      <c r="I276" s="202"/>
      <c r="J276" s="202"/>
      <c r="K276" s="202"/>
      <c r="L276" s="202"/>
      <c r="M276" s="202"/>
      <c r="N276" s="202"/>
      <c r="O276" s="202"/>
      <c r="P276" s="202"/>
      <c r="Q276" s="202"/>
      <c r="R276" s="202"/>
      <c r="S276" s="202"/>
      <c r="T276" s="202"/>
      <c r="U276" s="202"/>
      <c r="V276" s="203"/>
    </row>
    <row r="277" spans="1:26" x14ac:dyDescent="0.25">
      <c r="C277" s="227"/>
      <c r="D277" s="197"/>
      <c r="E277" s="197"/>
      <c r="F277" s="197"/>
      <c r="G277" s="197" t="s">
        <v>31</v>
      </c>
      <c r="H277" s="197"/>
      <c r="I277" s="197"/>
      <c r="J277" s="197"/>
      <c r="K277" s="197" t="s">
        <v>32</v>
      </c>
      <c r="L277" s="197"/>
      <c r="M277" s="197"/>
      <c r="N277" s="197"/>
      <c r="O277" s="197" t="s">
        <v>135</v>
      </c>
      <c r="P277" s="197"/>
      <c r="Q277" s="197"/>
      <c r="R277" s="197"/>
      <c r="S277" s="204" t="s">
        <v>55</v>
      </c>
      <c r="T277" s="205"/>
      <c r="U277" s="205"/>
      <c r="V277" s="206"/>
    </row>
    <row r="278" spans="1:26" x14ac:dyDescent="0.25">
      <c r="C278" s="227"/>
      <c r="D278" s="197"/>
      <c r="E278" s="197"/>
      <c r="F278" s="197"/>
      <c r="G278" s="196" t="s">
        <v>30</v>
      </c>
      <c r="H278" s="196"/>
      <c r="I278" s="197" t="s">
        <v>10</v>
      </c>
      <c r="J278" s="197"/>
      <c r="K278" s="196" t="s">
        <v>33</v>
      </c>
      <c r="L278" s="196"/>
      <c r="M278" s="197" t="s">
        <v>10</v>
      </c>
      <c r="N278" s="197"/>
      <c r="O278" s="196" t="s">
        <v>30</v>
      </c>
      <c r="P278" s="196"/>
      <c r="Q278" s="197" t="s">
        <v>10</v>
      </c>
      <c r="R278" s="197"/>
      <c r="S278" s="196" t="s">
        <v>30</v>
      </c>
      <c r="T278" s="196"/>
      <c r="U278" s="197" t="s">
        <v>10</v>
      </c>
      <c r="V278" s="198"/>
    </row>
    <row r="279" spans="1:26" x14ac:dyDescent="0.25">
      <c r="C279" s="129" t="str">
        <f>Arkusz3!B2</f>
        <v>BIAŁORUŚ</v>
      </c>
      <c r="D279" s="130"/>
      <c r="E279" s="130"/>
      <c r="F279" s="130"/>
      <c r="G279" s="131">
        <f>Arkusz3!F2</f>
        <v>2315</v>
      </c>
      <c r="H279" s="131"/>
      <c r="I279" s="131">
        <f>Arkusz3!F8</f>
        <v>2982</v>
      </c>
      <c r="J279" s="131"/>
      <c r="K279" s="131">
        <f>SUM(Arkusz3!F14,-G279)</f>
        <v>58</v>
      </c>
      <c r="L279" s="131"/>
      <c r="M279" s="131">
        <f>SUM(Arkusz3!F20,-I279)</f>
        <v>106</v>
      </c>
      <c r="N279" s="131"/>
      <c r="O279" s="131">
        <f>Arkusz3!F26</f>
        <v>8</v>
      </c>
      <c r="P279" s="131"/>
      <c r="Q279" s="131">
        <f>Arkusz3!F32</f>
        <v>12</v>
      </c>
      <c r="R279" s="131"/>
      <c r="S279" s="131">
        <f>SUM(Arkusz3!F14,O279)</f>
        <v>2381</v>
      </c>
      <c r="T279" s="131"/>
      <c r="U279" s="131">
        <f>SUM(Arkusz3!F20,Q279)</f>
        <v>3100</v>
      </c>
      <c r="V279" s="195"/>
    </row>
    <row r="280" spans="1:26" x14ac:dyDescent="0.25">
      <c r="C280" s="263" t="str">
        <f>Arkusz3!B3</f>
        <v>ROSJA</v>
      </c>
      <c r="D280" s="264"/>
      <c r="E280" s="264"/>
      <c r="F280" s="264"/>
      <c r="G280" s="133">
        <f>Arkusz3!F3</f>
        <v>442</v>
      </c>
      <c r="H280" s="133"/>
      <c r="I280" s="133">
        <f>Arkusz3!F9</f>
        <v>858</v>
      </c>
      <c r="J280" s="133"/>
      <c r="K280" s="133">
        <f>SUM(Arkusz3!F15,-G280)</f>
        <v>250</v>
      </c>
      <c r="L280" s="133"/>
      <c r="M280" s="133">
        <f>SUM(Arkusz3!F21,-I280)</f>
        <v>534</v>
      </c>
      <c r="N280" s="133"/>
      <c r="O280" s="133">
        <f>Arkusz3!F27</f>
        <v>58</v>
      </c>
      <c r="P280" s="133"/>
      <c r="Q280" s="133">
        <f>Arkusz3!F33</f>
        <v>141</v>
      </c>
      <c r="R280" s="133"/>
      <c r="S280" s="133">
        <f>SUM(Arkusz3!F15,O280)</f>
        <v>750</v>
      </c>
      <c r="T280" s="133"/>
      <c r="U280" s="133">
        <f>SUM(Arkusz3!F21,Q280)</f>
        <v>1533</v>
      </c>
      <c r="V280" s="194"/>
    </row>
    <row r="281" spans="1:26" x14ac:dyDescent="0.25">
      <c r="C281" s="129" t="str">
        <f>Arkusz3!B4</f>
        <v>UKRAINA</v>
      </c>
      <c r="D281" s="130"/>
      <c r="E281" s="130"/>
      <c r="F281" s="130"/>
      <c r="G281" s="131">
        <f>Arkusz3!F4</f>
        <v>888</v>
      </c>
      <c r="H281" s="131"/>
      <c r="I281" s="131">
        <f>Arkusz3!F10</f>
        <v>1245</v>
      </c>
      <c r="J281" s="131"/>
      <c r="K281" s="131">
        <f>SUM(Arkusz3!F16,-G281)</f>
        <v>36</v>
      </c>
      <c r="L281" s="131"/>
      <c r="M281" s="131">
        <f>SUM(Arkusz3!F22,-I281)</f>
        <v>80</v>
      </c>
      <c r="N281" s="131"/>
      <c r="O281" s="131">
        <f>Arkusz3!F28</f>
        <v>18</v>
      </c>
      <c r="P281" s="131"/>
      <c r="Q281" s="131">
        <f>Arkusz3!F34</f>
        <v>26</v>
      </c>
      <c r="R281" s="131"/>
      <c r="S281" s="131">
        <f>SUM(Arkusz3!F16,O281)</f>
        <v>942</v>
      </c>
      <c r="T281" s="131"/>
      <c r="U281" s="131">
        <f>SUM(Arkusz3!F22,Q281)</f>
        <v>1351</v>
      </c>
      <c r="V281" s="195"/>
    </row>
    <row r="282" spans="1:26" x14ac:dyDescent="0.25">
      <c r="C282" s="263" t="str">
        <f>Arkusz3!B5</f>
        <v>TURCJA</v>
      </c>
      <c r="D282" s="264"/>
      <c r="E282" s="264"/>
      <c r="F282" s="264"/>
      <c r="G282" s="133">
        <f>Arkusz3!F5</f>
        <v>111</v>
      </c>
      <c r="H282" s="133"/>
      <c r="I282" s="133">
        <f>Arkusz3!F11</f>
        <v>214</v>
      </c>
      <c r="J282" s="133"/>
      <c r="K282" s="133">
        <f>SUM(Arkusz3!F17,-G282)</f>
        <v>2</v>
      </c>
      <c r="L282" s="133"/>
      <c r="M282" s="133">
        <f>SUM(Arkusz3!F23,-I282)</f>
        <v>10</v>
      </c>
      <c r="N282" s="133"/>
      <c r="O282" s="133">
        <f>Arkusz3!F29</f>
        <v>8</v>
      </c>
      <c r="P282" s="133"/>
      <c r="Q282" s="133">
        <f>Arkusz3!F35</f>
        <v>8</v>
      </c>
      <c r="R282" s="133"/>
      <c r="S282" s="133">
        <f>SUM(Arkusz3!F17,O282)</f>
        <v>121</v>
      </c>
      <c r="T282" s="133"/>
      <c r="U282" s="133">
        <f>SUM(Arkusz3!F23,Q282)</f>
        <v>232</v>
      </c>
      <c r="V282" s="194"/>
    </row>
    <row r="283" spans="1:26" x14ac:dyDescent="0.25">
      <c r="C283" s="129" t="str">
        <f>Arkusz3!B6</f>
        <v>EGIPT</v>
      </c>
      <c r="D283" s="130"/>
      <c r="E283" s="130"/>
      <c r="F283" s="130"/>
      <c r="G283" s="131">
        <f>Arkusz3!F6</f>
        <v>106</v>
      </c>
      <c r="H283" s="131"/>
      <c r="I283" s="131">
        <f>Arkusz3!F12</f>
        <v>142</v>
      </c>
      <c r="J283" s="131"/>
      <c r="K283" s="131">
        <f>SUM(Arkusz3!F18,-G283)</f>
        <v>24</v>
      </c>
      <c r="L283" s="131"/>
      <c r="M283" s="131">
        <f>SUM(Arkusz3!F24,-I283)</f>
        <v>28</v>
      </c>
      <c r="N283" s="131"/>
      <c r="O283" s="131">
        <f>Arkusz3!F30</f>
        <v>3</v>
      </c>
      <c r="P283" s="131"/>
      <c r="Q283" s="131">
        <f>Arkusz3!F36</f>
        <v>3</v>
      </c>
      <c r="R283" s="131"/>
      <c r="S283" s="131">
        <f>SUM(Arkusz3!F18,O283)</f>
        <v>133</v>
      </c>
      <c r="T283" s="131"/>
      <c r="U283" s="131">
        <f>SUM(Arkusz3!F24,Q283)</f>
        <v>173</v>
      </c>
      <c r="V283" s="195"/>
      <c r="W283" s="48"/>
    </row>
    <row r="284" spans="1:26" ht="15.75" thickBot="1" x14ac:dyDescent="0.3">
      <c r="C284" s="265" t="str">
        <f>Arkusz3!B7</f>
        <v>Pozostałe</v>
      </c>
      <c r="D284" s="266"/>
      <c r="E284" s="266"/>
      <c r="F284" s="266"/>
      <c r="G284" s="134">
        <f>Arkusz3!F7</f>
        <v>897</v>
      </c>
      <c r="H284" s="134"/>
      <c r="I284" s="134">
        <f>Arkusz3!F13</f>
        <v>1052</v>
      </c>
      <c r="J284" s="134"/>
      <c r="K284" s="134">
        <f>SUM(Arkusz3!F19,-G284)</f>
        <v>220</v>
      </c>
      <c r="L284" s="134"/>
      <c r="M284" s="134">
        <f>SUM(Arkusz3!F25,-I284)</f>
        <v>358</v>
      </c>
      <c r="N284" s="134"/>
      <c r="O284" s="134">
        <f>Arkusz3!F31</f>
        <v>63</v>
      </c>
      <c r="P284" s="134"/>
      <c r="Q284" s="134">
        <f>Arkusz3!F37</f>
        <v>98</v>
      </c>
      <c r="R284" s="134"/>
      <c r="S284" s="134">
        <f>SUM(Arkusz3!F19,O284)</f>
        <v>1180</v>
      </c>
      <c r="T284" s="134"/>
      <c r="U284" s="134">
        <f>SUM(Arkusz3!F25,Q284)</f>
        <v>1508</v>
      </c>
      <c r="V284" s="179"/>
    </row>
    <row r="285" spans="1:26" x14ac:dyDescent="0.25">
      <c r="C285" s="267" t="s">
        <v>1</v>
      </c>
      <c r="D285" s="268"/>
      <c r="E285" s="268"/>
      <c r="F285" s="268"/>
      <c r="G285" s="132">
        <f>SUM(G279:G284)</f>
        <v>4759</v>
      </c>
      <c r="H285" s="132"/>
      <c r="I285" s="132">
        <f>SUM(I279:I284)</f>
        <v>6493</v>
      </c>
      <c r="J285" s="132"/>
      <c r="K285" s="132">
        <f>SUM(K279:K284)</f>
        <v>590</v>
      </c>
      <c r="L285" s="132"/>
      <c r="M285" s="132">
        <f>SUM(M279:M284)</f>
        <v>1116</v>
      </c>
      <c r="N285" s="132"/>
      <c r="O285" s="132">
        <f>SUM(O279:O284)</f>
        <v>158</v>
      </c>
      <c r="P285" s="132"/>
      <c r="Q285" s="132">
        <f>SUM(Q279:Q284)</f>
        <v>288</v>
      </c>
      <c r="R285" s="132"/>
      <c r="S285" s="132">
        <f>SUM(S279:S284)</f>
        <v>5507</v>
      </c>
      <c r="T285" s="132"/>
      <c r="U285" s="132">
        <f>SUM(U279:U284)</f>
        <v>7897</v>
      </c>
      <c r="V285" s="296"/>
    </row>
    <row r="286" spans="1:26" x14ac:dyDescent="0.25">
      <c r="A286" s="4"/>
      <c r="B286" s="13"/>
      <c r="C286" s="14"/>
      <c r="D286" s="14"/>
      <c r="E286" s="14"/>
      <c r="F286" s="14"/>
      <c r="G286" s="15"/>
      <c r="H286" s="15"/>
      <c r="I286" s="15"/>
      <c r="J286" s="15"/>
      <c r="K286" s="15"/>
      <c r="L286" s="15"/>
      <c r="M286" s="15"/>
      <c r="N286" s="15"/>
      <c r="O286" s="15"/>
      <c r="P286" s="15"/>
      <c r="Q286" s="15"/>
      <c r="R286" s="15"/>
      <c r="S286" s="15"/>
      <c r="T286" s="15"/>
      <c r="U286" s="15"/>
      <c r="V286" s="15"/>
      <c r="W286" s="13"/>
    </row>
    <row r="287" spans="1:26" ht="15" customHeight="1" x14ac:dyDescent="0.25">
      <c r="A287" s="269" t="s">
        <v>138</v>
      </c>
      <c r="B287" s="269"/>
      <c r="C287" s="269"/>
      <c r="D287" s="269"/>
      <c r="E287" s="269"/>
      <c r="F287" s="269"/>
      <c r="G287" s="269"/>
      <c r="H287" s="269"/>
      <c r="I287" s="269"/>
      <c r="J287" s="269"/>
      <c r="K287" s="269"/>
      <c r="L287" s="269"/>
      <c r="M287" s="269"/>
      <c r="N287" s="269"/>
      <c r="O287" s="269"/>
      <c r="P287" s="269"/>
      <c r="Q287" s="269"/>
      <c r="R287" s="269"/>
      <c r="S287" s="269"/>
      <c r="T287" s="269"/>
      <c r="U287" s="269"/>
      <c r="V287" s="269"/>
      <c r="W287" s="269"/>
      <c r="X287" s="269"/>
      <c r="Y287" s="269"/>
      <c r="Z287" s="269"/>
    </row>
    <row r="288" spans="1:26"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7"/>
      <c r="Z288" s="16"/>
    </row>
    <row r="292" spans="4:19" x14ac:dyDescent="0.25">
      <c r="M292" s="12"/>
      <c r="N292" s="12"/>
      <c r="O292" s="12"/>
      <c r="P292" s="12"/>
      <c r="Q292" s="12"/>
      <c r="R292" s="12"/>
      <c r="S292" s="12"/>
    </row>
    <row r="293" spans="4:19" x14ac:dyDescent="0.25">
      <c r="M293" s="12"/>
      <c r="N293" s="12"/>
      <c r="O293" s="12"/>
      <c r="P293" s="12"/>
      <c r="Q293" s="12"/>
      <c r="R293" s="12"/>
      <c r="S293" s="12"/>
    </row>
    <row r="294" spans="4:19" x14ac:dyDescent="0.25">
      <c r="M294" s="12"/>
      <c r="N294" s="12"/>
      <c r="O294" s="12"/>
      <c r="P294" s="12"/>
      <c r="Q294" s="12"/>
      <c r="R294" s="12"/>
      <c r="S294" s="12"/>
    </row>
    <row r="295" spans="4:19" x14ac:dyDescent="0.25">
      <c r="M295" s="12"/>
      <c r="N295" s="12"/>
      <c r="O295" s="12"/>
      <c r="P295" s="12"/>
      <c r="Q295" s="12"/>
      <c r="R295" s="12"/>
      <c r="S295" s="12"/>
    </row>
    <row r="296" spans="4:19" x14ac:dyDescent="0.25">
      <c r="M296" s="12"/>
      <c r="N296" s="12"/>
      <c r="O296" s="12"/>
      <c r="P296" s="12"/>
      <c r="Q296" s="12"/>
      <c r="R296" s="12"/>
      <c r="S296" s="12"/>
    </row>
    <row r="297" spans="4:19" x14ac:dyDescent="0.25">
      <c r="M297" s="12"/>
      <c r="N297" s="12"/>
      <c r="O297" s="12"/>
      <c r="P297" s="12"/>
      <c r="Q297" s="12"/>
      <c r="R297" s="12"/>
      <c r="S297" s="12"/>
    </row>
    <row r="298" spans="4:19" x14ac:dyDescent="0.25">
      <c r="M298" s="12"/>
      <c r="N298" s="12"/>
      <c r="O298" s="12"/>
      <c r="P298" s="12"/>
      <c r="Q298" s="12"/>
      <c r="R298" s="12"/>
      <c r="S298" s="12"/>
    </row>
    <row r="299" spans="4:19" x14ac:dyDescent="0.25">
      <c r="M299" s="12"/>
      <c r="N299" s="12"/>
      <c r="O299" s="12"/>
      <c r="P299" s="12"/>
      <c r="Q299" s="12"/>
      <c r="R299" s="12"/>
      <c r="S299" s="12"/>
    </row>
    <row r="300" spans="4:19" x14ac:dyDescent="0.25">
      <c r="D300" s="190"/>
      <c r="E300" s="190"/>
    </row>
    <row r="305" spans="1:26" x14ac:dyDescent="0.25">
      <c r="V305" s="18"/>
      <c r="W305" s="18"/>
      <c r="X305" s="18"/>
      <c r="Y305" s="19"/>
      <c r="Z305" s="18"/>
    </row>
    <row r="306" spans="1:26" x14ac:dyDescent="0.25">
      <c r="V306" s="18"/>
      <c r="W306" s="18"/>
      <c r="X306" s="18"/>
      <c r="Y306" s="19"/>
      <c r="Z306" s="18"/>
    </row>
    <row r="307" spans="1:26"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18"/>
      <c r="W307" s="18"/>
      <c r="X307" s="18"/>
      <c r="Y307" s="19"/>
      <c r="Z307" s="18"/>
    </row>
    <row r="308" spans="1:26"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18"/>
      <c r="W308" s="18"/>
      <c r="X308" s="18"/>
      <c r="Y308" s="19"/>
      <c r="Z308" s="18"/>
    </row>
    <row r="309" spans="1:26"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18"/>
      <c r="W309" s="18"/>
      <c r="X309" s="18"/>
      <c r="Y309" s="19"/>
      <c r="Z309" s="18"/>
    </row>
    <row r="310" spans="1:26"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18"/>
      <c r="W310" s="18"/>
      <c r="X310" s="18"/>
      <c r="Y310" s="19"/>
      <c r="Z310" s="18"/>
    </row>
    <row r="311" spans="1:26"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18"/>
      <c r="W311" s="18"/>
      <c r="X311" s="18"/>
      <c r="Y311" s="19"/>
      <c r="Z311" s="18"/>
    </row>
    <row r="312" spans="1:26" ht="15" customHeight="1" x14ac:dyDescent="0.25">
      <c r="A312" s="331" t="s">
        <v>174</v>
      </c>
      <c r="B312" s="331"/>
      <c r="C312" s="331"/>
      <c r="D312" s="331"/>
      <c r="E312" s="331"/>
      <c r="F312" s="331"/>
      <c r="G312" s="331"/>
      <c r="H312" s="331"/>
      <c r="I312" s="331"/>
      <c r="J312" s="331"/>
      <c r="K312" s="331"/>
      <c r="L312" s="331"/>
      <c r="M312" s="331"/>
      <c r="N312" s="331"/>
      <c r="O312" s="331"/>
      <c r="P312" s="331"/>
      <c r="Q312" s="331"/>
      <c r="R312" s="331"/>
      <c r="S312" s="331"/>
      <c r="T312" s="331"/>
      <c r="U312" s="331"/>
      <c r="V312" s="331"/>
      <c r="W312" s="331"/>
      <c r="X312" s="331"/>
      <c r="Y312" s="331"/>
    </row>
    <row r="313" spans="1:26" x14ac:dyDescent="0.25">
      <c r="A313" s="331"/>
      <c r="B313" s="331"/>
      <c r="C313" s="331"/>
      <c r="D313" s="331"/>
      <c r="E313" s="331"/>
      <c r="F313" s="331"/>
      <c r="G313" s="331"/>
      <c r="H313" s="331"/>
      <c r="I313" s="331"/>
      <c r="J313" s="331"/>
      <c r="K313" s="331"/>
      <c r="L313" s="331"/>
      <c r="M313" s="331"/>
      <c r="N313" s="331"/>
      <c r="O313" s="331"/>
      <c r="P313" s="331"/>
      <c r="Q313" s="331"/>
      <c r="R313" s="331"/>
      <c r="S313" s="331"/>
      <c r="T313" s="331"/>
      <c r="U313" s="331"/>
      <c r="V313" s="331"/>
      <c r="W313" s="331"/>
      <c r="X313" s="331"/>
      <c r="Y313" s="331"/>
    </row>
    <row r="314" spans="1:26" x14ac:dyDescent="0.25">
      <c r="A314" s="331"/>
      <c r="B314" s="331"/>
      <c r="C314" s="331"/>
      <c r="D314" s="331"/>
      <c r="E314" s="331"/>
      <c r="F314" s="331"/>
      <c r="G314" s="331"/>
      <c r="H314" s="331"/>
      <c r="I314" s="331"/>
      <c r="J314" s="331"/>
      <c r="K314" s="331"/>
      <c r="L314" s="331"/>
      <c r="M314" s="331"/>
      <c r="N314" s="331"/>
      <c r="O314" s="331"/>
      <c r="P314" s="331"/>
      <c r="Q314" s="331"/>
      <c r="R314" s="331"/>
      <c r="S314" s="331"/>
      <c r="T314" s="331"/>
      <c r="U314" s="331"/>
      <c r="V314" s="331"/>
      <c r="W314" s="331"/>
      <c r="X314" s="331"/>
      <c r="Y314" s="331"/>
    </row>
    <row r="315" spans="1:26" x14ac:dyDescent="0.25">
      <c r="A315" s="331"/>
      <c r="B315" s="331"/>
      <c r="C315" s="331"/>
      <c r="D315" s="331"/>
      <c r="E315" s="331"/>
      <c r="F315" s="331"/>
      <c r="G315" s="331"/>
      <c r="H315" s="331"/>
      <c r="I315" s="331"/>
      <c r="J315" s="331"/>
      <c r="K315" s="331"/>
      <c r="L315" s="331"/>
      <c r="M315" s="331"/>
      <c r="N315" s="331"/>
      <c r="O315" s="331"/>
      <c r="P315" s="331"/>
      <c r="Q315" s="331"/>
      <c r="R315" s="331"/>
      <c r="S315" s="331"/>
      <c r="T315" s="331"/>
      <c r="U315" s="331"/>
      <c r="V315" s="331"/>
      <c r="W315" s="331"/>
      <c r="X315" s="331"/>
      <c r="Y315" s="331"/>
    </row>
    <row r="316" spans="1:26" x14ac:dyDescent="0.25">
      <c r="A316" s="331"/>
      <c r="B316" s="331"/>
      <c r="C316" s="331"/>
      <c r="D316" s="331"/>
      <c r="E316" s="331"/>
      <c r="F316" s="331"/>
      <c r="G316" s="331"/>
      <c r="H316" s="331"/>
      <c r="I316" s="331"/>
      <c r="J316" s="331"/>
      <c r="K316" s="331"/>
      <c r="L316" s="331"/>
      <c r="M316" s="331"/>
      <c r="N316" s="331"/>
      <c r="O316" s="331"/>
      <c r="P316" s="331"/>
      <c r="Q316" s="331"/>
      <c r="R316" s="331"/>
      <c r="S316" s="331"/>
      <c r="T316" s="331"/>
      <c r="U316" s="331"/>
      <c r="V316" s="331"/>
      <c r="W316" s="331"/>
      <c r="X316" s="331"/>
      <c r="Y316" s="331"/>
    </row>
    <row r="317" spans="1:26" x14ac:dyDescent="0.25">
      <c r="A317" s="331"/>
      <c r="B317" s="331"/>
      <c r="C317" s="331"/>
      <c r="D317" s="331"/>
      <c r="E317" s="331"/>
      <c r="F317" s="331"/>
      <c r="G317" s="331"/>
      <c r="H317" s="331"/>
      <c r="I317" s="331"/>
      <c r="J317" s="331"/>
      <c r="K317" s="331"/>
      <c r="L317" s="331"/>
      <c r="M317" s="331"/>
      <c r="N317" s="331"/>
      <c r="O317" s="331"/>
      <c r="P317" s="331"/>
      <c r="Q317" s="331"/>
      <c r="R317" s="331"/>
      <c r="S317" s="331"/>
      <c r="T317" s="331"/>
      <c r="U317" s="331"/>
      <c r="V317" s="331"/>
      <c r="W317" s="331"/>
      <c r="X317" s="331"/>
      <c r="Y317" s="331"/>
    </row>
    <row r="318" spans="1:26" x14ac:dyDescent="0.25">
      <c r="A318" s="331"/>
      <c r="B318" s="331"/>
      <c r="C318" s="331"/>
      <c r="D318" s="331"/>
      <c r="E318" s="331"/>
      <c r="F318" s="331"/>
      <c r="G318" s="331"/>
      <c r="H318" s="331"/>
      <c r="I318" s="331"/>
      <c r="J318" s="331"/>
      <c r="K318" s="331"/>
      <c r="L318" s="331"/>
      <c r="M318" s="331"/>
      <c r="N318" s="331"/>
      <c r="O318" s="331"/>
      <c r="P318" s="331"/>
      <c r="Q318" s="331"/>
      <c r="R318" s="331"/>
      <c r="S318" s="331"/>
      <c r="T318" s="331"/>
      <c r="U318" s="331"/>
      <c r="V318" s="331"/>
      <c r="W318" s="331"/>
      <c r="X318" s="331"/>
      <c r="Y318" s="331"/>
    </row>
    <row r="319" spans="1:26" x14ac:dyDescent="0.25">
      <c r="A319" s="331"/>
      <c r="B319" s="331"/>
      <c r="C319" s="331"/>
      <c r="D319" s="331"/>
      <c r="E319" s="331"/>
      <c r="F319" s="331"/>
      <c r="G319" s="331"/>
      <c r="H319" s="331"/>
      <c r="I319" s="331"/>
      <c r="J319" s="331"/>
      <c r="K319" s="331"/>
      <c r="L319" s="331"/>
      <c r="M319" s="331"/>
      <c r="N319" s="331"/>
      <c r="O319" s="331"/>
      <c r="P319" s="331"/>
      <c r="Q319" s="331"/>
      <c r="R319" s="331"/>
      <c r="S319" s="331"/>
      <c r="T319" s="331"/>
      <c r="U319" s="331"/>
      <c r="V319" s="331"/>
      <c r="W319" s="331"/>
      <c r="X319" s="331"/>
      <c r="Y319" s="331"/>
    </row>
    <row r="320" spans="1:26" x14ac:dyDescent="0.25">
      <c r="A320" s="331"/>
      <c r="B320" s="331"/>
      <c r="C320" s="331"/>
      <c r="D320" s="331"/>
      <c r="E320" s="331"/>
      <c r="F320" s="331"/>
      <c r="G320" s="331"/>
      <c r="H320" s="331"/>
      <c r="I320" s="331"/>
      <c r="J320" s="331"/>
      <c r="K320" s="331"/>
      <c r="L320" s="331"/>
      <c r="M320" s="331"/>
      <c r="N320" s="331"/>
      <c r="O320" s="331"/>
      <c r="P320" s="331"/>
      <c r="Q320" s="331"/>
      <c r="R320" s="331"/>
      <c r="S320" s="331"/>
      <c r="T320" s="331"/>
      <c r="U320" s="331"/>
      <c r="V320" s="331"/>
      <c r="W320" s="331"/>
      <c r="X320" s="331"/>
      <c r="Y320" s="331"/>
    </row>
    <row r="321" spans="1:25" x14ac:dyDescent="0.25">
      <c r="A321" s="331"/>
      <c r="B321" s="331"/>
      <c r="C321" s="331"/>
      <c r="D321" s="331"/>
      <c r="E321" s="331"/>
      <c r="F321" s="331"/>
      <c r="G321" s="331"/>
      <c r="H321" s="331"/>
      <c r="I321" s="331"/>
      <c r="J321" s="331"/>
      <c r="K321" s="331"/>
      <c r="L321" s="331"/>
      <c r="M321" s="331"/>
      <c r="N321" s="331"/>
      <c r="O321" s="331"/>
      <c r="P321" s="331"/>
      <c r="Q321" s="331"/>
      <c r="R321" s="331"/>
      <c r="S321" s="331"/>
      <c r="T321" s="331"/>
      <c r="U321" s="331"/>
      <c r="V321" s="331"/>
      <c r="W321" s="331"/>
      <c r="X321" s="331"/>
      <c r="Y321" s="331"/>
    </row>
    <row r="326" spans="1:25" ht="15" customHeight="1" x14ac:dyDescent="0.25">
      <c r="A326" s="58" t="s">
        <v>146</v>
      </c>
      <c r="B326" s="58"/>
      <c r="C326" s="58"/>
      <c r="D326" s="58"/>
      <c r="E326" s="58"/>
      <c r="F326" s="58"/>
      <c r="G326" s="58"/>
      <c r="H326" s="58"/>
      <c r="I326" s="58"/>
      <c r="J326" s="58"/>
      <c r="K326" s="58"/>
      <c r="L326" s="58"/>
      <c r="M326" s="58"/>
      <c r="N326" s="58"/>
      <c r="O326" s="58"/>
      <c r="P326" s="58"/>
      <c r="Q326" s="58"/>
      <c r="R326" s="58"/>
      <c r="S326" s="58"/>
      <c r="T326" s="58"/>
      <c r="U326" s="58"/>
    </row>
    <row r="327" spans="1:25" x14ac:dyDescent="0.25">
      <c r="A327" s="21"/>
      <c r="B327" s="21"/>
      <c r="C327" s="21"/>
      <c r="D327" s="21"/>
      <c r="E327" s="21"/>
      <c r="F327" s="21"/>
      <c r="G327" s="21"/>
      <c r="H327" s="21"/>
      <c r="I327" s="21"/>
      <c r="J327" s="21"/>
      <c r="K327" s="21"/>
      <c r="L327" s="21"/>
      <c r="M327" s="21"/>
      <c r="N327" s="21"/>
      <c r="O327" s="21"/>
      <c r="P327" s="21"/>
      <c r="Q327" s="21"/>
      <c r="R327" s="21"/>
      <c r="S327" s="21"/>
      <c r="T327" s="21"/>
      <c r="U327" s="21"/>
    </row>
    <row r="329" spans="1:25" ht="15.75" thickBot="1" x14ac:dyDescent="0.3"/>
    <row r="330" spans="1:25" x14ac:dyDescent="0.25">
      <c r="A330" s="222" t="str">
        <f>CONCATENATE(Arkusz18!C2," - ",Arkusz18!B2," r.")</f>
        <v>01.01.2023 - 31.10.2023 r.</v>
      </c>
      <c r="B330" s="223"/>
      <c r="C330" s="223"/>
      <c r="D330" s="223"/>
      <c r="E330" s="223"/>
      <c r="F330" s="223"/>
      <c r="G330" s="223"/>
      <c r="H330" s="223"/>
      <c r="I330" s="224"/>
      <c r="M330" s="180" t="str">
        <f>CONCATENATE(Arkusz18!C2," - ",Arkusz18!B2," r.")</f>
        <v>01.01.2023 - 31.10.2023 r.</v>
      </c>
      <c r="N330" s="181"/>
      <c r="O330" s="181"/>
      <c r="P330" s="181"/>
      <c r="Q330" s="181"/>
      <c r="R330" s="181"/>
      <c r="S330" s="181"/>
      <c r="T330" s="181"/>
      <c r="U330" s="182"/>
    </row>
    <row r="331" spans="1:25" ht="52.5" customHeight="1" x14ac:dyDescent="0.25">
      <c r="A331" s="208" t="s">
        <v>56</v>
      </c>
      <c r="B331" s="209"/>
      <c r="C331" s="210"/>
      <c r="D331" s="183" t="s">
        <v>57</v>
      </c>
      <c r="E331" s="187"/>
      <c r="F331" s="183" t="s">
        <v>58</v>
      </c>
      <c r="G331" s="187"/>
      <c r="H331" s="183" t="s">
        <v>54</v>
      </c>
      <c r="I331" s="184"/>
      <c r="M331" s="208" t="s">
        <v>56</v>
      </c>
      <c r="N331" s="209"/>
      <c r="O331" s="210"/>
      <c r="P331" s="183" t="s">
        <v>59</v>
      </c>
      <c r="Q331" s="187"/>
      <c r="R331" s="183" t="s">
        <v>58</v>
      </c>
      <c r="S331" s="187"/>
      <c r="T331" s="183" t="s">
        <v>54</v>
      </c>
      <c r="U331" s="184"/>
    </row>
    <row r="332" spans="1:25" x14ac:dyDescent="0.25">
      <c r="A332" s="211"/>
      <c r="B332" s="212"/>
      <c r="C332" s="213"/>
      <c r="D332" s="185"/>
      <c r="E332" s="188"/>
      <c r="F332" s="185"/>
      <c r="G332" s="188"/>
      <c r="H332" s="185"/>
      <c r="I332" s="186"/>
      <c r="M332" s="211"/>
      <c r="N332" s="212"/>
      <c r="O332" s="213"/>
      <c r="P332" s="185"/>
      <c r="Q332" s="188"/>
      <c r="R332" s="185"/>
      <c r="S332" s="188"/>
      <c r="T332" s="185"/>
      <c r="U332" s="186"/>
    </row>
    <row r="333" spans="1:25" x14ac:dyDescent="0.25">
      <c r="A333" s="240" t="str">
        <f>Arkusz4!B2</f>
        <v>NIEMCY</v>
      </c>
      <c r="B333" s="241"/>
      <c r="C333" s="241"/>
      <c r="D333" s="189">
        <f>Arkusz4!C2</f>
        <v>1689</v>
      </c>
      <c r="E333" s="189"/>
      <c r="F333" s="189">
        <f>Arkusz4!D2</f>
        <v>1517</v>
      </c>
      <c r="G333" s="189"/>
      <c r="H333" s="189">
        <f>Arkusz4!E2</f>
        <v>299</v>
      </c>
      <c r="I333" s="189"/>
      <c r="M333" s="240" t="str">
        <f>Arkusz5!B2</f>
        <v>NIEMCY</v>
      </c>
      <c r="N333" s="241"/>
      <c r="O333" s="241"/>
      <c r="P333" s="189">
        <f>Arkusz5!C2</f>
        <v>67</v>
      </c>
      <c r="Q333" s="189"/>
      <c r="R333" s="189">
        <f>Arkusz5!D2</f>
        <v>55</v>
      </c>
      <c r="S333" s="189"/>
      <c r="T333" s="252">
        <f>Arkusz5!E2</f>
        <v>39</v>
      </c>
      <c r="U333" s="253"/>
    </row>
    <row r="334" spans="1:25" x14ac:dyDescent="0.25">
      <c r="A334" s="242" t="str">
        <f>Arkusz4!B3</f>
        <v>FRANCJA</v>
      </c>
      <c r="B334" s="243"/>
      <c r="C334" s="243"/>
      <c r="D334" s="220">
        <f>Arkusz4!C3</f>
        <v>594</v>
      </c>
      <c r="E334" s="220"/>
      <c r="F334" s="220">
        <f>Arkusz4!D3</f>
        <v>511</v>
      </c>
      <c r="G334" s="220"/>
      <c r="H334" s="220">
        <f>Arkusz4!E3</f>
        <v>13</v>
      </c>
      <c r="I334" s="220"/>
      <c r="M334" s="242" t="str">
        <f>Arkusz5!B3</f>
        <v>FRANCJA</v>
      </c>
      <c r="N334" s="243"/>
      <c r="O334" s="243"/>
      <c r="P334" s="220">
        <f>Arkusz5!C3</f>
        <v>23</v>
      </c>
      <c r="Q334" s="220"/>
      <c r="R334" s="220">
        <f>Arkusz5!D3</f>
        <v>12</v>
      </c>
      <c r="S334" s="220"/>
      <c r="T334" s="254">
        <f>Arkusz5!E3</f>
        <v>7</v>
      </c>
      <c r="U334" s="255"/>
    </row>
    <row r="335" spans="1:25" x14ac:dyDescent="0.25">
      <c r="A335" s="240" t="str">
        <f>Arkusz4!B4</f>
        <v>BELGIA</v>
      </c>
      <c r="B335" s="241"/>
      <c r="C335" s="241"/>
      <c r="D335" s="189">
        <f>Arkusz4!C4</f>
        <v>241</v>
      </c>
      <c r="E335" s="189"/>
      <c r="F335" s="189">
        <f>Arkusz4!D4</f>
        <v>223</v>
      </c>
      <c r="G335" s="189"/>
      <c r="H335" s="189">
        <f>Arkusz4!E4</f>
        <v>10</v>
      </c>
      <c r="I335" s="189"/>
      <c r="M335" s="240" t="str">
        <f>Arkusz5!B4</f>
        <v>WŁOCHY</v>
      </c>
      <c r="N335" s="241"/>
      <c r="O335" s="241"/>
      <c r="P335" s="189">
        <f>Arkusz5!C4</f>
        <v>19</v>
      </c>
      <c r="Q335" s="189"/>
      <c r="R335" s="189">
        <f>Arkusz5!D4</f>
        <v>13</v>
      </c>
      <c r="S335" s="189"/>
      <c r="T335" s="252">
        <f>Arkusz5!E4</f>
        <v>0</v>
      </c>
      <c r="U335" s="253"/>
    </row>
    <row r="336" spans="1:25" x14ac:dyDescent="0.25">
      <c r="A336" s="242" t="str">
        <f>Arkusz4!B5</f>
        <v>NORWEGIA</v>
      </c>
      <c r="B336" s="243"/>
      <c r="C336" s="243"/>
      <c r="D336" s="220">
        <f>Arkusz4!C5</f>
        <v>227</v>
      </c>
      <c r="E336" s="220"/>
      <c r="F336" s="220">
        <f>Arkusz4!D5</f>
        <v>200</v>
      </c>
      <c r="G336" s="220"/>
      <c r="H336" s="220">
        <f>Arkusz4!E5</f>
        <v>124</v>
      </c>
      <c r="I336" s="220"/>
      <c r="M336" s="242" t="str">
        <f>Arkusz5!B5</f>
        <v>BUŁGARIA</v>
      </c>
      <c r="N336" s="243"/>
      <c r="O336" s="243"/>
      <c r="P336" s="220">
        <f>Arkusz5!C5</f>
        <v>9</v>
      </c>
      <c r="Q336" s="220"/>
      <c r="R336" s="220">
        <f>Arkusz5!D5</f>
        <v>3</v>
      </c>
      <c r="S336" s="220"/>
      <c r="T336" s="254">
        <f>Arkusz5!E5</f>
        <v>0</v>
      </c>
      <c r="U336" s="255"/>
    </row>
    <row r="337" spans="1:26" x14ac:dyDescent="0.25">
      <c r="A337" s="240" t="str">
        <f>Arkusz4!B6</f>
        <v>NIDERLANDY</v>
      </c>
      <c r="B337" s="241"/>
      <c r="C337" s="241"/>
      <c r="D337" s="189">
        <f>Arkusz4!C6</f>
        <v>170</v>
      </c>
      <c r="E337" s="189"/>
      <c r="F337" s="189">
        <f>Arkusz4!D6</f>
        <v>165</v>
      </c>
      <c r="G337" s="189"/>
      <c r="H337" s="189">
        <f>Arkusz4!E6</f>
        <v>7</v>
      </c>
      <c r="I337" s="189"/>
      <c r="M337" s="240" t="str">
        <f>Arkusz5!B6</f>
        <v>ŁOTWA</v>
      </c>
      <c r="N337" s="241"/>
      <c r="O337" s="241"/>
      <c r="P337" s="189">
        <f>Arkusz5!C6</f>
        <v>9</v>
      </c>
      <c r="Q337" s="189"/>
      <c r="R337" s="189">
        <f>Arkusz5!D6</f>
        <v>8</v>
      </c>
      <c r="S337" s="189"/>
      <c r="T337" s="252">
        <f>Arkusz5!E6</f>
        <v>8</v>
      </c>
      <c r="U337" s="253"/>
    </row>
    <row r="338" spans="1:26" ht="15.75" thickBot="1" x14ac:dyDescent="0.3">
      <c r="A338" s="244" t="str">
        <f>Arkusz4!B7</f>
        <v>Pozostałe</v>
      </c>
      <c r="B338" s="245"/>
      <c r="C338" s="245"/>
      <c r="D338" s="221">
        <f>Arkusz4!C7</f>
        <v>549</v>
      </c>
      <c r="E338" s="221"/>
      <c r="F338" s="221">
        <f>Arkusz4!D7</f>
        <v>484</v>
      </c>
      <c r="G338" s="221"/>
      <c r="H338" s="221">
        <f>Arkusz4!E7</f>
        <v>152</v>
      </c>
      <c r="I338" s="221"/>
      <c r="M338" s="244" t="str">
        <f>Arkusz5!B7</f>
        <v>Pozostałe</v>
      </c>
      <c r="N338" s="245"/>
      <c r="O338" s="245"/>
      <c r="P338" s="221">
        <f>Arkusz5!C7</f>
        <v>76</v>
      </c>
      <c r="Q338" s="221"/>
      <c r="R338" s="221">
        <f>Arkusz5!D7</f>
        <v>49</v>
      </c>
      <c r="S338" s="221"/>
      <c r="T338" s="300">
        <f>Arkusz5!E7</f>
        <v>24</v>
      </c>
      <c r="U338" s="301"/>
    </row>
    <row r="339" spans="1:26" ht="15.75" thickBot="1" x14ac:dyDescent="0.3">
      <c r="A339" s="216" t="s">
        <v>69</v>
      </c>
      <c r="B339" s="217"/>
      <c r="C339" s="217"/>
      <c r="D339" s="214">
        <f>SUM(D333:E338)</f>
        <v>3470</v>
      </c>
      <c r="E339" s="214"/>
      <c r="F339" s="214">
        <f>SUM(F333:G338)</f>
        <v>3100</v>
      </c>
      <c r="G339" s="214"/>
      <c r="H339" s="214">
        <f>SUM(H333:I338)</f>
        <v>605</v>
      </c>
      <c r="I339" s="215"/>
      <c r="M339" s="216" t="s">
        <v>69</v>
      </c>
      <c r="N339" s="217"/>
      <c r="O339" s="217"/>
      <c r="P339" s="214">
        <f>SUM(P333:Q338)</f>
        <v>203</v>
      </c>
      <c r="Q339" s="214"/>
      <c r="R339" s="214">
        <f t="shared" ref="R339" si="11">SUM(R333:S338)</f>
        <v>140</v>
      </c>
      <c r="S339" s="214"/>
      <c r="T339" s="160">
        <f>SUM(T333:U338)</f>
        <v>78</v>
      </c>
      <c r="U339" s="207"/>
    </row>
    <row r="341" spans="1:26" x14ac:dyDescent="0.25">
      <c r="A341" s="331" t="s">
        <v>175</v>
      </c>
      <c r="B341" s="333"/>
      <c r="C341" s="333"/>
      <c r="D341" s="333"/>
      <c r="E341" s="333"/>
      <c r="F341" s="333"/>
      <c r="G341" s="333"/>
      <c r="H341" s="333"/>
      <c r="I341" s="333"/>
      <c r="J341" s="333"/>
      <c r="K341" s="333"/>
      <c r="L341" s="333"/>
      <c r="M341" s="333"/>
      <c r="N341" s="333"/>
      <c r="O341" s="333"/>
      <c r="P341" s="333"/>
      <c r="Q341" s="333"/>
      <c r="R341" s="333"/>
      <c r="S341" s="333"/>
      <c r="T341" s="333"/>
      <c r="U341" s="333"/>
      <c r="V341" s="333"/>
      <c r="W341" s="333"/>
      <c r="X341" s="333"/>
      <c r="Y341" s="333"/>
    </row>
    <row r="342" spans="1:26" x14ac:dyDescent="0.25">
      <c r="A342" s="333"/>
      <c r="B342" s="333"/>
      <c r="C342" s="333"/>
      <c r="D342" s="333"/>
      <c r="E342" s="333"/>
      <c r="F342" s="333"/>
      <c r="G342" s="333"/>
      <c r="H342" s="333"/>
      <c r="I342" s="333"/>
      <c r="J342" s="333"/>
      <c r="K342" s="333"/>
      <c r="L342" s="333"/>
      <c r="M342" s="333"/>
      <c r="N342" s="333"/>
      <c r="O342" s="333"/>
      <c r="P342" s="333"/>
      <c r="Q342" s="333"/>
      <c r="R342" s="333"/>
      <c r="S342" s="333"/>
      <c r="T342" s="333"/>
      <c r="U342" s="333"/>
      <c r="V342" s="333"/>
      <c r="W342" s="333"/>
      <c r="X342" s="333"/>
      <c r="Y342" s="333"/>
    </row>
    <row r="343" spans="1:26" x14ac:dyDescent="0.25">
      <c r="A343" s="333"/>
      <c r="B343" s="333"/>
      <c r="C343" s="333"/>
      <c r="D343" s="333"/>
      <c r="E343" s="333"/>
      <c r="F343" s="333"/>
      <c r="G343" s="333"/>
      <c r="H343" s="333"/>
      <c r="I343" s="333"/>
      <c r="J343" s="333"/>
      <c r="K343" s="333"/>
      <c r="L343" s="333"/>
      <c r="M343" s="333"/>
      <c r="N343" s="333"/>
      <c r="O343" s="333"/>
      <c r="P343" s="333"/>
      <c r="Q343" s="333"/>
      <c r="R343" s="333"/>
      <c r="S343" s="333"/>
      <c r="T343" s="333"/>
      <c r="U343" s="333"/>
      <c r="V343" s="333"/>
      <c r="W343" s="333"/>
      <c r="X343" s="333"/>
      <c r="Y343" s="333"/>
    </row>
    <row r="344" spans="1:26" x14ac:dyDescent="0.25">
      <c r="A344" s="333"/>
      <c r="B344" s="333"/>
      <c r="C344" s="333"/>
      <c r="D344" s="333"/>
      <c r="E344" s="333"/>
      <c r="F344" s="333"/>
      <c r="G344" s="333"/>
      <c r="H344" s="333"/>
      <c r="I344" s="333"/>
      <c r="J344" s="333"/>
      <c r="K344" s="333"/>
      <c r="L344" s="333"/>
      <c r="M344" s="333"/>
      <c r="N344" s="333"/>
      <c r="O344" s="333"/>
      <c r="P344" s="333"/>
      <c r="Q344" s="333"/>
      <c r="R344" s="333"/>
      <c r="S344" s="333"/>
      <c r="T344" s="333"/>
      <c r="U344" s="333"/>
      <c r="V344" s="333"/>
      <c r="W344" s="333"/>
      <c r="X344" s="333"/>
      <c r="Y344" s="333"/>
    </row>
    <row r="345" spans="1:26" x14ac:dyDescent="0.25">
      <c r="A345" s="333"/>
      <c r="B345" s="333"/>
      <c r="C345" s="333"/>
      <c r="D345" s="333"/>
      <c r="E345" s="333"/>
      <c r="F345" s="333"/>
      <c r="G345" s="333"/>
      <c r="H345" s="333"/>
      <c r="I345" s="333"/>
      <c r="J345" s="333"/>
      <c r="K345" s="333"/>
      <c r="L345" s="333"/>
      <c r="M345" s="333"/>
      <c r="N345" s="333"/>
      <c r="O345" s="333"/>
      <c r="P345" s="333"/>
      <c r="Q345" s="333"/>
      <c r="R345" s="333"/>
      <c r="S345" s="333"/>
      <c r="T345" s="333"/>
      <c r="U345" s="333"/>
      <c r="V345" s="333"/>
      <c r="W345" s="333"/>
      <c r="X345" s="333"/>
      <c r="Y345" s="333"/>
    </row>
    <row r="347" spans="1:26" ht="15" customHeight="1" x14ac:dyDescent="0.25">
      <c r="A347" s="269" t="s">
        <v>68</v>
      </c>
      <c r="B347" s="269"/>
      <c r="C347" s="269"/>
      <c r="D347" s="269"/>
      <c r="E347" s="269"/>
      <c r="F347" s="269"/>
      <c r="G347" s="269"/>
      <c r="H347" s="269"/>
      <c r="I347" s="269"/>
      <c r="J347" s="269"/>
      <c r="K347" s="269"/>
      <c r="L347" s="269"/>
      <c r="M347" s="269"/>
      <c r="N347" s="269"/>
      <c r="O347" s="269"/>
      <c r="P347" s="269"/>
      <c r="Q347" s="269"/>
      <c r="R347" s="269"/>
      <c r="S347" s="269"/>
      <c r="T347" s="269"/>
      <c r="U347" s="269"/>
      <c r="V347" s="269"/>
      <c r="W347" s="269"/>
      <c r="X347" s="269"/>
      <c r="Y347" s="269"/>
      <c r="Z347" s="269"/>
    </row>
    <row r="348" spans="1:26" x14ac:dyDescent="0.25">
      <c r="A348" s="22"/>
      <c r="B348" s="22"/>
      <c r="C348" s="22"/>
      <c r="D348" s="22"/>
      <c r="E348" s="22"/>
      <c r="F348" s="22"/>
      <c r="G348" s="22"/>
      <c r="H348" s="22"/>
      <c r="I348" s="22"/>
      <c r="J348" s="22"/>
      <c r="K348" s="22"/>
      <c r="L348" s="22"/>
      <c r="M348" s="22"/>
      <c r="N348" s="22"/>
      <c r="O348" s="22"/>
      <c r="P348" s="22"/>
      <c r="Q348" s="22"/>
      <c r="R348" s="22"/>
      <c r="S348" s="22"/>
      <c r="T348" s="22"/>
      <c r="U348" s="22"/>
    </row>
    <row r="349" spans="1:26" ht="15" customHeight="1" x14ac:dyDescent="0.25">
      <c r="A349" s="58" t="s">
        <v>147</v>
      </c>
      <c r="B349" s="58"/>
      <c r="C349" s="58"/>
      <c r="D349" s="58"/>
      <c r="E349" s="58"/>
      <c r="F349" s="58"/>
      <c r="G349" s="58"/>
      <c r="H349" s="58"/>
      <c r="I349" s="58"/>
      <c r="J349" s="58"/>
      <c r="K349" s="58"/>
      <c r="L349" s="58"/>
      <c r="M349" s="58"/>
      <c r="N349" s="58"/>
      <c r="O349" s="58"/>
      <c r="P349" s="58"/>
      <c r="Q349" s="58"/>
      <c r="R349" s="58"/>
      <c r="S349" s="58"/>
      <c r="T349" s="58"/>
      <c r="U349" s="58"/>
    </row>
    <row r="350" spans="1:26" x14ac:dyDescent="0.25">
      <c r="A350" s="21"/>
      <c r="B350" s="21"/>
      <c r="C350" s="21"/>
      <c r="D350" s="21"/>
      <c r="E350" s="21"/>
      <c r="F350" s="21"/>
      <c r="G350" s="21"/>
      <c r="H350" s="21"/>
      <c r="I350" s="21"/>
      <c r="J350" s="21"/>
      <c r="K350" s="21"/>
      <c r="L350" s="21"/>
      <c r="M350" s="21"/>
      <c r="N350" s="21"/>
      <c r="O350" s="21"/>
      <c r="P350" s="21"/>
      <c r="Q350" s="21"/>
      <c r="R350" s="21"/>
      <c r="S350" s="21"/>
      <c r="T350" s="21"/>
      <c r="U350" s="21"/>
    </row>
    <row r="351" spans="1:26" ht="15.75" thickBot="1" x14ac:dyDescent="0.3">
      <c r="A351" s="21"/>
      <c r="B351" s="21"/>
      <c r="C351" s="21"/>
      <c r="D351" s="21"/>
      <c r="E351" s="21"/>
      <c r="F351" s="21"/>
      <c r="G351" s="21"/>
      <c r="H351" s="21"/>
      <c r="I351" s="21"/>
      <c r="J351" s="21"/>
      <c r="K351" s="21"/>
      <c r="L351" s="21"/>
      <c r="M351" s="21"/>
      <c r="N351" s="21"/>
      <c r="O351" s="21"/>
      <c r="P351" s="21"/>
      <c r="Q351" s="21"/>
      <c r="R351" s="21"/>
      <c r="S351" s="21"/>
      <c r="T351" s="21"/>
      <c r="U351" s="21"/>
    </row>
    <row r="352" spans="1:26" x14ac:dyDescent="0.25">
      <c r="C352" s="122" t="s">
        <v>0</v>
      </c>
      <c r="D352" s="123"/>
      <c r="E352" s="123"/>
      <c r="F352" s="123"/>
      <c r="G352" s="201" t="str">
        <f>CONCATENATE(Arkusz18!A2," - ",Arkusz18!B2," r.")</f>
        <v>01.10.2023 - 31.10.2023 r.</v>
      </c>
      <c r="H352" s="202"/>
      <c r="I352" s="202"/>
      <c r="J352" s="202"/>
      <c r="K352" s="202"/>
      <c r="L352" s="202"/>
      <c r="M352" s="202"/>
      <c r="N352" s="202"/>
      <c r="O352" s="202"/>
      <c r="P352" s="202"/>
      <c r="Q352" s="202"/>
      <c r="R352" s="202"/>
      <c r="S352" s="202"/>
      <c r="T352" s="202"/>
      <c r="U352" s="203"/>
    </row>
    <row r="353" spans="3:22" ht="73.5" customHeight="1" x14ac:dyDescent="0.25">
      <c r="C353" s="124"/>
      <c r="D353" s="125"/>
      <c r="E353" s="125"/>
      <c r="F353" s="125"/>
      <c r="G353" s="249" t="s">
        <v>60</v>
      </c>
      <c r="H353" s="250"/>
      <c r="I353" s="251"/>
      <c r="J353" s="249" t="s">
        <v>61</v>
      </c>
      <c r="K353" s="250"/>
      <c r="L353" s="251"/>
      <c r="M353" s="249" t="s">
        <v>62</v>
      </c>
      <c r="N353" s="250"/>
      <c r="O353" s="251"/>
      <c r="P353" s="249" t="s">
        <v>71</v>
      </c>
      <c r="Q353" s="250"/>
      <c r="R353" s="251"/>
      <c r="S353" s="249" t="s">
        <v>63</v>
      </c>
      <c r="T353" s="250"/>
      <c r="U353" s="256"/>
    </row>
    <row r="354" spans="3:22" x14ac:dyDescent="0.25">
      <c r="C354" s="247" t="str">
        <f>Arkusz6!B2</f>
        <v>BIAŁORUŚ</v>
      </c>
      <c r="D354" s="248"/>
      <c r="E354" s="248"/>
      <c r="F354" s="248"/>
      <c r="G354" s="116">
        <f>Arkusz6!C2</f>
        <v>35</v>
      </c>
      <c r="H354" s="116"/>
      <c r="I354" s="116"/>
      <c r="J354" s="116">
        <f>Arkusz6!D2</f>
        <v>219</v>
      </c>
      <c r="K354" s="116"/>
      <c r="L354" s="116"/>
      <c r="M354" s="116">
        <f>Arkusz6!E2</f>
        <v>0</v>
      </c>
      <c r="N354" s="116"/>
      <c r="O354" s="116"/>
      <c r="P354" s="116">
        <f>Arkusz6!F2</f>
        <v>1</v>
      </c>
      <c r="Q354" s="116"/>
      <c r="R354" s="116"/>
      <c r="S354" s="167">
        <f>Arkusz6!G2</f>
        <v>2</v>
      </c>
      <c r="T354" s="168"/>
      <c r="U354" s="169"/>
    </row>
    <row r="355" spans="3:22" x14ac:dyDescent="0.25">
      <c r="C355" s="238" t="str">
        <f>Arkusz6!B3</f>
        <v>ROSJA</v>
      </c>
      <c r="D355" s="239"/>
      <c r="E355" s="239"/>
      <c r="F355" s="239"/>
      <c r="G355" s="246">
        <f>Arkusz6!C3</f>
        <v>13</v>
      </c>
      <c r="H355" s="246"/>
      <c r="I355" s="246"/>
      <c r="J355" s="246">
        <f>Arkusz6!D3</f>
        <v>4</v>
      </c>
      <c r="K355" s="246"/>
      <c r="L355" s="246"/>
      <c r="M355" s="246">
        <f>Arkusz6!E3</f>
        <v>0</v>
      </c>
      <c r="N355" s="246"/>
      <c r="O355" s="246"/>
      <c r="P355" s="246">
        <f>Arkusz6!F3</f>
        <v>25</v>
      </c>
      <c r="Q355" s="246"/>
      <c r="R355" s="246"/>
      <c r="S355" s="297">
        <f>Arkusz6!G3</f>
        <v>92</v>
      </c>
      <c r="T355" s="298"/>
      <c r="U355" s="299"/>
    </row>
    <row r="356" spans="3:22" x14ac:dyDescent="0.25">
      <c r="C356" s="247" t="str">
        <f>Arkusz6!B4</f>
        <v>UKRAINA</v>
      </c>
      <c r="D356" s="248"/>
      <c r="E356" s="248"/>
      <c r="F356" s="248"/>
      <c r="G356" s="116">
        <f>Arkusz6!C4</f>
        <v>0</v>
      </c>
      <c r="H356" s="116"/>
      <c r="I356" s="116"/>
      <c r="J356" s="116">
        <f>Arkusz6!D4</f>
        <v>97</v>
      </c>
      <c r="K356" s="116"/>
      <c r="L356" s="116"/>
      <c r="M356" s="116">
        <f>Arkusz6!E4</f>
        <v>0</v>
      </c>
      <c r="N356" s="116"/>
      <c r="O356" s="116"/>
      <c r="P356" s="116">
        <f>Arkusz6!F4</f>
        <v>1</v>
      </c>
      <c r="Q356" s="116"/>
      <c r="R356" s="116"/>
      <c r="S356" s="167">
        <f>Arkusz6!G4</f>
        <v>8</v>
      </c>
      <c r="T356" s="168"/>
      <c r="U356" s="169"/>
    </row>
    <row r="357" spans="3:22" x14ac:dyDescent="0.25">
      <c r="C357" s="238" t="str">
        <f>Arkusz6!B5</f>
        <v>TURCJA</v>
      </c>
      <c r="D357" s="239"/>
      <c r="E357" s="239"/>
      <c r="F357" s="239"/>
      <c r="G357" s="246">
        <f>Arkusz6!C5</f>
        <v>0</v>
      </c>
      <c r="H357" s="246"/>
      <c r="I357" s="246"/>
      <c r="J357" s="246">
        <f>Arkusz6!D5</f>
        <v>0</v>
      </c>
      <c r="K357" s="246"/>
      <c r="L357" s="246"/>
      <c r="M357" s="246">
        <f>Arkusz6!E5</f>
        <v>0</v>
      </c>
      <c r="N357" s="246"/>
      <c r="O357" s="246"/>
      <c r="P357" s="246">
        <f>Arkusz6!F5</f>
        <v>0</v>
      </c>
      <c r="Q357" s="246"/>
      <c r="R357" s="246"/>
      <c r="S357" s="297">
        <f>Arkusz6!G5</f>
        <v>18</v>
      </c>
      <c r="T357" s="298"/>
      <c r="U357" s="299"/>
    </row>
    <row r="358" spans="3:22" x14ac:dyDescent="0.25">
      <c r="C358" s="247" t="str">
        <f>Arkusz6!B6</f>
        <v>INDIE</v>
      </c>
      <c r="D358" s="248"/>
      <c r="E358" s="248"/>
      <c r="F358" s="248"/>
      <c r="G358" s="116">
        <f>Arkusz6!C6</f>
        <v>0</v>
      </c>
      <c r="H358" s="116"/>
      <c r="I358" s="116"/>
      <c r="J358" s="116">
        <f>Arkusz6!D6</f>
        <v>0</v>
      </c>
      <c r="K358" s="116"/>
      <c r="L358" s="116"/>
      <c r="M358" s="116">
        <f>Arkusz6!E6</f>
        <v>0</v>
      </c>
      <c r="N358" s="116"/>
      <c r="O358" s="116"/>
      <c r="P358" s="116">
        <f>Arkusz6!F6</f>
        <v>6</v>
      </c>
      <c r="Q358" s="116"/>
      <c r="R358" s="116"/>
      <c r="S358" s="167">
        <f>Arkusz6!G6</f>
        <v>8</v>
      </c>
      <c r="T358" s="168"/>
      <c r="U358" s="169"/>
    </row>
    <row r="359" spans="3:22" ht="15.75" thickBot="1" x14ac:dyDescent="0.3">
      <c r="C359" s="118" t="str">
        <f>Arkusz6!B7</f>
        <v>Pozostałe</v>
      </c>
      <c r="D359" s="119"/>
      <c r="E359" s="119"/>
      <c r="F359" s="119"/>
      <c r="G359" s="117">
        <f>Arkusz6!C7</f>
        <v>23</v>
      </c>
      <c r="H359" s="117"/>
      <c r="I359" s="117"/>
      <c r="J359" s="117">
        <f>Arkusz6!D7</f>
        <v>8</v>
      </c>
      <c r="K359" s="117"/>
      <c r="L359" s="117"/>
      <c r="M359" s="117">
        <f>Arkusz6!E7</f>
        <v>0</v>
      </c>
      <c r="N359" s="117"/>
      <c r="O359" s="117"/>
      <c r="P359" s="117">
        <f>Arkusz6!F7</f>
        <v>34</v>
      </c>
      <c r="Q359" s="117"/>
      <c r="R359" s="117"/>
      <c r="S359" s="260">
        <f>Arkusz6!G7</f>
        <v>47</v>
      </c>
      <c r="T359" s="261"/>
      <c r="U359" s="262"/>
    </row>
    <row r="360" spans="3:22" ht="15.75" thickBot="1" x14ac:dyDescent="0.3">
      <c r="C360" s="120" t="s">
        <v>1</v>
      </c>
      <c r="D360" s="121"/>
      <c r="E360" s="121"/>
      <c r="F360" s="121"/>
      <c r="G360" s="95">
        <f>SUM(G354:I359)</f>
        <v>71</v>
      </c>
      <c r="H360" s="95"/>
      <c r="I360" s="95"/>
      <c r="J360" s="95">
        <f t="shared" ref="J360" si="12">SUM(J354:L359)</f>
        <v>328</v>
      </c>
      <c r="K360" s="95"/>
      <c r="L360" s="95"/>
      <c r="M360" s="95">
        <f t="shared" ref="M360" si="13">SUM(M354:O359)</f>
        <v>0</v>
      </c>
      <c r="N360" s="95"/>
      <c r="O360" s="95"/>
      <c r="P360" s="95">
        <f t="shared" ref="P360" si="14">SUM(P354:R359)</f>
        <v>67</v>
      </c>
      <c r="Q360" s="95"/>
      <c r="R360" s="95"/>
      <c r="S360" s="257">
        <f>SUM(S354:U359)</f>
        <v>175</v>
      </c>
      <c r="T360" s="258"/>
      <c r="U360" s="259"/>
      <c r="V360" s="337"/>
    </row>
    <row r="363" spans="3:22" ht="15.75" thickBot="1" x14ac:dyDescent="0.3"/>
    <row r="364" spans="3:22" x14ac:dyDescent="0.25">
      <c r="C364" s="122" t="s">
        <v>0</v>
      </c>
      <c r="D364" s="123"/>
      <c r="E364" s="123"/>
      <c r="F364" s="123"/>
      <c r="G364" s="201" t="str">
        <f>CONCATENATE(Arkusz18!C2," - ",Arkusz18!B2," r.")</f>
        <v>01.01.2023 - 31.10.2023 r.</v>
      </c>
      <c r="H364" s="202"/>
      <c r="I364" s="202"/>
      <c r="J364" s="202"/>
      <c r="K364" s="202"/>
      <c r="L364" s="202"/>
      <c r="M364" s="202"/>
      <c r="N364" s="202"/>
      <c r="O364" s="202"/>
      <c r="P364" s="202"/>
      <c r="Q364" s="202"/>
      <c r="R364" s="202"/>
      <c r="S364" s="202"/>
      <c r="T364" s="202"/>
      <c r="U364" s="203"/>
    </row>
    <row r="365" spans="3:22" ht="71.25" customHeight="1" x14ac:dyDescent="0.25">
      <c r="C365" s="124"/>
      <c r="D365" s="125"/>
      <c r="E365" s="125"/>
      <c r="F365" s="125"/>
      <c r="G365" s="249" t="s">
        <v>60</v>
      </c>
      <c r="H365" s="250"/>
      <c r="I365" s="251"/>
      <c r="J365" s="249" t="s">
        <v>61</v>
      </c>
      <c r="K365" s="250"/>
      <c r="L365" s="251"/>
      <c r="M365" s="249" t="s">
        <v>62</v>
      </c>
      <c r="N365" s="250"/>
      <c r="O365" s="251"/>
      <c r="P365" s="249" t="s">
        <v>71</v>
      </c>
      <c r="Q365" s="250"/>
      <c r="R365" s="251"/>
      <c r="S365" s="249" t="s">
        <v>63</v>
      </c>
      <c r="T365" s="250"/>
      <c r="U365" s="256"/>
    </row>
    <row r="366" spans="3:22" x14ac:dyDescent="0.25">
      <c r="C366" s="247" t="str">
        <f>Arkusz7!B2</f>
        <v>BIAŁORUŚ</v>
      </c>
      <c r="D366" s="248"/>
      <c r="E366" s="248"/>
      <c r="F366" s="248"/>
      <c r="G366" s="116">
        <f>Arkusz7!C2</f>
        <v>188</v>
      </c>
      <c r="H366" s="116"/>
      <c r="I366" s="116"/>
      <c r="J366" s="116">
        <f>Arkusz7!D2</f>
        <v>2137</v>
      </c>
      <c r="K366" s="116"/>
      <c r="L366" s="116"/>
      <c r="M366" s="116">
        <f>Arkusz7!E2</f>
        <v>0</v>
      </c>
      <c r="N366" s="116"/>
      <c r="O366" s="116"/>
      <c r="P366" s="116">
        <f>Arkusz7!F2</f>
        <v>41</v>
      </c>
      <c r="Q366" s="116"/>
      <c r="R366" s="116"/>
      <c r="S366" s="167">
        <f>Arkusz7!G2</f>
        <v>43</v>
      </c>
      <c r="T366" s="168"/>
      <c r="U366" s="169"/>
    </row>
    <row r="367" spans="3:22" x14ac:dyDescent="0.25">
      <c r="C367" s="238" t="str">
        <f>Arkusz7!B3</f>
        <v>ROSJA</v>
      </c>
      <c r="D367" s="239"/>
      <c r="E367" s="239"/>
      <c r="F367" s="239"/>
      <c r="G367" s="246">
        <f>Arkusz7!C3</f>
        <v>92</v>
      </c>
      <c r="H367" s="246"/>
      <c r="I367" s="246"/>
      <c r="J367" s="246">
        <f>Arkusz7!D3</f>
        <v>71</v>
      </c>
      <c r="K367" s="246"/>
      <c r="L367" s="246"/>
      <c r="M367" s="246">
        <f>Arkusz7!E3</f>
        <v>6</v>
      </c>
      <c r="N367" s="246"/>
      <c r="O367" s="246"/>
      <c r="P367" s="246">
        <f>Arkusz7!F3</f>
        <v>708</v>
      </c>
      <c r="Q367" s="246"/>
      <c r="R367" s="246"/>
      <c r="S367" s="297">
        <f>Arkusz7!G3</f>
        <v>807</v>
      </c>
      <c r="T367" s="298"/>
      <c r="U367" s="299"/>
    </row>
    <row r="368" spans="3:22" x14ac:dyDescent="0.25">
      <c r="C368" s="247" t="str">
        <f>Arkusz7!B4</f>
        <v>UKRAINA</v>
      </c>
      <c r="D368" s="248"/>
      <c r="E368" s="248"/>
      <c r="F368" s="248"/>
      <c r="G368" s="116">
        <f>Arkusz7!C4</f>
        <v>15</v>
      </c>
      <c r="H368" s="116"/>
      <c r="I368" s="116"/>
      <c r="J368" s="116">
        <f>Arkusz7!D4</f>
        <v>1073</v>
      </c>
      <c r="K368" s="116"/>
      <c r="L368" s="116"/>
      <c r="M368" s="116">
        <f>Arkusz7!E4</f>
        <v>0</v>
      </c>
      <c r="N368" s="116"/>
      <c r="O368" s="116"/>
      <c r="P368" s="116">
        <f>Arkusz7!F4</f>
        <v>82</v>
      </c>
      <c r="Q368" s="116"/>
      <c r="R368" s="116"/>
      <c r="S368" s="167">
        <f>Arkusz7!G4</f>
        <v>148</v>
      </c>
      <c r="T368" s="168"/>
      <c r="U368" s="169"/>
    </row>
    <row r="369" spans="1:25" x14ac:dyDescent="0.25">
      <c r="C369" s="238" t="str">
        <f>Arkusz7!B5</f>
        <v>AFGANISTAN</v>
      </c>
      <c r="D369" s="239"/>
      <c r="E369" s="239"/>
      <c r="F369" s="239"/>
      <c r="G369" s="246">
        <f>Arkusz7!C5</f>
        <v>104</v>
      </c>
      <c r="H369" s="246"/>
      <c r="I369" s="246"/>
      <c r="J369" s="246">
        <f>Arkusz7!D5</f>
        <v>49</v>
      </c>
      <c r="K369" s="246"/>
      <c r="L369" s="246"/>
      <c r="M369" s="246">
        <f>Arkusz7!E5</f>
        <v>0</v>
      </c>
      <c r="N369" s="246"/>
      <c r="O369" s="246"/>
      <c r="P369" s="246">
        <f>Arkusz7!F5</f>
        <v>3</v>
      </c>
      <c r="Q369" s="246"/>
      <c r="R369" s="246"/>
      <c r="S369" s="297">
        <f>Arkusz7!G5</f>
        <v>140</v>
      </c>
      <c r="T369" s="298"/>
      <c r="U369" s="299"/>
    </row>
    <row r="370" spans="1:25" x14ac:dyDescent="0.25">
      <c r="C370" s="247" t="str">
        <f>Arkusz7!B6</f>
        <v>EGIPT</v>
      </c>
      <c r="D370" s="248"/>
      <c r="E370" s="248"/>
      <c r="F370" s="248"/>
      <c r="G370" s="116">
        <f>Arkusz7!C6</f>
        <v>3</v>
      </c>
      <c r="H370" s="116"/>
      <c r="I370" s="116"/>
      <c r="J370" s="116">
        <f>Arkusz7!D6</f>
        <v>0</v>
      </c>
      <c r="K370" s="116"/>
      <c r="L370" s="116"/>
      <c r="M370" s="116">
        <f>Arkusz7!E6</f>
        <v>0</v>
      </c>
      <c r="N370" s="116"/>
      <c r="O370" s="116"/>
      <c r="P370" s="116">
        <f>Arkusz7!F6</f>
        <v>121</v>
      </c>
      <c r="Q370" s="116"/>
      <c r="R370" s="116"/>
      <c r="S370" s="167">
        <f>Arkusz7!G6</f>
        <v>147</v>
      </c>
      <c r="T370" s="168"/>
      <c r="U370" s="169"/>
    </row>
    <row r="371" spans="1:25" ht="15.75" thickBot="1" x14ac:dyDescent="0.3">
      <c r="C371" s="118" t="str">
        <f>Arkusz7!B7</f>
        <v>Pozostałe</v>
      </c>
      <c r="D371" s="119"/>
      <c r="E371" s="119"/>
      <c r="F371" s="119"/>
      <c r="G371" s="117">
        <f>Arkusz7!C7</f>
        <v>119</v>
      </c>
      <c r="H371" s="117"/>
      <c r="I371" s="117"/>
      <c r="J371" s="117">
        <f>Arkusz7!D7</f>
        <v>92</v>
      </c>
      <c r="K371" s="117"/>
      <c r="L371" s="117"/>
      <c r="M371" s="117">
        <f>Arkusz7!E7</f>
        <v>0</v>
      </c>
      <c r="N371" s="117"/>
      <c r="O371" s="117"/>
      <c r="P371" s="117">
        <f>Arkusz7!F7</f>
        <v>618</v>
      </c>
      <c r="Q371" s="117"/>
      <c r="R371" s="117"/>
      <c r="S371" s="260">
        <f>Arkusz7!G7</f>
        <v>762</v>
      </c>
      <c r="T371" s="261"/>
      <c r="U371" s="262"/>
    </row>
    <row r="372" spans="1:25" ht="15.75" thickBot="1" x14ac:dyDescent="0.3">
      <c r="C372" s="120" t="s">
        <v>1</v>
      </c>
      <c r="D372" s="121"/>
      <c r="E372" s="121"/>
      <c r="F372" s="121"/>
      <c r="G372" s="338">
        <f>SUM(G366:I371)</f>
        <v>521</v>
      </c>
      <c r="H372" s="338"/>
      <c r="I372" s="338"/>
      <c r="J372" s="338">
        <f t="shared" ref="J372" si="15">SUM(J366:L371)</f>
        <v>3422</v>
      </c>
      <c r="K372" s="338"/>
      <c r="L372" s="338"/>
      <c r="M372" s="338">
        <f t="shared" ref="M372" si="16">SUM(M366:O371)</f>
        <v>6</v>
      </c>
      <c r="N372" s="338"/>
      <c r="O372" s="338"/>
      <c r="P372" s="338">
        <f t="shared" ref="P372" si="17">SUM(P366:R371)</f>
        <v>1573</v>
      </c>
      <c r="Q372" s="338"/>
      <c r="R372" s="338"/>
      <c r="S372" s="339">
        <f>SUM(S366:U371)</f>
        <v>2047</v>
      </c>
      <c r="T372" s="340"/>
      <c r="U372" s="341"/>
      <c r="V372" s="48"/>
      <c r="W372" s="342"/>
    </row>
    <row r="375" spans="1:25" x14ac:dyDescent="0.25">
      <c r="A375" s="331" t="s">
        <v>176</v>
      </c>
      <c r="B375" s="333"/>
      <c r="C375" s="333"/>
      <c r="D375" s="333"/>
      <c r="E375" s="333"/>
      <c r="F375" s="333"/>
      <c r="G375" s="333"/>
      <c r="H375" s="333"/>
      <c r="I375" s="333"/>
      <c r="J375" s="333"/>
      <c r="K375" s="333"/>
      <c r="L375" s="333"/>
      <c r="M375" s="333"/>
      <c r="N375" s="333"/>
      <c r="O375" s="333"/>
      <c r="P375" s="333"/>
      <c r="Q375" s="333"/>
      <c r="R375" s="333"/>
      <c r="S375" s="333"/>
      <c r="T375" s="333"/>
      <c r="U375" s="333"/>
      <c r="V375" s="333"/>
      <c r="W375" s="333"/>
      <c r="X375" s="333"/>
      <c r="Y375" s="333"/>
    </row>
    <row r="376" spans="1:25" x14ac:dyDescent="0.25">
      <c r="A376" s="333"/>
      <c r="B376" s="333"/>
      <c r="C376" s="333"/>
      <c r="D376" s="333"/>
      <c r="E376" s="333"/>
      <c r="F376" s="333"/>
      <c r="G376" s="333"/>
      <c r="H376" s="333"/>
      <c r="I376" s="333"/>
      <c r="J376" s="333"/>
      <c r="K376" s="333"/>
      <c r="L376" s="333"/>
      <c r="M376" s="333"/>
      <c r="N376" s="333"/>
      <c r="O376" s="333"/>
      <c r="P376" s="333"/>
      <c r="Q376" s="333"/>
      <c r="R376" s="333"/>
      <c r="S376" s="333"/>
      <c r="T376" s="333"/>
      <c r="U376" s="333"/>
      <c r="V376" s="333"/>
      <c r="W376" s="333"/>
      <c r="X376" s="333"/>
      <c r="Y376" s="333"/>
    </row>
    <row r="377" spans="1:25" x14ac:dyDescent="0.25">
      <c r="A377" s="333"/>
      <c r="B377" s="333"/>
      <c r="C377" s="333"/>
      <c r="D377" s="333"/>
      <c r="E377" s="333"/>
      <c r="F377" s="333"/>
      <c r="G377" s="333"/>
      <c r="H377" s="333"/>
      <c r="I377" s="333"/>
      <c r="J377" s="333"/>
      <c r="K377" s="333"/>
      <c r="L377" s="333"/>
      <c r="M377" s="333"/>
      <c r="N377" s="333"/>
      <c r="O377" s="333"/>
      <c r="P377" s="333"/>
      <c r="Q377" s="333"/>
      <c r="R377" s="333"/>
      <c r="S377" s="333"/>
      <c r="T377" s="333"/>
      <c r="U377" s="333"/>
      <c r="V377" s="333"/>
      <c r="W377" s="333"/>
      <c r="X377" s="333"/>
      <c r="Y377" s="333"/>
    </row>
    <row r="378" spans="1:25" x14ac:dyDescent="0.25">
      <c r="A378" s="333"/>
      <c r="B378" s="333"/>
      <c r="C378" s="333"/>
      <c r="D378" s="333"/>
      <c r="E378" s="333"/>
      <c r="F378" s="333"/>
      <c r="G378" s="333"/>
      <c r="H378" s="333"/>
      <c r="I378" s="333"/>
      <c r="J378" s="333"/>
      <c r="K378" s="333"/>
      <c r="L378" s="333"/>
      <c r="M378" s="333"/>
      <c r="N378" s="333"/>
      <c r="O378" s="333"/>
      <c r="P378" s="333"/>
      <c r="Q378" s="333"/>
      <c r="R378" s="333"/>
      <c r="S378" s="333"/>
      <c r="T378" s="333"/>
      <c r="U378" s="333"/>
      <c r="V378" s="333"/>
      <c r="W378" s="333"/>
      <c r="X378" s="333"/>
      <c r="Y378" s="333"/>
    </row>
    <row r="379" spans="1:25" x14ac:dyDescent="0.25">
      <c r="A379" s="333"/>
      <c r="B379" s="333"/>
      <c r="C379" s="333"/>
      <c r="D379" s="333"/>
      <c r="E379" s="333"/>
      <c r="F379" s="333"/>
      <c r="G379" s="333"/>
      <c r="H379" s="333"/>
      <c r="I379" s="333"/>
      <c r="J379" s="333"/>
      <c r="K379" s="333"/>
      <c r="L379" s="333"/>
      <c r="M379" s="333"/>
      <c r="N379" s="333"/>
      <c r="O379" s="333"/>
      <c r="P379" s="333"/>
      <c r="Q379" s="333"/>
      <c r="R379" s="333"/>
      <c r="S379" s="333"/>
      <c r="T379" s="333"/>
      <c r="U379" s="333"/>
      <c r="V379" s="333"/>
      <c r="W379" s="333"/>
      <c r="X379" s="333"/>
      <c r="Y379" s="333"/>
    </row>
    <row r="380" spans="1:25" x14ac:dyDescent="0.25">
      <c r="A380" s="333"/>
      <c r="B380" s="333"/>
      <c r="C380" s="333"/>
      <c r="D380" s="333"/>
      <c r="E380" s="333"/>
      <c r="F380" s="333"/>
      <c r="G380" s="333"/>
      <c r="H380" s="333"/>
      <c r="I380" s="333"/>
      <c r="J380" s="333"/>
      <c r="K380" s="333"/>
      <c r="L380" s="333"/>
      <c r="M380" s="333"/>
      <c r="N380" s="333"/>
      <c r="O380" s="333"/>
      <c r="P380" s="333"/>
      <c r="Q380" s="333"/>
      <c r="R380" s="333"/>
      <c r="S380" s="333"/>
      <c r="T380" s="333"/>
      <c r="U380" s="333"/>
      <c r="V380" s="333"/>
      <c r="W380" s="333"/>
      <c r="X380" s="333"/>
      <c r="Y380" s="333"/>
    </row>
    <row r="381" spans="1:25" x14ac:dyDescent="0.25">
      <c r="A381" s="333"/>
      <c r="B381" s="333"/>
      <c r="C381" s="333"/>
      <c r="D381" s="333"/>
      <c r="E381" s="333"/>
      <c r="F381" s="333"/>
      <c r="G381" s="333"/>
      <c r="H381" s="333"/>
      <c r="I381" s="333"/>
      <c r="J381" s="333"/>
      <c r="K381" s="333"/>
      <c r="L381" s="333"/>
      <c r="M381" s="333"/>
      <c r="N381" s="333"/>
      <c r="O381" s="333"/>
      <c r="P381" s="333"/>
      <c r="Q381" s="333"/>
      <c r="R381" s="333"/>
      <c r="S381" s="333"/>
      <c r="T381" s="333"/>
      <c r="U381" s="333"/>
      <c r="V381" s="333"/>
      <c r="W381" s="333"/>
      <c r="X381" s="333"/>
      <c r="Y381" s="333"/>
    </row>
    <row r="382" spans="1:25" x14ac:dyDescent="0.25">
      <c r="A382" s="333"/>
      <c r="B382" s="333"/>
      <c r="C382" s="333"/>
      <c r="D382" s="333"/>
      <c r="E382" s="333"/>
      <c r="F382" s="333"/>
      <c r="G382" s="333"/>
      <c r="H382" s="333"/>
      <c r="I382" s="333"/>
      <c r="J382" s="333"/>
      <c r="K382" s="333"/>
      <c r="L382" s="333"/>
      <c r="M382" s="333"/>
      <c r="N382" s="333"/>
      <c r="O382" s="333"/>
      <c r="P382" s="333"/>
      <c r="Q382" s="333"/>
      <c r="R382" s="333"/>
      <c r="S382" s="333"/>
      <c r="T382" s="333"/>
      <c r="U382" s="333"/>
      <c r="V382" s="333"/>
      <c r="W382" s="333"/>
      <c r="X382" s="333"/>
      <c r="Y382" s="333"/>
    </row>
    <row r="383" spans="1:25" x14ac:dyDescent="0.25">
      <c r="A383" s="333"/>
      <c r="B383" s="333"/>
      <c r="C383" s="333"/>
      <c r="D383" s="333"/>
      <c r="E383" s="333"/>
      <c r="F383" s="333"/>
      <c r="G383" s="333"/>
      <c r="H383" s="333"/>
      <c r="I383" s="333"/>
      <c r="J383" s="333"/>
      <c r="K383" s="333"/>
      <c r="L383" s="333"/>
      <c r="M383" s="333"/>
      <c r="N383" s="333"/>
      <c r="O383" s="333"/>
      <c r="P383" s="333"/>
      <c r="Q383" s="333"/>
      <c r="R383" s="333"/>
      <c r="S383" s="333"/>
      <c r="T383" s="333"/>
      <c r="U383" s="333"/>
      <c r="V383" s="333"/>
      <c r="W383" s="333"/>
      <c r="X383" s="333"/>
      <c r="Y383" s="333"/>
    </row>
    <row r="387" spans="1:25" ht="15" customHeight="1" x14ac:dyDescent="0.25">
      <c r="A387" s="58" t="s">
        <v>148</v>
      </c>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row>
    <row r="388" spans="1:25"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row>
    <row r="389" spans="1:25" x14ac:dyDescent="0.25">
      <c r="A389" s="21"/>
      <c r="B389" s="21"/>
      <c r="C389" s="21"/>
      <c r="D389" s="21"/>
      <c r="E389" s="21"/>
      <c r="F389" s="21"/>
      <c r="G389" s="21"/>
      <c r="H389" s="21"/>
      <c r="I389" s="21"/>
      <c r="J389" s="21"/>
      <c r="K389" s="21"/>
      <c r="L389" s="21"/>
      <c r="M389" s="21"/>
      <c r="N389" s="21"/>
      <c r="O389" s="21"/>
      <c r="P389" s="21"/>
      <c r="Q389" s="21"/>
      <c r="R389" s="21"/>
      <c r="S389" s="21"/>
      <c r="T389" s="21"/>
      <c r="U389" s="21"/>
    </row>
    <row r="390" spans="1:25" ht="15.75" thickBot="1" x14ac:dyDescent="0.3"/>
    <row r="391" spans="1:25" ht="30" customHeight="1" x14ac:dyDescent="0.25">
      <c r="B391" s="122" t="s">
        <v>9</v>
      </c>
      <c r="C391" s="123"/>
      <c r="D391" s="123"/>
      <c r="E391" s="123"/>
      <c r="F391" s="123"/>
      <c r="G391" s="123"/>
      <c r="H391" s="123"/>
      <c r="I391" s="123"/>
      <c r="J391" s="126" t="str">
        <f>Arkusz8!C6</f>
        <v>27.09.2023 - 03.10.2023</v>
      </c>
      <c r="K391" s="126"/>
      <c r="L391" s="126"/>
      <c r="M391" s="126" t="str">
        <f>Arkusz8!C10</f>
        <v>04.10.2023 - 10.10.2023</v>
      </c>
      <c r="N391" s="126"/>
      <c r="O391" s="126"/>
      <c r="P391" s="126" t="str">
        <f>Arkusz8!C9</f>
        <v>11.10.2023 - 17.10.2023</v>
      </c>
      <c r="Q391" s="126"/>
      <c r="R391" s="126"/>
      <c r="S391" s="171" t="str">
        <f>Arkusz8!C8</f>
        <v>18.10.2023 - 24.10.2023</v>
      </c>
      <c r="T391" s="172"/>
      <c r="U391" s="173"/>
      <c r="V391" s="126" t="str">
        <f>Arkusz8!C7</f>
        <v>25.10.2023 - 31.10.2023</v>
      </c>
      <c r="W391" s="126"/>
      <c r="X391" s="170"/>
    </row>
    <row r="392" spans="1:25" x14ac:dyDescent="0.25">
      <c r="B392" s="272" t="s">
        <v>29</v>
      </c>
      <c r="C392" s="273"/>
      <c r="D392" s="273"/>
      <c r="E392" s="273"/>
      <c r="F392" s="273"/>
      <c r="G392" s="273"/>
      <c r="H392" s="273"/>
      <c r="I392" s="273"/>
      <c r="J392" s="163">
        <f>Arkusz8!A6</f>
        <v>558</v>
      </c>
      <c r="K392" s="163"/>
      <c r="L392" s="163"/>
      <c r="M392" s="163">
        <f>Arkusz8!A5</f>
        <v>554</v>
      </c>
      <c r="N392" s="163"/>
      <c r="O392" s="163"/>
      <c r="P392" s="163">
        <f>Arkusz8!A4</f>
        <v>558</v>
      </c>
      <c r="Q392" s="163"/>
      <c r="R392" s="163"/>
      <c r="S392" s="164">
        <f>Arkusz8!A3</f>
        <v>576</v>
      </c>
      <c r="T392" s="165"/>
      <c r="U392" s="166"/>
      <c r="V392" s="163">
        <f>Arkusz8!A2</f>
        <v>584</v>
      </c>
      <c r="W392" s="163"/>
      <c r="X392" s="163"/>
    </row>
    <row r="393" spans="1:25" x14ac:dyDescent="0.25">
      <c r="B393" s="270" t="s">
        <v>5</v>
      </c>
      <c r="C393" s="271"/>
      <c r="D393" s="271"/>
      <c r="E393" s="271"/>
      <c r="F393" s="271"/>
      <c r="G393" s="271"/>
      <c r="H393" s="271"/>
      <c r="I393" s="271"/>
      <c r="J393" s="116">
        <f>Arkusz8!A11</f>
        <v>3387</v>
      </c>
      <c r="K393" s="116"/>
      <c r="L393" s="116"/>
      <c r="M393" s="116">
        <f>Arkusz8!A10</f>
        <v>3457</v>
      </c>
      <c r="N393" s="116"/>
      <c r="O393" s="116"/>
      <c r="P393" s="116">
        <f>Arkusz8!A9</f>
        <v>3513</v>
      </c>
      <c r="Q393" s="116"/>
      <c r="R393" s="116"/>
      <c r="S393" s="167">
        <f>Arkusz8!A8</f>
        <v>3557</v>
      </c>
      <c r="T393" s="168"/>
      <c r="U393" s="169"/>
      <c r="V393" s="116">
        <f>Arkusz8!A7</f>
        <v>3609</v>
      </c>
      <c r="W393" s="116"/>
      <c r="X393" s="116"/>
    </row>
    <row r="394" spans="1:25" x14ac:dyDescent="0.25">
      <c r="B394" s="272" t="s">
        <v>6</v>
      </c>
      <c r="C394" s="273"/>
      <c r="D394" s="273"/>
      <c r="E394" s="273"/>
      <c r="F394" s="273"/>
      <c r="G394" s="273"/>
      <c r="H394" s="273"/>
      <c r="I394" s="273"/>
      <c r="J394" s="163">
        <f>Arkusz8!A16</f>
        <v>153</v>
      </c>
      <c r="K394" s="163"/>
      <c r="L394" s="163"/>
      <c r="M394" s="163">
        <f>Arkusz8!A15</f>
        <v>94</v>
      </c>
      <c r="N394" s="163"/>
      <c r="O394" s="163"/>
      <c r="P394" s="163">
        <f>Arkusz8!A14</f>
        <v>78</v>
      </c>
      <c r="Q394" s="163"/>
      <c r="R394" s="163"/>
      <c r="S394" s="164">
        <f>Arkusz8!A13</f>
        <v>117</v>
      </c>
      <c r="T394" s="165"/>
      <c r="U394" s="166"/>
      <c r="V394" s="163">
        <f>Arkusz8!A12</f>
        <v>110</v>
      </c>
      <c r="W394" s="163"/>
      <c r="X394" s="163"/>
    </row>
    <row r="395" spans="1:25" x14ac:dyDescent="0.25">
      <c r="B395" s="177" t="s">
        <v>7</v>
      </c>
      <c r="C395" s="178"/>
      <c r="D395" s="178"/>
      <c r="E395" s="178"/>
      <c r="F395" s="178"/>
      <c r="G395" s="178"/>
      <c r="H395" s="178"/>
      <c r="I395" s="178"/>
      <c r="J395" s="116">
        <f>Arkusz8!A21</f>
        <v>164</v>
      </c>
      <c r="K395" s="116"/>
      <c r="L395" s="116"/>
      <c r="M395" s="116">
        <f>Arkusz8!A20</f>
        <v>153</v>
      </c>
      <c r="N395" s="116"/>
      <c r="O395" s="116"/>
      <c r="P395" s="116">
        <f>Arkusz8!A19</f>
        <v>141</v>
      </c>
      <c r="Q395" s="116"/>
      <c r="R395" s="116"/>
      <c r="S395" s="167">
        <f>Arkusz8!A18</f>
        <v>181</v>
      </c>
      <c r="T395" s="168"/>
      <c r="U395" s="169"/>
      <c r="V395" s="116">
        <f>Arkusz8!A17</f>
        <v>155</v>
      </c>
      <c r="W395" s="116"/>
      <c r="X395" s="116"/>
    </row>
    <row r="396" spans="1:25" ht="15.75" thickBot="1" x14ac:dyDescent="0.3">
      <c r="B396" s="127" t="s">
        <v>92</v>
      </c>
      <c r="C396" s="128"/>
      <c r="D396" s="128"/>
      <c r="E396" s="128"/>
      <c r="F396" s="128"/>
      <c r="G396" s="128"/>
      <c r="H396" s="128"/>
      <c r="I396" s="128"/>
      <c r="J396" s="162">
        <f>Arkusz8!A26</f>
        <v>1</v>
      </c>
      <c r="K396" s="162"/>
      <c r="L396" s="162"/>
      <c r="M396" s="162">
        <f>Arkusz8!A25</f>
        <v>1</v>
      </c>
      <c r="N396" s="162"/>
      <c r="O396" s="162"/>
      <c r="P396" s="162">
        <f>Arkusz8!A24</f>
        <v>1</v>
      </c>
      <c r="Q396" s="162"/>
      <c r="R396" s="162"/>
      <c r="S396" s="174">
        <f>Arkusz8!A23</f>
        <v>1</v>
      </c>
      <c r="T396" s="175"/>
      <c r="U396" s="176"/>
      <c r="V396" s="162">
        <f>Arkusz8!A22</f>
        <v>1</v>
      </c>
      <c r="W396" s="162"/>
      <c r="X396" s="162"/>
    </row>
    <row r="397" spans="1:25" ht="15.75" thickBot="1" x14ac:dyDescent="0.3">
      <c r="B397" s="145" t="s">
        <v>93</v>
      </c>
      <c r="C397" s="146"/>
      <c r="D397" s="146"/>
      <c r="E397" s="146"/>
      <c r="F397" s="146"/>
      <c r="G397" s="146"/>
      <c r="H397" s="146"/>
      <c r="I397" s="146"/>
      <c r="J397" s="114">
        <f>SUM(J392,J393,J396)</f>
        <v>3946</v>
      </c>
      <c r="K397" s="114"/>
      <c r="L397" s="114"/>
      <c r="M397" s="114">
        <f>SUM(M392,M393,M396)</f>
        <v>4012</v>
      </c>
      <c r="N397" s="114"/>
      <c r="O397" s="114"/>
      <c r="P397" s="114">
        <f>SUM(P392,P393,P396)</f>
        <v>4072</v>
      </c>
      <c r="Q397" s="114"/>
      <c r="R397" s="114"/>
      <c r="S397" s="328">
        <f>SUM(S392,S393,S396)</f>
        <v>4134</v>
      </c>
      <c r="T397" s="329"/>
      <c r="U397" s="330"/>
      <c r="V397" s="114">
        <f>SUM(V392,V393,V396)</f>
        <v>4194</v>
      </c>
      <c r="W397" s="114"/>
      <c r="X397" s="115"/>
    </row>
    <row r="398" spans="1:25" x14ac:dyDescent="0.25">
      <c r="B398" s="23"/>
      <c r="C398" s="23"/>
      <c r="D398" s="23"/>
      <c r="E398" s="23"/>
      <c r="F398" s="23"/>
      <c r="G398" s="23"/>
      <c r="H398" s="23"/>
      <c r="I398" s="23"/>
      <c r="J398" s="24"/>
      <c r="K398" s="24"/>
      <c r="L398" s="24"/>
      <c r="M398" s="24"/>
      <c r="N398" s="24"/>
      <c r="O398" s="24"/>
      <c r="P398" s="24"/>
      <c r="Q398" s="24"/>
      <c r="R398" s="24"/>
      <c r="S398" s="24"/>
      <c r="T398" s="24"/>
      <c r="U398" s="24"/>
      <c r="V398" s="24"/>
      <c r="W398" s="24"/>
      <c r="X398" s="24"/>
    </row>
    <row r="399" spans="1:25" x14ac:dyDescent="0.25">
      <c r="B399" s="23"/>
      <c r="C399" s="23"/>
      <c r="D399" s="23"/>
      <c r="E399" s="23"/>
      <c r="F399" s="23"/>
      <c r="G399" s="23"/>
      <c r="H399" s="23"/>
      <c r="I399" s="23"/>
      <c r="J399" s="24"/>
      <c r="K399" s="24"/>
      <c r="L399" s="24"/>
      <c r="M399" s="24"/>
      <c r="N399" s="24"/>
      <c r="O399" s="24"/>
      <c r="P399" s="24"/>
      <c r="Q399" s="24"/>
      <c r="R399" s="24"/>
      <c r="S399" s="24"/>
      <c r="T399" s="24"/>
      <c r="U399" s="24"/>
      <c r="V399" s="24"/>
      <c r="W399" s="24"/>
      <c r="X399" s="24"/>
    </row>
    <row r="400" spans="1:25" x14ac:dyDescent="0.25">
      <c r="B400" s="23"/>
      <c r="C400" s="23"/>
      <c r="D400" s="23"/>
      <c r="E400" s="23"/>
      <c r="F400" s="23"/>
      <c r="G400" s="23"/>
      <c r="H400" s="23"/>
      <c r="I400" s="23"/>
      <c r="J400" s="24"/>
      <c r="K400" s="24"/>
      <c r="L400" s="24"/>
      <c r="M400" s="24"/>
      <c r="N400" s="24"/>
      <c r="O400" s="24"/>
      <c r="P400" s="24"/>
      <c r="Q400" s="24"/>
      <c r="R400" s="24"/>
      <c r="S400" s="24"/>
      <c r="T400" s="24"/>
      <c r="U400" s="24"/>
      <c r="V400" s="24"/>
      <c r="W400" s="24"/>
      <c r="X400" s="24"/>
    </row>
    <row r="401" spans="2:24" x14ac:dyDescent="0.25">
      <c r="B401" s="23"/>
      <c r="C401" s="23"/>
      <c r="D401" s="23"/>
      <c r="E401" s="23"/>
      <c r="F401" s="23"/>
      <c r="G401" s="23"/>
      <c r="H401" s="23"/>
      <c r="I401" s="23"/>
      <c r="J401" s="24"/>
      <c r="K401" s="24"/>
      <c r="L401" s="24"/>
      <c r="M401" s="24"/>
      <c r="N401" s="24"/>
      <c r="O401" s="24"/>
      <c r="P401" s="24"/>
      <c r="Q401" s="24"/>
      <c r="R401" s="24"/>
      <c r="S401" s="24"/>
      <c r="T401" s="24"/>
      <c r="U401" s="24"/>
      <c r="V401" s="24"/>
      <c r="W401" s="24"/>
      <c r="X401" s="24"/>
    </row>
    <row r="402" spans="2:24" x14ac:dyDescent="0.25">
      <c r="B402" s="23"/>
      <c r="C402" s="23"/>
      <c r="D402" s="23"/>
      <c r="E402" s="23"/>
      <c r="F402" s="23"/>
      <c r="G402" s="23"/>
      <c r="H402" s="23"/>
      <c r="I402" s="23"/>
      <c r="J402" s="24"/>
      <c r="K402" s="24"/>
      <c r="L402" s="24"/>
      <c r="M402" s="24"/>
      <c r="N402" s="24"/>
      <c r="O402" s="24"/>
      <c r="P402" s="24"/>
      <c r="Q402" s="24"/>
      <c r="R402" s="24"/>
      <c r="S402" s="24"/>
      <c r="T402" s="24"/>
      <c r="U402" s="24"/>
      <c r="V402" s="24"/>
      <c r="W402" s="24"/>
      <c r="X402" s="24"/>
    </row>
    <row r="403" spans="2:24" x14ac:dyDescent="0.25">
      <c r="B403" s="23"/>
      <c r="C403" s="23"/>
      <c r="D403" s="23"/>
      <c r="E403" s="23"/>
      <c r="F403" s="23"/>
      <c r="G403" s="23"/>
      <c r="H403" s="23"/>
      <c r="I403" s="23"/>
      <c r="J403" s="24"/>
      <c r="K403" s="24"/>
      <c r="L403" s="24"/>
      <c r="M403" s="24"/>
      <c r="N403" s="24"/>
      <c r="O403" s="24"/>
      <c r="P403" s="24"/>
      <c r="Q403" s="24"/>
      <c r="R403" s="24"/>
      <c r="S403" s="24"/>
      <c r="T403" s="24"/>
      <c r="U403" s="24"/>
      <c r="V403" s="24"/>
      <c r="W403" s="24"/>
      <c r="X403" s="24"/>
    </row>
    <row r="418" spans="1:25" x14ac:dyDescent="0.25">
      <c r="A418" s="4"/>
      <c r="B418" s="4"/>
      <c r="C418" s="4"/>
      <c r="D418" s="4"/>
      <c r="E418" s="4"/>
      <c r="F418" s="4"/>
      <c r="G418" s="4"/>
      <c r="H418" s="4"/>
      <c r="I418" s="4"/>
      <c r="J418" s="4"/>
      <c r="K418" s="4"/>
      <c r="L418" s="4"/>
      <c r="M418" s="4"/>
      <c r="N418" s="4"/>
      <c r="O418" s="4"/>
      <c r="P418" s="4"/>
      <c r="Q418" s="4"/>
      <c r="R418" s="4"/>
      <c r="S418" s="4"/>
      <c r="T418" s="4"/>
      <c r="U418" s="4"/>
    </row>
    <row r="419" spans="1:25" x14ac:dyDescent="0.25">
      <c r="A419" s="4"/>
      <c r="B419" s="4"/>
      <c r="C419" s="4"/>
      <c r="D419" s="4"/>
      <c r="E419" s="4"/>
      <c r="F419" s="4"/>
      <c r="G419" s="4"/>
      <c r="H419" s="4"/>
      <c r="I419" s="4"/>
      <c r="J419" s="4"/>
      <c r="K419" s="4"/>
      <c r="L419" s="4"/>
      <c r="M419" s="4"/>
      <c r="N419" s="4"/>
      <c r="O419" s="4"/>
      <c r="P419" s="4"/>
      <c r="Q419" s="4"/>
      <c r="R419" s="4"/>
      <c r="S419" s="4"/>
      <c r="T419" s="4"/>
      <c r="U419" s="4"/>
    </row>
    <row r="420" spans="1:25" x14ac:dyDescent="0.25">
      <c r="A420" s="4"/>
      <c r="B420" s="4"/>
      <c r="C420" s="4"/>
      <c r="D420" s="4"/>
      <c r="E420" s="4"/>
      <c r="F420" s="4"/>
      <c r="G420" s="4"/>
      <c r="H420" s="4"/>
      <c r="I420" s="4"/>
      <c r="J420" s="4"/>
      <c r="K420" s="4"/>
      <c r="L420" s="4"/>
      <c r="M420" s="4"/>
      <c r="N420" s="4"/>
      <c r="O420" s="4"/>
      <c r="P420" s="4"/>
      <c r="Q420" s="4"/>
      <c r="R420" s="4"/>
      <c r="S420" s="4"/>
      <c r="T420" s="4"/>
      <c r="U420" s="4"/>
    </row>
    <row r="421" spans="1:25" x14ac:dyDescent="0.25">
      <c r="A421" s="25"/>
      <c r="B421" s="25"/>
      <c r="C421" s="25"/>
      <c r="D421" s="25"/>
      <c r="E421" s="25"/>
      <c r="F421" s="25"/>
      <c r="G421" s="25"/>
      <c r="H421" s="25"/>
      <c r="I421" s="25"/>
      <c r="J421" s="25"/>
      <c r="K421" s="25"/>
      <c r="L421" s="25"/>
      <c r="M421" s="25"/>
      <c r="N421" s="25"/>
      <c r="O421" s="25"/>
      <c r="P421" s="25"/>
      <c r="Q421" s="25"/>
      <c r="R421" s="25"/>
      <c r="S421" s="25"/>
      <c r="T421" s="25"/>
      <c r="U421" s="25"/>
    </row>
    <row r="422" spans="1:25" x14ac:dyDescent="0.25">
      <c r="A422" s="331" t="s">
        <v>177</v>
      </c>
      <c r="B422" s="333"/>
      <c r="C422" s="333"/>
      <c r="D422" s="333"/>
      <c r="E422" s="333"/>
      <c r="F422" s="333"/>
      <c r="G422" s="333"/>
      <c r="H422" s="333"/>
      <c r="I422" s="333"/>
      <c r="J422" s="333"/>
      <c r="K422" s="333"/>
      <c r="L422" s="333"/>
      <c r="M422" s="333"/>
      <c r="N422" s="333"/>
      <c r="O422" s="333"/>
      <c r="P422" s="333"/>
      <c r="Q422" s="333"/>
      <c r="R422" s="333"/>
      <c r="S422" s="333"/>
      <c r="T422" s="333"/>
      <c r="U422" s="333"/>
      <c r="V422" s="333"/>
      <c r="W422" s="333"/>
      <c r="X422" s="333"/>
      <c r="Y422" s="333"/>
    </row>
    <row r="423" spans="1:25" x14ac:dyDescent="0.25">
      <c r="A423" s="333"/>
      <c r="B423" s="333"/>
      <c r="C423" s="333"/>
      <c r="D423" s="333"/>
      <c r="E423" s="333"/>
      <c r="F423" s="333"/>
      <c r="G423" s="333"/>
      <c r="H423" s="333"/>
      <c r="I423" s="333"/>
      <c r="J423" s="333"/>
      <c r="K423" s="333"/>
      <c r="L423" s="333"/>
      <c r="M423" s="333"/>
      <c r="N423" s="333"/>
      <c r="O423" s="333"/>
      <c r="P423" s="333"/>
      <c r="Q423" s="333"/>
      <c r="R423" s="333"/>
      <c r="S423" s="333"/>
      <c r="T423" s="333"/>
      <c r="U423" s="333"/>
      <c r="V423" s="333"/>
      <c r="W423" s="333"/>
      <c r="X423" s="333"/>
      <c r="Y423" s="333"/>
    </row>
    <row r="424" spans="1:25" x14ac:dyDescent="0.25">
      <c r="A424" s="333"/>
      <c r="B424" s="333"/>
      <c r="C424" s="333"/>
      <c r="D424" s="333"/>
      <c r="E424" s="333"/>
      <c r="F424" s="333"/>
      <c r="G424" s="333"/>
      <c r="H424" s="333"/>
      <c r="I424" s="333"/>
      <c r="J424" s="333"/>
      <c r="K424" s="333"/>
      <c r="L424" s="333"/>
      <c r="M424" s="333"/>
      <c r="N424" s="333"/>
      <c r="O424" s="333"/>
      <c r="P424" s="333"/>
      <c r="Q424" s="333"/>
      <c r="R424" s="333"/>
      <c r="S424" s="333"/>
      <c r="T424" s="333"/>
      <c r="U424" s="333"/>
      <c r="V424" s="333"/>
      <c r="W424" s="333"/>
      <c r="X424" s="333"/>
      <c r="Y424" s="333"/>
    </row>
    <row r="427" spans="1:25" x14ac:dyDescent="0.25">
      <c r="A427" s="41" t="s">
        <v>48</v>
      </c>
      <c r="B427" s="41"/>
      <c r="C427" s="41"/>
      <c r="D427" s="41"/>
      <c r="E427" s="41"/>
      <c r="F427" s="41"/>
      <c r="G427" s="41"/>
      <c r="H427" s="41"/>
      <c r="I427" s="41"/>
      <c r="J427" s="41"/>
      <c r="K427" s="41"/>
      <c r="L427" s="41"/>
      <c r="M427" s="41"/>
      <c r="N427" s="41"/>
      <c r="O427" s="41"/>
      <c r="R427" s="42"/>
      <c r="S427" s="42"/>
      <c r="T427" s="42"/>
    </row>
    <row r="428" spans="1:25" x14ac:dyDescent="0.25">
      <c r="P428" s="43"/>
      <c r="Q428" s="43"/>
      <c r="R428" s="42"/>
      <c r="S428" s="42"/>
      <c r="T428" s="42"/>
      <c r="U428" s="43"/>
    </row>
    <row r="429" spans="1:25" x14ac:dyDescent="0.25">
      <c r="G429" s="4"/>
      <c r="H429" s="4"/>
      <c r="I429" s="4"/>
      <c r="J429" s="4"/>
      <c r="K429" s="4"/>
      <c r="L429" s="4"/>
      <c r="M429" s="4"/>
      <c r="N429" s="4"/>
      <c r="O429" s="4"/>
      <c r="P429" s="4"/>
      <c r="Q429" s="4"/>
      <c r="R429" s="4"/>
      <c r="S429" s="4"/>
      <c r="T429" s="4"/>
      <c r="U429" s="4"/>
    </row>
    <row r="430" spans="1:25" x14ac:dyDescent="0.25">
      <c r="A430" s="331" t="s">
        <v>178</v>
      </c>
      <c r="B430" s="333"/>
      <c r="C430" s="333"/>
      <c r="D430" s="333"/>
      <c r="E430" s="333"/>
      <c r="F430" s="333"/>
      <c r="G430" s="333"/>
      <c r="H430" s="333"/>
      <c r="I430" s="333"/>
      <c r="J430" s="333"/>
      <c r="K430" s="333"/>
      <c r="L430" s="333"/>
      <c r="M430" s="333"/>
      <c r="N430" s="333"/>
      <c r="O430" s="333"/>
      <c r="P430" s="333"/>
      <c r="Q430" s="333"/>
      <c r="R430" s="333"/>
      <c r="S430" s="333"/>
      <c r="T430" s="333"/>
      <c r="U430" s="333"/>
      <c r="V430" s="333"/>
      <c r="W430" s="333"/>
      <c r="X430" s="333"/>
      <c r="Y430" s="333"/>
    </row>
    <row r="431" spans="1:25" x14ac:dyDescent="0.25">
      <c r="A431" s="333"/>
      <c r="B431" s="333"/>
      <c r="C431" s="333"/>
      <c r="D431" s="333"/>
      <c r="E431" s="333"/>
      <c r="F431" s="333"/>
      <c r="G431" s="333"/>
      <c r="H431" s="333"/>
      <c r="I431" s="333"/>
      <c r="J431" s="333"/>
      <c r="K431" s="333"/>
      <c r="L431" s="333"/>
      <c r="M431" s="333"/>
      <c r="N431" s="333"/>
      <c r="O431" s="333"/>
      <c r="P431" s="333"/>
      <c r="Q431" s="333"/>
      <c r="R431" s="333"/>
      <c r="S431" s="333"/>
      <c r="T431" s="333"/>
      <c r="U431" s="333"/>
      <c r="V431" s="333"/>
      <c r="W431" s="333"/>
      <c r="X431" s="333"/>
      <c r="Y431" s="333"/>
    </row>
    <row r="432" spans="1:25" x14ac:dyDescent="0.25">
      <c r="A432" s="333"/>
      <c r="B432" s="333"/>
      <c r="C432" s="333"/>
      <c r="D432" s="333"/>
      <c r="E432" s="333"/>
      <c r="F432" s="333"/>
      <c r="G432" s="333"/>
      <c r="H432" s="333"/>
      <c r="I432" s="333"/>
      <c r="J432" s="333"/>
      <c r="K432" s="333"/>
      <c r="L432" s="333"/>
      <c r="M432" s="333"/>
      <c r="N432" s="333"/>
      <c r="O432" s="333"/>
      <c r="P432" s="333"/>
      <c r="Q432" s="333"/>
      <c r="R432" s="333"/>
      <c r="S432" s="333"/>
      <c r="T432" s="333"/>
      <c r="U432" s="333"/>
      <c r="V432" s="333"/>
      <c r="W432" s="333"/>
      <c r="X432" s="333"/>
      <c r="Y432" s="333"/>
    </row>
    <row r="433" spans="1:25" x14ac:dyDescent="0.25">
      <c r="A433" s="333"/>
      <c r="B433" s="333"/>
      <c r="C433" s="333"/>
      <c r="D433" s="333"/>
      <c r="E433" s="333"/>
      <c r="F433" s="333"/>
      <c r="G433" s="333"/>
      <c r="H433" s="333"/>
      <c r="I433" s="333"/>
      <c r="J433" s="333"/>
      <c r="K433" s="333"/>
      <c r="L433" s="333"/>
      <c r="M433" s="333"/>
      <c r="N433" s="333"/>
      <c r="O433" s="333"/>
      <c r="P433" s="333"/>
      <c r="Q433" s="333"/>
      <c r="R433" s="333"/>
      <c r="S433" s="333"/>
      <c r="T433" s="333"/>
      <c r="U433" s="333"/>
      <c r="V433" s="333"/>
      <c r="W433" s="333"/>
      <c r="X433" s="333"/>
      <c r="Y433" s="333"/>
    </row>
    <row r="434" spans="1:25" x14ac:dyDescent="0.25">
      <c r="A434" s="333"/>
      <c r="B434" s="333"/>
      <c r="C434" s="333"/>
      <c r="D434" s="333"/>
      <c r="E434" s="333"/>
      <c r="F434" s="333"/>
      <c r="G434" s="333"/>
      <c r="H434" s="333"/>
      <c r="I434" s="333"/>
      <c r="J434" s="333"/>
      <c r="K434" s="333"/>
      <c r="L434" s="333"/>
      <c r="M434" s="333"/>
      <c r="N434" s="333"/>
      <c r="O434" s="333"/>
      <c r="P434" s="333"/>
      <c r="Q434" s="333"/>
      <c r="R434" s="333"/>
      <c r="S434" s="333"/>
      <c r="T434" s="333"/>
      <c r="U434" s="333"/>
      <c r="V434" s="333"/>
      <c r="W434" s="333"/>
      <c r="X434" s="333"/>
      <c r="Y434" s="333"/>
    </row>
    <row r="435" spans="1:25" x14ac:dyDescent="0.25">
      <c r="A435" s="333"/>
      <c r="B435" s="333"/>
      <c r="C435" s="333"/>
      <c r="D435" s="333"/>
      <c r="E435" s="333"/>
      <c r="F435" s="333"/>
      <c r="G435" s="333"/>
      <c r="H435" s="333"/>
      <c r="I435" s="333"/>
      <c r="J435" s="333"/>
      <c r="K435" s="333"/>
      <c r="L435" s="333"/>
      <c r="M435" s="333"/>
      <c r="N435" s="333"/>
      <c r="O435" s="333"/>
      <c r="P435" s="333"/>
      <c r="Q435" s="333"/>
      <c r="R435" s="333"/>
      <c r="S435" s="333"/>
      <c r="T435" s="333"/>
      <c r="U435" s="333"/>
      <c r="V435" s="333"/>
      <c r="W435" s="333"/>
      <c r="X435" s="333"/>
      <c r="Y435" s="333"/>
    </row>
    <row r="436" spans="1:25" x14ac:dyDescent="0.25">
      <c r="A436" s="333"/>
      <c r="B436" s="333"/>
      <c r="C436" s="333"/>
      <c r="D436" s="333"/>
      <c r="E436" s="333"/>
      <c r="F436" s="333"/>
      <c r="G436" s="333"/>
      <c r="H436" s="333"/>
      <c r="I436" s="333"/>
      <c r="J436" s="333"/>
      <c r="K436" s="333"/>
      <c r="L436" s="333"/>
      <c r="M436" s="333"/>
      <c r="N436" s="333"/>
      <c r="O436" s="333"/>
      <c r="P436" s="333"/>
      <c r="Q436" s="333"/>
      <c r="R436" s="333"/>
      <c r="S436" s="333"/>
      <c r="T436" s="333"/>
      <c r="U436" s="333"/>
      <c r="V436" s="333"/>
      <c r="W436" s="333"/>
      <c r="X436" s="333"/>
      <c r="Y436" s="333"/>
    </row>
    <row r="437" spans="1:25" x14ac:dyDescent="0.25">
      <c r="A437" s="333"/>
      <c r="B437" s="333"/>
      <c r="C437" s="333"/>
      <c r="D437" s="333"/>
      <c r="E437" s="333"/>
      <c r="F437" s="333"/>
      <c r="G437" s="333"/>
      <c r="H437" s="333"/>
      <c r="I437" s="333"/>
      <c r="J437" s="333"/>
      <c r="K437" s="333"/>
      <c r="L437" s="333"/>
      <c r="M437" s="333"/>
      <c r="N437" s="333"/>
      <c r="O437" s="333"/>
      <c r="P437" s="333"/>
      <c r="Q437" s="333"/>
      <c r="R437" s="333"/>
      <c r="S437" s="333"/>
      <c r="T437" s="333"/>
      <c r="U437" s="333"/>
      <c r="V437" s="333"/>
      <c r="W437" s="333"/>
      <c r="X437" s="333"/>
      <c r="Y437" s="333"/>
    </row>
    <row r="438" spans="1:25" x14ac:dyDescent="0.25">
      <c r="A438" s="333"/>
      <c r="B438" s="333"/>
      <c r="C438" s="333"/>
      <c r="D438" s="333"/>
      <c r="E438" s="333"/>
      <c r="F438" s="333"/>
      <c r="G438" s="333"/>
      <c r="H438" s="333"/>
      <c r="I438" s="333"/>
      <c r="J438" s="333"/>
      <c r="K438" s="333"/>
      <c r="L438" s="333"/>
      <c r="M438" s="333"/>
      <c r="N438" s="333"/>
      <c r="O438" s="333"/>
      <c r="P438" s="333"/>
      <c r="Q438" s="333"/>
      <c r="R438" s="333"/>
      <c r="S438" s="333"/>
      <c r="T438" s="333"/>
      <c r="U438" s="333"/>
      <c r="V438" s="333"/>
      <c r="W438" s="333"/>
      <c r="X438" s="333"/>
      <c r="Y438" s="333"/>
    </row>
    <row r="439" spans="1:25" x14ac:dyDescent="0.25">
      <c r="A439" s="333"/>
      <c r="B439" s="333"/>
      <c r="C439" s="333"/>
      <c r="D439" s="333"/>
      <c r="E439" s="333"/>
      <c r="F439" s="333"/>
      <c r="G439" s="333"/>
      <c r="H439" s="333"/>
      <c r="I439" s="333"/>
      <c r="J439" s="333"/>
      <c r="K439" s="333"/>
      <c r="L439" s="333"/>
      <c r="M439" s="333"/>
      <c r="N439" s="333"/>
      <c r="O439" s="333"/>
      <c r="P439" s="333"/>
      <c r="Q439" s="333"/>
      <c r="R439" s="333"/>
      <c r="S439" s="333"/>
      <c r="T439" s="333"/>
      <c r="U439" s="333"/>
      <c r="V439" s="333"/>
      <c r="W439" s="333"/>
      <c r="X439" s="333"/>
      <c r="Y439" s="333"/>
    </row>
    <row r="440" spans="1:25" x14ac:dyDescent="0.25">
      <c r="A440" s="333"/>
      <c r="B440" s="333"/>
      <c r="C440" s="333"/>
      <c r="D440" s="333"/>
      <c r="E440" s="333"/>
      <c r="F440" s="333"/>
      <c r="G440" s="333"/>
      <c r="H440" s="333"/>
      <c r="I440" s="333"/>
      <c r="J440" s="333"/>
      <c r="K440" s="333"/>
      <c r="L440" s="333"/>
      <c r="M440" s="333"/>
      <c r="N440" s="333"/>
      <c r="O440" s="333"/>
      <c r="P440" s="333"/>
      <c r="Q440" s="333"/>
      <c r="R440" s="333"/>
      <c r="S440" s="333"/>
      <c r="T440" s="333"/>
      <c r="U440" s="333"/>
      <c r="V440" s="333"/>
      <c r="W440" s="333"/>
      <c r="X440" s="333"/>
      <c r="Y440" s="333"/>
    </row>
    <row r="441" spans="1:25" x14ac:dyDescent="0.25">
      <c r="A441" s="333"/>
      <c r="B441" s="333"/>
      <c r="C441" s="333"/>
      <c r="D441" s="333"/>
      <c r="E441" s="333"/>
      <c r="F441" s="333"/>
      <c r="G441" s="333"/>
      <c r="H441" s="333"/>
      <c r="I441" s="333"/>
      <c r="J441" s="333"/>
      <c r="K441" s="333"/>
      <c r="L441" s="333"/>
      <c r="M441" s="333"/>
      <c r="N441" s="333"/>
      <c r="O441" s="333"/>
      <c r="P441" s="333"/>
      <c r="Q441" s="333"/>
      <c r="R441" s="333"/>
      <c r="S441" s="333"/>
      <c r="T441" s="333"/>
      <c r="U441" s="333"/>
      <c r="V441" s="333"/>
      <c r="W441" s="333"/>
      <c r="X441" s="333"/>
      <c r="Y441" s="333"/>
    </row>
    <row r="442" spans="1:25" x14ac:dyDescent="0.25">
      <c r="A442" s="333"/>
      <c r="B442" s="333"/>
      <c r="C442" s="333"/>
      <c r="D442" s="333"/>
      <c r="E442" s="333"/>
      <c r="F442" s="333"/>
      <c r="G442" s="333"/>
      <c r="H442" s="333"/>
      <c r="I442" s="333"/>
      <c r="J442" s="333"/>
      <c r="K442" s="333"/>
      <c r="L442" s="333"/>
      <c r="M442" s="333"/>
      <c r="N442" s="333"/>
      <c r="O442" s="333"/>
      <c r="P442" s="333"/>
      <c r="Q442" s="333"/>
      <c r="R442" s="333"/>
      <c r="S442" s="333"/>
      <c r="T442" s="333"/>
      <c r="U442" s="333"/>
      <c r="V442" s="333"/>
      <c r="W442" s="333"/>
      <c r="X442" s="333"/>
      <c r="Y442" s="333"/>
    </row>
    <row r="443" spans="1:25" x14ac:dyDescent="0.25">
      <c r="A443" s="333"/>
      <c r="B443" s="333"/>
      <c r="C443" s="333"/>
      <c r="D443" s="333"/>
      <c r="E443" s="333"/>
      <c r="F443" s="333"/>
      <c r="G443" s="333"/>
      <c r="H443" s="333"/>
      <c r="I443" s="333"/>
      <c r="J443" s="333"/>
      <c r="K443" s="333"/>
      <c r="L443" s="333"/>
      <c r="M443" s="333"/>
      <c r="N443" s="333"/>
      <c r="O443" s="333"/>
      <c r="P443" s="333"/>
      <c r="Q443" s="333"/>
      <c r="R443" s="333"/>
      <c r="S443" s="333"/>
      <c r="T443" s="333"/>
      <c r="U443" s="333"/>
      <c r="V443" s="333"/>
      <c r="W443" s="333"/>
      <c r="X443" s="333"/>
      <c r="Y443" s="333"/>
    </row>
    <row r="444" spans="1:25" x14ac:dyDescent="0.25">
      <c r="A444" s="43"/>
      <c r="B444" s="43"/>
      <c r="C444" s="43"/>
      <c r="D444" s="43"/>
      <c r="E444" s="43"/>
      <c r="F444" s="43"/>
      <c r="G444" s="43"/>
      <c r="H444" s="43"/>
      <c r="I444" s="43"/>
      <c r="J444" s="43"/>
      <c r="K444" s="43"/>
      <c r="L444" s="43"/>
      <c r="M444" s="43"/>
      <c r="N444" s="43"/>
      <c r="O444" s="43"/>
      <c r="P444" s="43"/>
      <c r="Q444" s="43"/>
      <c r="R444" s="43"/>
      <c r="S444" s="43"/>
      <c r="T444" s="43"/>
      <c r="U444" s="43"/>
    </row>
    <row r="445" spans="1:25" x14ac:dyDescent="0.25">
      <c r="A445" s="43"/>
      <c r="B445" s="43"/>
      <c r="C445" s="43"/>
      <c r="D445" s="43"/>
      <c r="E445" s="43"/>
      <c r="F445" s="43"/>
      <c r="G445" s="43"/>
      <c r="H445" s="43"/>
      <c r="I445" s="43"/>
      <c r="J445" s="43"/>
      <c r="K445" s="43"/>
      <c r="L445" s="43"/>
      <c r="M445" s="43"/>
      <c r="N445" s="43"/>
      <c r="O445" s="43"/>
      <c r="P445" s="43"/>
      <c r="Q445" s="43"/>
      <c r="R445" s="43"/>
      <c r="S445" s="43"/>
      <c r="T445" s="43"/>
      <c r="U445" s="43"/>
    </row>
    <row r="446" spans="1:25" x14ac:dyDescent="0.25">
      <c r="P446" s="45"/>
      <c r="Q446" s="45"/>
      <c r="R446" s="44"/>
      <c r="S446" s="44"/>
      <c r="T446" s="44"/>
      <c r="U446" s="45"/>
    </row>
    <row r="447" spans="1:25" x14ac:dyDescent="0.25">
      <c r="A447" s="46" t="s">
        <v>179</v>
      </c>
      <c r="B447" s="46"/>
      <c r="C447" s="46"/>
      <c r="D447" s="46"/>
      <c r="E447" s="46"/>
      <c r="F447" s="46"/>
      <c r="G447" s="46"/>
      <c r="H447" s="46"/>
      <c r="I447" s="46"/>
      <c r="N447" s="45"/>
      <c r="O447" s="45"/>
      <c r="P447" s="47"/>
      <c r="Q447" s="47"/>
      <c r="R447" s="44"/>
      <c r="S447" s="44"/>
      <c r="T447" s="44"/>
    </row>
    <row r="448" spans="1:25" x14ac:dyDescent="0.25">
      <c r="M448" s="48"/>
      <c r="N448" s="48"/>
      <c r="R448" s="44"/>
      <c r="S448" s="44"/>
      <c r="T448" s="44"/>
    </row>
    <row r="449" spans="1:24" x14ac:dyDescent="0.25">
      <c r="R449" s="44"/>
      <c r="S449" s="44"/>
      <c r="T449" s="44"/>
    </row>
    <row r="450" spans="1:24" x14ac:dyDescent="0.25">
      <c r="D450" s="8"/>
      <c r="E450" s="8"/>
      <c r="P450" s="48"/>
      <c r="Q450" s="48"/>
      <c r="R450" s="44"/>
      <c r="S450" s="44"/>
      <c r="T450" s="44"/>
      <c r="U450" s="48"/>
    </row>
    <row r="451" spans="1:24" x14ac:dyDescent="0.25">
      <c r="A451" s="49"/>
      <c r="B451" s="49"/>
      <c r="C451" s="49"/>
      <c r="D451" s="50"/>
      <c r="E451" s="50"/>
      <c r="F451" s="48"/>
      <c r="G451" s="48"/>
      <c r="H451" s="48"/>
      <c r="I451" s="48"/>
      <c r="J451" s="48"/>
      <c r="K451" s="48"/>
      <c r="L451" s="48"/>
      <c r="M451" s="48"/>
      <c r="N451" s="48"/>
      <c r="O451" s="48"/>
      <c r="P451" s="48"/>
      <c r="Q451" s="48"/>
      <c r="U451" s="48"/>
    </row>
    <row r="452" spans="1:24" ht="17.25" customHeight="1" x14ac:dyDescent="0.25">
      <c r="A452" s="110"/>
      <c r="B452" s="110"/>
      <c r="C452" s="110"/>
      <c r="D452" s="50"/>
      <c r="E452" s="50"/>
      <c r="F452" s="48"/>
      <c r="G452" s="48"/>
      <c r="H452" s="48"/>
      <c r="I452" s="48"/>
      <c r="J452" s="48"/>
      <c r="K452" s="48"/>
      <c r="L452" s="48"/>
      <c r="M452" s="48"/>
      <c r="N452" s="48"/>
      <c r="O452" s="48"/>
      <c r="P452" s="44"/>
      <c r="Q452" s="44"/>
      <c r="R452" s="51"/>
      <c r="U452" s="44"/>
    </row>
    <row r="453" spans="1:24" x14ac:dyDescent="0.25">
      <c r="A453" s="312"/>
      <c r="B453" s="312"/>
      <c r="C453" s="312"/>
      <c r="D453" s="312"/>
      <c r="E453" s="312"/>
      <c r="F453" s="312"/>
      <c r="G453" s="312"/>
      <c r="H453" s="312"/>
      <c r="I453" s="312"/>
      <c r="J453" s="312"/>
      <c r="K453" s="312"/>
      <c r="L453" s="312"/>
      <c r="M453" s="312"/>
      <c r="N453" s="312"/>
      <c r="O453" s="312"/>
      <c r="P453" s="312"/>
      <c r="Q453" s="312"/>
      <c r="R453" s="312"/>
      <c r="S453" s="312"/>
      <c r="T453" s="312"/>
      <c r="U453" s="312"/>
      <c r="V453" s="312"/>
      <c r="W453" s="312"/>
      <c r="X453" s="312"/>
    </row>
    <row r="454" spans="1:24" x14ac:dyDescent="0.25">
      <c r="A454" s="44"/>
      <c r="B454" s="44"/>
      <c r="C454" s="44"/>
      <c r="D454" s="44"/>
      <c r="E454" s="44"/>
      <c r="F454" s="44"/>
      <c r="G454" s="44"/>
      <c r="H454" s="44"/>
      <c r="I454" s="44"/>
      <c r="J454" s="44"/>
      <c r="K454" s="44"/>
      <c r="L454" s="44"/>
      <c r="M454" s="44"/>
      <c r="N454" s="44"/>
      <c r="O454" s="44"/>
      <c r="P454" s="44"/>
      <c r="Q454" s="44"/>
      <c r="U454" s="44"/>
    </row>
    <row r="455" spans="1:24" x14ac:dyDescent="0.25">
      <c r="A455" s="44"/>
      <c r="B455" s="44"/>
      <c r="C455" s="44"/>
      <c r="D455" s="44"/>
      <c r="E455" s="44"/>
      <c r="F455" s="44"/>
      <c r="G455" s="44"/>
      <c r="H455" s="44"/>
      <c r="I455" s="44"/>
      <c r="J455" s="44"/>
      <c r="K455" s="44"/>
      <c r="L455" s="44"/>
      <c r="M455" s="44"/>
      <c r="N455" s="44"/>
      <c r="O455" s="44"/>
      <c r="P455" s="44"/>
      <c r="Q455" s="44"/>
      <c r="U455" s="44"/>
    </row>
  </sheetData>
  <sheetProtection formatCells="0" insertColumns="0" insertRows="0" deleteColumns="0" deleteRows="0"/>
  <mergeCells count="626">
    <mergeCell ref="S397:U397"/>
    <mergeCell ref="S393:U393"/>
    <mergeCell ref="S372:U372"/>
    <mergeCell ref="S366:U366"/>
    <mergeCell ref="S365:U365"/>
    <mergeCell ref="A326:U326"/>
    <mergeCell ref="A312:Y321"/>
    <mergeCell ref="A241:U241"/>
    <mergeCell ref="A18:U20"/>
    <mergeCell ref="O251:P251"/>
    <mergeCell ref="M251:N251"/>
    <mergeCell ref="P353:R353"/>
    <mergeCell ref="G26:J26"/>
    <mergeCell ref="O51:P51"/>
    <mergeCell ref="O52:P52"/>
    <mergeCell ref="G50:N50"/>
    <mergeCell ref="G51:N51"/>
    <mergeCell ref="G49:N49"/>
    <mergeCell ref="G52:N52"/>
    <mergeCell ref="O48:P48"/>
    <mergeCell ref="O49:P49"/>
    <mergeCell ref="O50:P50"/>
    <mergeCell ref="G48:N48"/>
    <mergeCell ref="Q46:R47"/>
    <mergeCell ref="A453:X453"/>
    <mergeCell ref="Q50:R50"/>
    <mergeCell ref="Q51:R51"/>
    <mergeCell ref="Q52:R52"/>
    <mergeCell ref="Q85:R85"/>
    <mergeCell ref="Q86:R86"/>
    <mergeCell ref="Q87:R87"/>
    <mergeCell ref="Q88:R88"/>
    <mergeCell ref="Q82:R83"/>
    <mergeCell ref="Q84:R84"/>
    <mergeCell ref="L107:V107"/>
    <mergeCell ref="O88:P88"/>
    <mergeCell ref="G82:N83"/>
    <mergeCell ref="O82:P83"/>
    <mergeCell ref="G84:N84"/>
    <mergeCell ref="O84:P84"/>
    <mergeCell ref="G85:N85"/>
    <mergeCell ref="O85:P85"/>
    <mergeCell ref="G86:N86"/>
    <mergeCell ref="O86:P86"/>
    <mergeCell ref="G56:J57"/>
    <mergeCell ref="K56:L57"/>
    <mergeCell ref="M56:R56"/>
    <mergeCell ref="M57:N57"/>
    <mergeCell ref="G46:N47"/>
    <mergeCell ref="O46:P47"/>
    <mergeCell ref="G367:I367"/>
    <mergeCell ref="I250:J250"/>
    <mergeCell ref="G250:H250"/>
    <mergeCell ref="P367:R367"/>
    <mergeCell ref="G219:I219"/>
    <mergeCell ref="J219:L219"/>
    <mergeCell ref="G231:I231"/>
    <mergeCell ref="K248:L248"/>
    <mergeCell ref="I248:J248"/>
    <mergeCell ref="G248:H248"/>
    <mergeCell ref="P227:R227"/>
    <mergeCell ref="P231:R231"/>
    <mergeCell ref="U251:V251"/>
    <mergeCell ref="S251:T251"/>
    <mergeCell ref="Q251:R251"/>
    <mergeCell ref="P219:R219"/>
    <mergeCell ref="M219:O219"/>
    <mergeCell ref="U250:V250"/>
    <mergeCell ref="Q48:R48"/>
    <mergeCell ref="Q49:R49"/>
    <mergeCell ref="M372:O372"/>
    <mergeCell ref="O57:P57"/>
    <mergeCell ref="Q57:R57"/>
    <mergeCell ref="M368:O368"/>
    <mergeCell ref="P368:R368"/>
    <mergeCell ref="P369:R369"/>
    <mergeCell ref="Q58:R58"/>
    <mergeCell ref="U246:V246"/>
    <mergeCell ref="S246:T246"/>
    <mergeCell ref="S245:V245"/>
    <mergeCell ref="U249:V249"/>
    <mergeCell ref="S249:T249"/>
    <mergeCell ref="Q249:R249"/>
    <mergeCell ref="O249:P249"/>
    <mergeCell ref="M249:N249"/>
    <mergeCell ref="G368:I368"/>
    <mergeCell ref="J368:L368"/>
    <mergeCell ref="J367:L367"/>
    <mergeCell ref="M367:O367"/>
    <mergeCell ref="P370:R370"/>
    <mergeCell ref="S367:U367"/>
    <mergeCell ref="S369:U369"/>
    <mergeCell ref="P371:R371"/>
    <mergeCell ref="M370:O370"/>
    <mergeCell ref="G369:I369"/>
    <mergeCell ref="J369:L369"/>
    <mergeCell ref="K249:L249"/>
    <mergeCell ref="I249:J249"/>
    <mergeCell ref="G249:H249"/>
    <mergeCell ref="G245:J245"/>
    <mergeCell ref="G244:V244"/>
    <mergeCell ref="B392:I392"/>
    <mergeCell ref="B391:I391"/>
    <mergeCell ref="O283:P283"/>
    <mergeCell ref="M283:N283"/>
    <mergeCell ref="U285:V285"/>
    <mergeCell ref="S358:U358"/>
    <mergeCell ref="S355:U355"/>
    <mergeCell ref="R337:S337"/>
    <mergeCell ref="P338:Q338"/>
    <mergeCell ref="R338:S338"/>
    <mergeCell ref="A341:Y345"/>
    <mergeCell ref="S357:U357"/>
    <mergeCell ref="A335:C335"/>
    <mergeCell ref="A349:U349"/>
    <mergeCell ref="T338:U338"/>
    <mergeCell ref="M334:O334"/>
    <mergeCell ref="P334:Q334"/>
    <mergeCell ref="C355:F355"/>
    <mergeCell ref="J357:L357"/>
    <mergeCell ref="Q250:R250"/>
    <mergeCell ref="O250:P250"/>
    <mergeCell ref="M250:N250"/>
    <mergeCell ref="U248:V248"/>
    <mergeCell ref="S248:T248"/>
    <mergeCell ref="Q248:R248"/>
    <mergeCell ref="O248:P248"/>
    <mergeCell ref="M248:N248"/>
    <mergeCell ref="D220:F220"/>
    <mergeCell ref="G220:I220"/>
    <mergeCell ref="J220:L220"/>
    <mergeCell ref="M220:O220"/>
    <mergeCell ref="P220:R220"/>
    <mergeCell ref="C248:F248"/>
    <mergeCell ref="C249:F249"/>
    <mergeCell ref="J231:L231"/>
    <mergeCell ref="G226:R226"/>
    <mergeCell ref="D228:F228"/>
    <mergeCell ref="G228:I228"/>
    <mergeCell ref="J228:L228"/>
    <mergeCell ref="M228:O228"/>
    <mergeCell ref="P228:R228"/>
    <mergeCell ref="M227:O227"/>
    <mergeCell ref="D222:F222"/>
    <mergeCell ref="J229:L229"/>
    <mergeCell ref="M231:O231"/>
    <mergeCell ref="M229:O229"/>
    <mergeCell ref="M230:O230"/>
    <mergeCell ref="P229:R229"/>
    <mergeCell ref="P230:R230"/>
    <mergeCell ref="D231:F231"/>
    <mergeCell ref="U247:V247"/>
    <mergeCell ref="S247:T247"/>
    <mergeCell ref="Q247:R247"/>
    <mergeCell ref="O247:P247"/>
    <mergeCell ref="M247:N247"/>
    <mergeCell ref="K247:L247"/>
    <mergeCell ref="C244:F246"/>
    <mergeCell ref="C247:F247"/>
    <mergeCell ref="O245:R245"/>
    <mergeCell ref="M246:N246"/>
    <mergeCell ref="O246:P246"/>
    <mergeCell ref="Q246:R246"/>
    <mergeCell ref="G247:H247"/>
    <mergeCell ref="I247:J247"/>
    <mergeCell ref="K245:N245"/>
    <mergeCell ref="C250:F250"/>
    <mergeCell ref="C252:F252"/>
    <mergeCell ref="K176:L176"/>
    <mergeCell ref="C114:K114"/>
    <mergeCell ref="C115:K115"/>
    <mergeCell ref="C116:K116"/>
    <mergeCell ref="C117:K117"/>
    <mergeCell ref="C118:K118"/>
    <mergeCell ref="C119:K119"/>
    <mergeCell ref="C120:K120"/>
    <mergeCell ref="G246:H246"/>
    <mergeCell ref="I246:J246"/>
    <mergeCell ref="K246:L246"/>
    <mergeCell ref="D186:G186"/>
    <mergeCell ref="K186:M186"/>
    <mergeCell ref="D187:G187"/>
    <mergeCell ref="K187:M187"/>
    <mergeCell ref="D188:G188"/>
    <mergeCell ref="K188:M188"/>
    <mergeCell ref="H188:J188"/>
    <mergeCell ref="H187:J187"/>
    <mergeCell ref="D219:F219"/>
    <mergeCell ref="D229:F229"/>
    <mergeCell ref="G229:I229"/>
    <mergeCell ref="B393:I393"/>
    <mergeCell ref="B394:I394"/>
    <mergeCell ref="C370:F370"/>
    <mergeCell ref="G370:I370"/>
    <mergeCell ref="J370:L370"/>
    <mergeCell ref="M392:O392"/>
    <mergeCell ref="P392:R392"/>
    <mergeCell ref="A387:Y388"/>
    <mergeCell ref="J372:L372"/>
    <mergeCell ref="J371:L371"/>
    <mergeCell ref="M369:O369"/>
    <mergeCell ref="C372:F372"/>
    <mergeCell ref="C368:F368"/>
    <mergeCell ref="S370:U370"/>
    <mergeCell ref="S371:U371"/>
    <mergeCell ref="C369:F369"/>
    <mergeCell ref="P372:R372"/>
    <mergeCell ref="M371:O371"/>
    <mergeCell ref="C354:F354"/>
    <mergeCell ref="P355:R355"/>
    <mergeCell ref="M366:O366"/>
    <mergeCell ref="J366:L366"/>
    <mergeCell ref="C356:F356"/>
    <mergeCell ref="G356:I356"/>
    <mergeCell ref="P365:R365"/>
    <mergeCell ref="C358:F358"/>
    <mergeCell ref="C359:F359"/>
    <mergeCell ref="G359:I359"/>
    <mergeCell ref="G355:I355"/>
    <mergeCell ref="M357:O357"/>
    <mergeCell ref="M355:O355"/>
    <mergeCell ref="J358:L358"/>
    <mergeCell ref="M358:O358"/>
    <mergeCell ref="P366:R366"/>
    <mergeCell ref="D300:E300"/>
    <mergeCell ref="F331:G332"/>
    <mergeCell ref="A334:C334"/>
    <mergeCell ref="K253:L253"/>
    <mergeCell ref="C279:F279"/>
    <mergeCell ref="C280:F280"/>
    <mergeCell ref="C281:F281"/>
    <mergeCell ref="C282:F282"/>
    <mergeCell ref="C283:F283"/>
    <mergeCell ref="C284:F284"/>
    <mergeCell ref="C285:F285"/>
    <mergeCell ref="A287:Z287"/>
    <mergeCell ref="P333:Q333"/>
    <mergeCell ref="C253:F253"/>
    <mergeCell ref="I253:J253"/>
    <mergeCell ref="R334:S334"/>
    <mergeCell ref="P359:R359"/>
    <mergeCell ref="P358:R358"/>
    <mergeCell ref="P357:R357"/>
    <mergeCell ref="G366:I366"/>
    <mergeCell ref="T334:U334"/>
    <mergeCell ref="S353:U353"/>
    <mergeCell ref="S356:U356"/>
    <mergeCell ref="S360:U360"/>
    <mergeCell ref="J354:L354"/>
    <mergeCell ref="S359:U359"/>
    <mergeCell ref="P356:R356"/>
    <mergeCell ref="P337:Q337"/>
    <mergeCell ref="P360:R360"/>
    <mergeCell ref="F336:G336"/>
    <mergeCell ref="C352:F353"/>
    <mergeCell ref="A347:Z347"/>
    <mergeCell ref="R335:S335"/>
    <mergeCell ref="T335:U335"/>
    <mergeCell ref="T336:U336"/>
    <mergeCell ref="T337:U337"/>
    <mergeCell ref="J353:L353"/>
    <mergeCell ref="M335:O335"/>
    <mergeCell ref="P335:Q335"/>
    <mergeCell ref="M333:O333"/>
    <mergeCell ref="T333:U333"/>
    <mergeCell ref="P339:Q339"/>
    <mergeCell ref="R339:S339"/>
    <mergeCell ref="T339:U339"/>
    <mergeCell ref="R333:S333"/>
    <mergeCell ref="G352:U352"/>
    <mergeCell ref="M354:O354"/>
    <mergeCell ref="P354:R354"/>
    <mergeCell ref="S354:U354"/>
    <mergeCell ref="G353:I353"/>
    <mergeCell ref="P336:Q336"/>
    <mergeCell ref="R336:S336"/>
    <mergeCell ref="M353:O353"/>
    <mergeCell ref="C367:F367"/>
    <mergeCell ref="M337:O337"/>
    <mergeCell ref="M336:O336"/>
    <mergeCell ref="A338:C338"/>
    <mergeCell ref="A337:C337"/>
    <mergeCell ref="A336:C336"/>
    <mergeCell ref="A339:C339"/>
    <mergeCell ref="G354:I354"/>
    <mergeCell ref="G358:I358"/>
    <mergeCell ref="J355:L355"/>
    <mergeCell ref="M356:O356"/>
    <mergeCell ref="G360:I360"/>
    <mergeCell ref="J360:L360"/>
    <mergeCell ref="M360:O360"/>
    <mergeCell ref="G357:I357"/>
    <mergeCell ref="M338:O338"/>
    <mergeCell ref="C366:F366"/>
    <mergeCell ref="G364:U364"/>
    <mergeCell ref="G365:I365"/>
    <mergeCell ref="J365:L365"/>
    <mergeCell ref="M365:O365"/>
    <mergeCell ref="J356:L356"/>
    <mergeCell ref="C357:F357"/>
    <mergeCell ref="F338:G338"/>
    <mergeCell ref="C276:F278"/>
    <mergeCell ref="O277:R277"/>
    <mergeCell ref="D335:E335"/>
    <mergeCell ref="G165:J165"/>
    <mergeCell ref="O26:P26"/>
    <mergeCell ref="Q26:R26"/>
    <mergeCell ref="K26:L26"/>
    <mergeCell ref="G58:J58"/>
    <mergeCell ref="K58:L58"/>
    <mergeCell ref="G88:N88"/>
    <mergeCell ref="G171:J171"/>
    <mergeCell ref="K171:L171"/>
    <mergeCell ref="G87:N87"/>
    <mergeCell ref="O87:P87"/>
    <mergeCell ref="C108:K108"/>
    <mergeCell ref="C109:K109"/>
    <mergeCell ref="C110:K110"/>
    <mergeCell ref="C111:K111"/>
    <mergeCell ref="C112:K112"/>
    <mergeCell ref="C113:K113"/>
    <mergeCell ref="N150:P150"/>
    <mergeCell ref="L151:M151"/>
    <mergeCell ref="N151:P151"/>
    <mergeCell ref="D151:K151"/>
    <mergeCell ref="H336:I336"/>
    <mergeCell ref="H337:I337"/>
    <mergeCell ref="H338:I338"/>
    <mergeCell ref="A330:I330"/>
    <mergeCell ref="D336:E336"/>
    <mergeCell ref="D334:E334"/>
    <mergeCell ref="F334:G334"/>
    <mergeCell ref="D337:E337"/>
    <mergeCell ref="F337:G337"/>
    <mergeCell ref="F335:G335"/>
    <mergeCell ref="D338:E338"/>
    <mergeCell ref="A333:C333"/>
    <mergeCell ref="D331:E332"/>
    <mergeCell ref="S278:T278"/>
    <mergeCell ref="U278:V278"/>
    <mergeCell ref="M278:N278"/>
    <mergeCell ref="K250:L250"/>
    <mergeCell ref="G277:J277"/>
    <mergeCell ref="K277:N277"/>
    <mergeCell ref="I284:J284"/>
    <mergeCell ref="K278:L278"/>
    <mergeCell ref="K279:L279"/>
    <mergeCell ref="K280:L280"/>
    <mergeCell ref="K282:L282"/>
    <mergeCell ref="I278:J278"/>
    <mergeCell ref="I280:J280"/>
    <mergeCell ref="G276:V276"/>
    <mergeCell ref="S277:V277"/>
    <mergeCell ref="U253:V253"/>
    <mergeCell ref="S253:T253"/>
    <mergeCell ref="G251:H251"/>
    <mergeCell ref="I251:J251"/>
    <mergeCell ref="K251:L251"/>
    <mergeCell ref="O278:P278"/>
    <mergeCell ref="Q278:R278"/>
    <mergeCell ref="K252:L252"/>
    <mergeCell ref="S250:T250"/>
    <mergeCell ref="K283:L283"/>
    <mergeCell ref="S285:T285"/>
    <mergeCell ref="S280:T280"/>
    <mergeCell ref="M280:N280"/>
    <mergeCell ref="M281:N281"/>
    <mergeCell ref="O279:P279"/>
    <mergeCell ref="Q279:R279"/>
    <mergeCell ref="K284:L284"/>
    <mergeCell ref="M284:N284"/>
    <mergeCell ref="I283:J283"/>
    <mergeCell ref="I279:J279"/>
    <mergeCell ref="I281:J281"/>
    <mergeCell ref="U252:V252"/>
    <mergeCell ref="S252:T252"/>
    <mergeCell ref="G252:H252"/>
    <mergeCell ref="U280:V280"/>
    <mergeCell ref="S281:T281"/>
    <mergeCell ref="U281:V281"/>
    <mergeCell ref="U283:V283"/>
    <mergeCell ref="S283:T283"/>
    <mergeCell ref="U282:V282"/>
    <mergeCell ref="S282:T282"/>
    <mergeCell ref="G280:H280"/>
    <mergeCell ref="Q253:R253"/>
    <mergeCell ref="I252:J252"/>
    <mergeCell ref="M252:N252"/>
    <mergeCell ref="O252:P252"/>
    <mergeCell ref="Q252:R252"/>
    <mergeCell ref="S279:T279"/>
    <mergeCell ref="U279:V279"/>
    <mergeCell ref="I282:J282"/>
    <mergeCell ref="G278:H278"/>
    <mergeCell ref="G279:H279"/>
    <mergeCell ref="B395:I395"/>
    <mergeCell ref="S368:U368"/>
    <mergeCell ref="S392:U392"/>
    <mergeCell ref="U284:V284"/>
    <mergeCell ref="S284:T284"/>
    <mergeCell ref="Q285:R285"/>
    <mergeCell ref="G285:H285"/>
    <mergeCell ref="M330:U330"/>
    <mergeCell ref="T331:U332"/>
    <mergeCell ref="P331:Q332"/>
    <mergeCell ref="R331:S332"/>
    <mergeCell ref="D333:E333"/>
    <mergeCell ref="F333:G333"/>
    <mergeCell ref="H331:I332"/>
    <mergeCell ref="H333:I333"/>
    <mergeCell ref="A375:Y383"/>
    <mergeCell ref="M331:O332"/>
    <mergeCell ref="D339:E339"/>
    <mergeCell ref="F339:G339"/>
    <mergeCell ref="H339:I339"/>
    <mergeCell ref="M339:O339"/>
    <mergeCell ref="A331:C332"/>
    <mergeCell ref="H334:I334"/>
    <mergeCell ref="H335:I335"/>
    <mergeCell ref="M396:O396"/>
    <mergeCell ref="P396:R396"/>
    <mergeCell ref="J391:L391"/>
    <mergeCell ref="V393:X393"/>
    <mergeCell ref="J394:L394"/>
    <mergeCell ref="S394:U394"/>
    <mergeCell ref="V396:X396"/>
    <mergeCell ref="J395:L395"/>
    <mergeCell ref="M395:O395"/>
    <mergeCell ref="P395:R395"/>
    <mergeCell ref="S395:U395"/>
    <mergeCell ref="M391:O391"/>
    <mergeCell ref="P393:R393"/>
    <mergeCell ref="M394:O394"/>
    <mergeCell ref="P394:R394"/>
    <mergeCell ref="V394:X394"/>
    <mergeCell ref="V391:X391"/>
    <mergeCell ref="J392:L392"/>
    <mergeCell ref="S391:U391"/>
    <mergeCell ref="V392:X392"/>
    <mergeCell ref="S396:U396"/>
    <mergeCell ref="J396:L396"/>
    <mergeCell ref="V395:X395"/>
    <mergeCell ref="J397:L397"/>
    <mergeCell ref="M397:O397"/>
    <mergeCell ref="B397:I397"/>
    <mergeCell ref="M22:R22"/>
    <mergeCell ref="M23:N23"/>
    <mergeCell ref="K25:L25"/>
    <mergeCell ref="G25:J25"/>
    <mergeCell ref="G24:J24"/>
    <mergeCell ref="G22:J23"/>
    <mergeCell ref="K61:L61"/>
    <mergeCell ref="O61:P61"/>
    <mergeCell ref="Q61:R61"/>
    <mergeCell ref="M61:N61"/>
    <mergeCell ref="G59:J59"/>
    <mergeCell ref="K59:L59"/>
    <mergeCell ref="M59:N59"/>
    <mergeCell ref="O59:P59"/>
    <mergeCell ref="Q59:R59"/>
    <mergeCell ref="G60:J60"/>
    <mergeCell ref="K60:L60"/>
    <mergeCell ref="M60:N60"/>
    <mergeCell ref="Q60:R60"/>
    <mergeCell ref="O60:P60"/>
    <mergeCell ref="O253:P253"/>
    <mergeCell ref="L117:M117"/>
    <mergeCell ref="L118:M118"/>
    <mergeCell ref="L119:M119"/>
    <mergeCell ref="L120:M120"/>
    <mergeCell ref="L121:M121"/>
    <mergeCell ref="L122:M122"/>
    <mergeCell ref="L123:M123"/>
    <mergeCell ref="K174:L174"/>
    <mergeCell ref="G175:J175"/>
    <mergeCell ref="K175:L175"/>
    <mergeCell ref="A163:U163"/>
    <mergeCell ref="K166:L166"/>
    <mergeCell ref="K167:L167"/>
    <mergeCell ref="D150:K150"/>
    <mergeCell ref="K170:L170"/>
    <mergeCell ref="K169:L169"/>
    <mergeCell ref="L124:M124"/>
    <mergeCell ref="K168:L168"/>
    <mergeCell ref="K165:L165"/>
    <mergeCell ref="C124:K124"/>
    <mergeCell ref="L150:M150"/>
    <mergeCell ref="Q151:S151"/>
    <mergeCell ref="G173:J173"/>
    <mergeCell ref="G172:J172"/>
    <mergeCell ref="C251:F251"/>
    <mergeCell ref="K281:L281"/>
    <mergeCell ref="I285:J285"/>
    <mergeCell ref="K285:L285"/>
    <mergeCell ref="M285:N285"/>
    <mergeCell ref="O285:P285"/>
    <mergeCell ref="Q283:R283"/>
    <mergeCell ref="M279:N279"/>
    <mergeCell ref="G281:H281"/>
    <mergeCell ref="G282:H282"/>
    <mergeCell ref="G284:H284"/>
    <mergeCell ref="Q280:R280"/>
    <mergeCell ref="O281:P281"/>
    <mergeCell ref="Q281:R281"/>
    <mergeCell ref="O282:P282"/>
    <mergeCell ref="Q282:R282"/>
    <mergeCell ref="O284:P284"/>
    <mergeCell ref="Q284:R284"/>
    <mergeCell ref="O280:P280"/>
    <mergeCell ref="M282:N282"/>
    <mergeCell ref="D265:E265"/>
    <mergeCell ref="G253:H253"/>
    <mergeCell ref="M253:N253"/>
    <mergeCell ref="G283:H283"/>
    <mergeCell ref="A452:C452"/>
    <mergeCell ref="D230:F230"/>
    <mergeCell ref="G230:I230"/>
    <mergeCell ref="J230:L230"/>
    <mergeCell ref="D221:F221"/>
    <mergeCell ref="G221:I221"/>
    <mergeCell ref="J221:L221"/>
    <mergeCell ref="A234:Y236"/>
    <mergeCell ref="A430:Y443"/>
    <mergeCell ref="V397:X397"/>
    <mergeCell ref="P397:R397"/>
    <mergeCell ref="J393:L393"/>
    <mergeCell ref="M393:O393"/>
    <mergeCell ref="J359:L359"/>
    <mergeCell ref="M359:O359"/>
    <mergeCell ref="C371:F371"/>
    <mergeCell ref="G371:I371"/>
    <mergeCell ref="G372:I372"/>
    <mergeCell ref="C360:F360"/>
    <mergeCell ref="C364:F365"/>
    <mergeCell ref="P391:R391"/>
    <mergeCell ref="B396:I396"/>
    <mergeCell ref="M221:O221"/>
    <mergeCell ref="P221:R221"/>
    <mergeCell ref="G170:J170"/>
    <mergeCell ref="G169:J169"/>
    <mergeCell ref="G168:J168"/>
    <mergeCell ref="G167:J167"/>
    <mergeCell ref="K177:L177"/>
    <mergeCell ref="G174:J174"/>
    <mergeCell ref="V122:W122"/>
    <mergeCell ref="V123:W123"/>
    <mergeCell ref="P222:R222"/>
    <mergeCell ref="G166:J166"/>
    <mergeCell ref="G222:I222"/>
    <mergeCell ref="J222:L222"/>
    <mergeCell ref="M222:O222"/>
    <mergeCell ref="G227:I227"/>
    <mergeCell ref="J227:L227"/>
    <mergeCell ref="H186:J186"/>
    <mergeCell ref="G176:J176"/>
    <mergeCell ref="D190:G190"/>
    <mergeCell ref="K190:M190"/>
    <mergeCell ref="H189:J189"/>
    <mergeCell ref="H190:J190"/>
    <mergeCell ref="D217:F218"/>
    <mergeCell ref="G217:R217"/>
    <mergeCell ref="G218:I218"/>
    <mergeCell ref="J218:L218"/>
    <mergeCell ref="M218:O218"/>
    <mergeCell ref="P218:R218"/>
    <mergeCell ref="D189:G189"/>
    <mergeCell ref="K189:M189"/>
    <mergeCell ref="A209:Y211"/>
    <mergeCell ref="M26:N26"/>
    <mergeCell ref="M25:N25"/>
    <mergeCell ref="O25:P25"/>
    <mergeCell ref="G61:J61"/>
    <mergeCell ref="V116:W116"/>
    <mergeCell ref="V109:W109"/>
    <mergeCell ref="V110:W110"/>
    <mergeCell ref="V111:W111"/>
    <mergeCell ref="V112:W112"/>
    <mergeCell ref="V113:W113"/>
    <mergeCell ref="V114:W114"/>
    <mergeCell ref="V115:W115"/>
    <mergeCell ref="L116:M116"/>
    <mergeCell ref="L110:M110"/>
    <mergeCell ref="K27:L27"/>
    <mergeCell ref="M27:N27"/>
    <mergeCell ref="O27:P27"/>
    <mergeCell ref="Q27:R27"/>
    <mergeCell ref="G27:J27"/>
    <mergeCell ref="L113:M113"/>
    <mergeCell ref="L114:M114"/>
    <mergeCell ref="L115:M115"/>
    <mergeCell ref="M58:N58"/>
    <mergeCell ref="O58:P58"/>
    <mergeCell ref="M24:N24"/>
    <mergeCell ref="O24:P24"/>
    <mergeCell ref="Q24:R24"/>
    <mergeCell ref="Q25:R25"/>
    <mergeCell ref="E5:Q8"/>
    <mergeCell ref="E9:Q9"/>
    <mergeCell ref="Q23:R23"/>
    <mergeCell ref="K22:L23"/>
    <mergeCell ref="K24:L24"/>
    <mergeCell ref="O23:P23"/>
    <mergeCell ref="A422:Y424"/>
    <mergeCell ref="A91:Y100"/>
    <mergeCell ref="A153:Y161"/>
    <mergeCell ref="C123:K123"/>
    <mergeCell ref="L111:M111"/>
    <mergeCell ref="L112:M112"/>
    <mergeCell ref="V108:W108"/>
    <mergeCell ref="L108:M108"/>
    <mergeCell ref="L109:M109"/>
    <mergeCell ref="A105:U106"/>
    <mergeCell ref="V117:W117"/>
    <mergeCell ref="V118:W118"/>
    <mergeCell ref="V119:W119"/>
    <mergeCell ref="V120:W120"/>
    <mergeCell ref="C122:K122"/>
    <mergeCell ref="Q150:S150"/>
    <mergeCell ref="K173:L173"/>
    <mergeCell ref="K172:L172"/>
    <mergeCell ref="C121:K121"/>
    <mergeCell ref="V124:W124"/>
    <mergeCell ref="V121:W121"/>
    <mergeCell ref="A179:Y181"/>
    <mergeCell ref="G177:J177"/>
    <mergeCell ref="D226:F227"/>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4685</v>
      </c>
      <c r="B6" t="s">
        <v>51</v>
      </c>
      <c r="C6" t="s">
        <v>65</v>
      </c>
      <c r="D6">
        <v>1</v>
      </c>
    </row>
    <row r="7" spans="1:4" x14ac:dyDescent="0.25">
      <c r="A7">
        <v>9</v>
      </c>
      <c r="B7" t="s">
        <v>51</v>
      </c>
      <c r="C7" t="s">
        <v>90</v>
      </c>
      <c r="D7">
        <v>2</v>
      </c>
    </row>
    <row r="8" spans="1:4" x14ac:dyDescent="0.25">
      <c r="A8">
        <v>0</v>
      </c>
      <c r="B8" t="s">
        <v>51</v>
      </c>
      <c r="C8" t="s">
        <v>64</v>
      </c>
      <c r="D8">
        <v>3</v>
      </c>
    </row>
    <row r="9" spans="1:4" x14ac:dyDescent="0.25">
      <c r="A9">
        <v>0</v>
      </c>
      <c r="B9" t="s">
        <v>51</v>
      </c>
      <c r="C9" t="s">
        <v>89</v>
      </c>
      <c r="D9">
        <v>4</v>
      </c>
    </row>
    <row r="10" spans="1:4" x14ac:dyDescent="0.25">
      <c r="A10">
        <v>0</v>
      </c>
      <c r="B10" t="s">
        <v>52</v>
      </c>
      <c r="C10" t="s">
        <v>65</v>
      </c>
      <c r="D10">
        <v>1</v>
      </c>
    </row>
    <row r="11" spans="1:4" x14ac:dyDescent="0.25">
      <c r="A11">
        <v>0</v>
      </c>
      <c r="B11" t="s">
        <v>52</v>
      </c>
      <c r="C11" t="s">
        <v>90</v>
      </c>
      <c r="D11">
        <v>2</v>
      </c>
    </row>
    <row r="12" spans="1:4" x14ac:dyDescent="0.25">
      <c r="A12">
        <v>0</v>
      </c>
      <c r="B12" t="s">
        <v>52</v>
      </c>
      <c r="C12" t="s">
        <v>64</v>
      </c>
      <c r="D12">
        <v>3</v>
      </c>
    </row>
    <row r="13" spans="1:4" x14ac:dyDescent="0.25">
      <c r="A13">
        <v>0</v>
      </c>
      <c r="B13" t="s">
        <v>52</v>
      </c>
      <c r="C13" t="s">
        <v>89</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152</v>
      </c>
      <c r="C2">
        <v>35</v>
      </c>
      <c r="D2">
        <v>219</v>
      </c>
      <c r="E2">
        <v>0</v>
      </c>
      <c r="F2">
        <v>1</v>
      </c>
      <c r="G2">
        <v>2</v>
      </c>
    </row>
    <row r="3" spans="1:7" x14ac:dyDescent="0.25">
      <c r="A3">
        <v>2</v>
      </c>
      <c r="B3" t="s">
        <v>123</v>
      </c>
      <c r="C3">
        <v>13</v>
      </c>
      <c r="D3">
        <v>4</v>
      </c>
      <c r="E3">
        <v>0</v>
      </c>
      <c r="F3">
        <v>25</v>
      </c>
      <c r="G3">
        <v>92</v>
      </c>
    </row>
    <row r="4" spans="1:7" x14ac:dyDescent="0.25">
      <c r="A4">
        <v>3</v>
      </c>
      <c r="B4" t="s">
        <v>122</v>
      </c>
      <c r="C4">
        <v>0</v>
      </c>
      <c r="D4">
        <v>97</v>
      </c>
      <c r="E4">
        <v>0</v>
      </c>
      <c r="F4">
        <v>1</v>
      </c>
      <c r="G4">
        <v>8</v>
      </c>
    </row>
    <row r="5" spans="1:7" x14ac:dyDescent="0.25">
      <c r="A5">
        <v>4</v>
      </c>
      <c r="B5" t="s">
        <v>153</v>
      </c>
      <c r="C5">
        <v>0</v>
      </c>
      <c r="D5">
        <v>0</v>
      </c>
      <c r="E5">
        <v>0</v>
      </c>
      <c r="F5">
        <v>0</v>
      </c>
      <c r="G5">
        <v>18</v>
      </c>
    </row>
    <row r="6" spans="1:7" x14ac:dyDescent="0.25">
      <c r="A6">
        <v>5</v>
      </c>
      <c r="B6" t="s">
        <v>159</v>
      </c>
      <c r="C6">
        <v>0</v>
      </c>
      <c r="D6">
        <v>0</v>
      </c>
      <c r="E6">
        <v>0</v>
      </c>
      <c r="F6">
        <v>6</v>
      </c>
      <c r="G6">
        <v>8</v>
      </c>
    </row>
    <row r="7" spans="1:7" x14ac:dyDescent="0.25">
      <c r="A7">
        <v>6</v>
      </c>
      <c r="B7" t="s">
        <v>102</v>
      </c>
      <c r="C7">
        <v>23</v>
      </c>
      <c r="D7">
        <v>8</v>
      </c>
      <c r="E7">
        <v>0</v>
      </c>
      <c r="F7">
        <v>34</v>
      </c>
      <c r="G7">
        <v>47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152</v>
      </c>
      <c r="C2">
        <v>188</v>
      </c>
      <c r="D2">
        <v>2137</v>
      </c>
      <c r="E2">
        <v>0</v>
      </c>
      <c r="F2">
        <v>41</v>
      </c>
      <c r="G2">
        <v>43</v>
      </c>
    </row>
    <row r="3" spans="1:7" x14ac:dyDescent="0.25">
      <c r="A3">
        <v>2</v>
      </c>
      <c r="B3" t="s">
        <v>123</v>
      </c>
      <c r="C3">
        <v>92</v>
      </c>
      <c r="D3">
        <v>71</v>
      </c>
      <c r="E3">
        <v>6</v>
      </c>
      <c r="F3">
        <v>708</v>
      </c>
      <c r="G3">
        <v>807</v>
      </c>
    </row>
    <row r="4" spans="1:7" x14ac:dyDescent="0.25">
      <c r="A4">
        <v>3</v>
      </c>
      <c r="B4" t="s">
        <v>122</v>
      </c>
      <c r="C4">
        <v>15</v>
      </c>
      <c r="D4">
        <v>1073</v>
      </c>
      <c r="E4">
        <v>0</v>
      </c>
      <c r="F4">
        <v>82</v>
      </c>
      <c r="G4">
        <v>148</v>
      </c>
    </row>
    <row r="5" spans="1:7" x14ac:dyDescent="0.25">
      <c r="A5">
        <v>4</v>
      </c>
      <c r="B5" t="s">
        <v>160</v>
      </c>
      <c r="C5">
        <v>104</v>
      </c>
      <c r="D5">
        <v>49</v>
      </c>
      <c r="E5">
        <v>0</v>
      </c>
      <c r="F5">
        <v>3</v>
      </c>
      <c r="G5">
        <v>140</v>
      </c>
    </row>
    <row r="6" spans="1:7" x14ac:dyDescent="0.25">
      <c r="A6">
        <v>5</v>
      </c>
      <c r="B6" t="s">
        <v>154</v>
      </c>
      <c r="C6">
        <v>3</v>
      </c>
      <c r="D6">
        <v>0</v>
      </c>
      <c r="E6">
        <v>0</v>
      </c>
      <c r="F6">
        <v>121</v>
      </c>
      <c r="G6">
        <v>147</v>
      </c>
    </row>
    <row r="7" spans="1:7" x14ac:dyDescent="0.25">
      <c r="A7">
        <v>6</v>
      </c>
      <c r="B7" t="s">
        <v>102</v>
      </c>
      <c r="C7">
        <v>119</v>
      </c>
      <c r="D7">
        <v>92</v>
      </c>
      <c r="E7">
        <v>0</v>
      </c>
      <c r="F7">
        <v>618</v>
      </c>
      <c r="G7">
        <v>762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106</v>
      </c>
      <c r="B1" t="s">
        <v>9</v>
      </c>
      <c r="C1" t="s">
        <v>107</v>
      </c>
    </row>
    <row r="2" spans="1:3" x14ac:dyDescent="0.25">
      <c r="A2">
        <v>584</v>
      </c>
      <c r="B2" t="s">
        <v>108</v>
      </c>
      <c r="C2" t="s">
        <v>161</v>
      </c>
    </row>
    <row r="3" spans="1:3" x14ac:dyDescent="0.25">
      <c r="A3">
        <v>576</v>
      </c>
      <c r="B3" t="s">
        <v>108</v>
      </c>
      <c r="C3" t="s">
        <v>162</v>
      </c>
    </row>
    <row r="4" spans="1:3" x14ac:dyDescent="0.25">
      <c r="A4">
        <v>558</v>
      </c>
      <c r="B4" t="s">
        <v>108</v>
      </c>
      <c r="C4" t="s">
        <v>163</v>
      </c>
    </row>
    <row r="5" spans="1:3" x14ac:dyDescent="0.25">
      <c r="A5">
        <v>554</v>
      </c>
      <c r="B5" t="s">
        <v>108</v>
      </c>
      <c r="C5" t="s">
        <v>164</v>
      </c>
    </row>
    <row r="6" spans="1:3" x14ac:dyDescent="0.25">
      <c r="A6">
        <v>558</v>
      </c>
      <c r="B6" t="s">
        <v>108</v>
      </c>
      <c r="C6" t="s">
        <v>165</v>
      </c>
    </row>
    <row r="7" spans="1:3" x14ac:dyDescent="0.25">
      <c r="A7">
        <v>3609</v>
      </c>
      <c r="B7" t="s">
        <v>5</v>
      </c>
      <c r="C7" t="s">
        <v>161</v>
      </c>
    </row>
    <row r="8" spans="1:3" x14ac:dyDescent="0.25">
      <c r="A8">
        <v>3557</v>
      </c>
      <c r="B8" t="s">
        <v>5</v>
      </c>
      <c r="C8" t="s">
        <v>162</v>
      </c>
    </row>
    <row r="9" spans="1:3" x14ac:dyDescent="0.25">
      <c r="A9">
        <v>3513</v>
      </c>
      <c r="B9" t="s">
        <v>5</v>
      </c>
      <c r="C9" t="s">
        <v>163</v>
      </c>
    </row>
    <row r="10" spans="1:3" x14ac:dyDescent="0.25">
      <c r="A10">
        <v>3457</v>
      </c>
      <c r="B10" t="s">
        <v>5</v>
      </c>
      <c r="C10" t="s">
        <v>164</v>
      </c>
    </row>
    <row r="11" spans="1:3" x14ac:dyDescent="0.25">
      <c r="A11">
        <v>3387</v>
      </c>
      <c r="B11" t="s">
        <v>5</v>
      </c>
      <c r="C11" t="s">
        <v>165</v>
      </c>
    </row>
    <row r="12" spans="1:3" x14ac:dyDescent="0.25">
      <c r="A12">
        <v>110</v>
      </c>
      <c r="B12" t="s">
        <v>6</v>
      </c>
      <c r="C12" t="s">
        <v>161</v>
      </c>
    </row>
    <row r="13" spans="1:3" x14ac:dyDescent="0.25">
      <c r="A13">
        <v>117</v>
      </c>
      <c r="B13" t="s">
        <v>6</v>
      </c>
      <c r="C13" t="s">
        <v>162</v>
      </c>
    </row>
    <row r="14" spans="1:3" x14ac:dyDescent="0.25">
      <c r="A14">
        <v>78</v>
      </c>
      <c r="B14" t="s">
        <v>6</v>
      </c>
      <c r="C14" t="s">
        <v>163</v>
      </c>
    </row>
    <row r="15" spans="1:3" x14ac:dyDescent="0.25">
      <c r="A15">
        <v>94</v>
      </c>
      <c r="B15" t="s">
        <v>6</v>
      </c>
      <c r="C15" t="s">
        <v>164</v>
      </c>
    </row>
    <row r="16" spans="1:3" x14ac:dyDescent="0.25">
      <c r="A16">
        <v>153</v>
      </c>
      <c r="B16" t="s">
        <v>6</v>
      </c>
      <c r="C16" t="s">
        <v>165</v>
      </c>
    </row>
    <row r="17" spans="1:3" x14ac:dyDescent="0.25">
      <c r="A17">
        <v>155</v>
      </c>
      <c r="B17" t="s">
        <v>7</v>
      </c>
      <c r="C17" t="s">
        <v>161</v>
      </c>
    </row>
    <row r="18" spans="1:3" x14ac:dyDescent="0.25">
      <c r="A18">
        <v>181</v>
      </c>
      <c r="B18" t="s">
        <v>7</v>
      </c>
      <c r="C18" t="s">
        <v>162</v>
      </c>
    </row>
    <row r="19" spans="1:3" x14ac:dyDescent="0.25">
      <c r="A19">
        <v>141</v>
      </c>
      <c r="B19" t="s">
        <v>7</v>
      </c>
      <c r="C19" t="s">
        <v>163</v>
      </c>
    </row>
    <row r="20" spans="1:3" x14ac:dyDescent="0.25">
      <c r="A20">
        <v>153</v>
      </c>
      <c r="B20" t="s">
        <v>7</v>
      </c>
      <c r="C20" t="s">
        <v>164</v>
      </c>
    </row>
    <row r="21" spans="1:3" x14ac:dyDescent="0.25">
      <c r="A21" s="2">
        <v>164</v>
      </c>
      <c r="B21" s="2" t="s">
        <v>7</v>
      </c>
      <c r="C21" s="2" t="s">
        <v>165</v>
      </c>
    </row>
    <row r="22" spans="1:3" x14ac:dyDescent="0.25">
      <c r="A22" s="2">
        <v>1</v>
      </c>
      <c r="B22" s="2" t="s">
        <v>132</v>
      </c>
      <c r="C22" s="2" t="s">
        <v>161</v>
      </c>
    </row>
    <row r="23" spans="1:3" x14ac:dyDescent="0.25">
      <c r="A23" s="2">
        <v>1</v>
      </c>
      <c r="B23" s="2" t="s">
        <v>132</v>
      </c>
      <c r="C23" s="2" t="s">
        <v>162</v>
      </c>
    </row>
    <row r="24" spans="1:3" x14ac:dyDescent="0.25">
      <c r="A24" s="2">
        <v>1</v>
      </c>
      <c r="B24" s="2" t="s">
        <v>132</v>
      </c>
      <c r="C24" s="2" t="s">
        <v>163</v>
      </c>
    </row>
    <row r="25" spans="1:3" x14ac:dyDescent="0.25">
      <c r="A25" s="2">
        <v>1</v>
      </c>
      <c r="B25" s="2" t="s">
        <v>132</v>
      </c>
      <c r="C25" s="2" t="s">
        <v>164</v>
      </c>
    </row>
    <row r="26" spans="1:3" x14ac:dyDescent="0.25">
      <c r="A26" s="2">
        <v>1</v>
      </c>
      <c r="B26" s="2" t="s">
        <v>132</v>
      </c>
      <c r="C26" s="2" t="s">
        <v>165</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1598</v>
      </c>
      <c r="C2" t="s">
        <v>34</v>
      </c>
    </row>
    <row r="3" spans="1:3" x14ac:dyDescent="0.25">
      <c r="A3" t="s">
        <v>112</v>
      </c>
      <c r="B3">
        <v>30855</v>
      </c>
      <c r="C3" t="s">
        <v>34</v>
      </c>
    </row>
    <row r="4" spans="1:3" x14ac:dyDescent="0.25">
      <c r="A4" t="s">
        <v>113</v>
      </c>
      <c r="B4">
        <v>1060</v>
      </c>
      <c r="C4" t="s">
        <v>34</v>
      </c>
    </row>
    <row r="5" spans="1:3" x14ac:dyDescent="0.25">
      <c r="A5" t="s">
        <v>30</v>
      </c>
      <c r="B5">
        <v>52677</v>
      </c>
      <c r="C5" t="s">
        <v>34</v>
      </c>
    </row>
    <row r="6" spans="1:3" x14ac:dyDescent="0.25">
      <c r="A6" t="s">
        <v>111</v>
      </c>
      <c r="B6">
        <v>131</v>
      </c>
      <c r="C6" t="s">
        <v>24</v>
      </c>
    </row>
    <row r="7" spans="1:3" x14ac:dyDescent="0.25">
      <c r="A7" t="s">
        <v>112</v>
      </c>
      <c r="B7">
        <v>814</v>
      </c>
      <c r="C7" t="s">
        <v>24</v>
      </c>
    </row>
    <row r="8" spans="1:3" x14ac:dyDescent="0.25">
      <c r="A8" t="s">
        <v>113</v>
      </c>
      <c r="B8">
        <v>117</v>
      </c>
      <c r="C8" t="s">
        <v>24</v>
      </c>
    </row>
    <row r="9" spans="1:3" x14ac:dyDescent="0.25">
      <c r="A9" t="s">
        <v>30</v>
      </c>
      <c r="B9">
        <v>2623</v>
      </c>
      <c r="C9" t="s">
        <v>24</v>
      </c>
    </row>
    <row r="10" spans="1:3" x14ac:dyDescent="0.25">
      <c r="A10" t="s">
        <v>111</v>
      </c>
      <c r="B10">
        <v>329</v>
      </c>
      <c r="C10" t="s">
        <v>35</v>
      </c>
    </row>
    <row r="11" spans="1:3" x14ac:dyDescent="0.25">
      <c r="A11" t="s">
        <v>112</v>
      </c>
      <c r="B11">
        <v>1777</v>
      </c>
      <c r="C11" t="s">
        <v>35</v>
      </c>
    </row>
    <row r="12" spans="1:3" x14ac:dyDescent="0.25">
      <c r="A12" t="s">
        <v>113</v>
      </c>
      <c r="B12">
        <v>141</v>
      </c>
      <c r="C12" t="s">
        <v>35</v>
      </c>
    </row>
    <row r="13" spans="1:3" x14ac:dyDescent="0.25">
      <c r="A13" t="s">
        <v>30</v>
      </c>
      <c r="B13">
        <v>3249</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76.5703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452</v>
      </c>
      <c r="B2" t="s">
        <v>133</v>
      </c>
      <c r="C2" t="s">
        <v>3</v>
      </c>
      <c r="D2">
        <v>1</v>
      </c>
    </row>
    <row r="3" spans="1:4" x14ac:dyDescent="0.25">
      <c r="A3">
        <v>324</v>
      </c>
      <c r="B3" t="s">
        <v>133</v>
      </c>
      <c r="C3" t="s">
        <v>77</v>
      </c>
      <c r="D3">
        <v>1</v>
      </c>
    </row>
    <row r="4" spans="1:4" x14ac:dyDescent="0.25">
      <c r="A4">
        <v>43</v>
      </c>
      <c r="B4" t="s">
        <v>166</v>
      </c>
      <c r="C4" t="s">
        <v>3</v>
      </c>
      <c r="D4">
        <v>2</v>
      </c>
    </row>
    <row r="5" spans="1:4" x14ac:dyDescent="0.25">
      <c r="A5">
        <v>50</v>
      </c>
      <c r="B5" t="s">
        <v>166</v>
      </c>
      <c r="C5" t="s">
        <v>77</v>
      </c>
      <c r="D5">
        <v>2</v>
      </c>
    </row>
    <row r="6" spans="1:4" x14ac:dyDescent="0.25">
      <c r="A6">
        <v>0</v>
      </c>
      <c r="B6" t="s">
        <v>167</v>
      </c>
      <c r="C6" t="s">
        <v>3</v>
      </c>
      <c r="D6">
        <v>3</v>
      </c>
    </row>
    <row r="7" spans="1:4" x14ac:dyDescent="0.25">
      <c r="A7">
        <v>2</v>
      </c>
      <c r="B7" t="s">
        <v>167</v>
      </c>
      <c r="C7" t="s">
        <v>77</v>
      </c>
      <c r="D7">
        <v>3</v>
      </c>
    </row>
    <row r="8" spans="1:4" x14ac:dyDescent="0.25">
      <c r="A8">
        <v>4</v>
      </c>
      <c r="B8" t="s">
        <v>168</v>
      </c>
      <c r="C8" t="s">
        <v>3</v>
      </c>
      <c r="D8">
        <v>4</v>
      </c>
    </row>
    <row r="9" spans="1:4" x14ac:dyDescent="0.25">
      <c r="A9">
        <v>6</v>
      </c>
      <c r="B9" t="s">
        <v>168</v>
      </c>
      <c r="C9" t="s">
        <v>77</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20523</v>
      </c>
      <c r="C2" t="s">
        <v>34</v>
      </c>
    </row>
    <row r="3" spans="1:3" x14ac:dyDescent="0.25">
      <c r="A3" t="s">
        <v>112</v>
      </c>
      <c r="B3">
        <v>278299</v>
      </c>
      <c r="C3" t="s">
        <v>34</v>
      </c>
    </row>
    <row r="4" spans="1:3" x14ac:dyDescent="0.25">
      <c r="A4" t="s">
        <v>113</v>
      </c>
      <c r="B4">
        <v>11196</v>
      </c>
      <c r="C4" t="s">
        <v>34</v>
      </c>
    </row>
    <row r="5" spans="1:3" x14ac:dyDescent="0.25">
      <c r="A5" t="s">
        <v>30</v>
      </c>
      <c r="B5">
        <v>469594</v>
      </c>
      <c r="C5" t="s">
        <v>34</v>
      </c>
    </row>
    <row r="6" spans="1:3" x14ac:dyDescent="0.25">
      <c r="A6" t="s">
        <v>111</v>
      </c>
      <c r="B6">
        <v>964</v>
      </c>
      <c r="C6" t="s">
        <v>24</v>
      </c>
    </row>
    <row r="7" spans="1:3" x14ac:dyDescent="0.25">
      <c r="A7" t="s">
        <v>112</v>
      </c>
      <c r="B7">
        <v>8029</v>
      </c>
      <c r="C7" t="s">
        <v>24</v>
      </c>
    </row>
    <row r="8" spans="1:3" x14ac:dyDescent="0.25">
      <c r="A8" t="s">
        <v>113</v>
      </c>
      <c r="B8">
        <v>871</v>
      </c>
      <c r="C8" t="s">
        <v>24</v>
      </c>
    </row>
    <row r="9" spans="1:3" x14ac:dyDescent="0.25">
      <c r="A9" t="s">
        <v>30</v>
      </c>
      <c r="B9">
        <v>19902</v>
      </c>
      <c r="C9" t="s">
        <v>24</v>
      </c>
    </row>
    <row r="10" spans="1:3" x14ac:dyDescent="0.25">
      <c r="A10" t="s">
        <v>111</v>
      </c>
      <c r="B10">
        <v>2425</v>
      </c>
      <c r="C10" t="s">
        <v>35</v>
      </c>
    </row>
    <row r="11" spans="1:3" x14ac:dyDescent="0.25">
      <c r="A11" t="s">
        <v>112</v>
      </c>
      <c r="B11">
        <v>21591</v>
      </c>
      <c r="C11" t="s">
        <v>35</v>
      </c>
    </row>
    <row r="12" spans="1:3" x14ac:dyDescent="0.25">
      <c r="A12" t="s">
        <v>113</v>
      </c>
      <c r="B12">
        <v>1237</v>
      </c>
      <c r="C12" t="s">
        <v>35</v>
      </c>
    </row>
    <row r="13" spans="1:3" x14ac:dyDescent="0.25">
      <c r="A13" t="s">
        <v>30</v>
      </c>
      <c r="B13">
        <v>30347</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76.5703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3546</v>
      </c>
      <c r="B2" t="s">
        <v>133</v>
      </c>
      <c r="C2" t="s">
        <v>3</v>
      </c>
      <c r="D2">
        <v>1</v>
      </c>
    </row>
    <row r="3" spans="1:4" x14ac:dyDescent="0.25">
      <c r="A3">
        <v>2750</v>
      </c>
      <c r="B3" t="s">
        <v>133</v>
      </c>
      <c r="C3" t="s">
        <v>77</v>
      </c>
      <c r="D3">
        <v>1</v>
      </c>
    </row>
    <row r="4" spans="1:4" x14ac:dyDescent="0.25">
      <c r="A4">
        <v>425</v>
      </c>
      <c r="B4" t="s">
        <v>166</v>
      </c>
      <c r="C4" t="s">
        <v>3</v>
      </c>
      <c r="D4">
        <v>2</v>
      </c>
    </row>
    <row r="5" spans="1:4" x14ac:dyDescent="0.25">
      <c r="A5">
        <v>373</v>
      </c>
      <c r="B5" t="s">
        <v>166</v>
      </c>
      <c r="C5" t="s">
        <v>77</v>
      </c>
      <c r="D5">
        <v>2</v>
      </c>
    </row>
    <row r="6" spans="1:4" x14ac:dyDescent="0.25">
      <c r="A6">
        <v>0</v>
      </c>
      <c r="B6" t="s">
        <v>167</v>
      </c>
      <c r="C6" t="s">
        <v>3</v>
      </c>
      <c r="D6">
        <v>3</v>
      </c>
    </row>
    <row r="7" spans="1:4" x14ac:dyDescent="0.25">
      <c r="A7">
        <v>6</v>
      </c>
      <c r="B7" t="s">
        <v>167</v>
      </c>
      <c r="C7" t="s">
        <v>77</v>
      </c>
      <c r="D7">
        <v>3</v>
      </c>
    </row>
    <row r="8" spans="1:4" x14ac:dyDescent="0.25">
      <c r="A8">
        <v>49</v>
      </c>
      <c r="B8" t="s">
        <v>168</v>
      </c>
      <c r="C8" t="s">
        <v>3</v>
      </c>
      <c r="D8">
        <v>4</v>
      </c>
    </row>
    <row r="9" spans="1:4" x14ac:dyDescent="0.25">
      <c r="A9">
        <v>32</v>
      </c>
      <c r="B9" t="s">
        <v>168</v>
      </c>
      <c r="C9" t="s">
        <v>77</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95</v>
      </c>
      <c r="B1" t="s">
        <v>2</v>
      </c>
      <c r="C1" t="s">
        <v>100</v>
      </c>
      <c r="D1" t="s">
        <v>110</v>
      </c>
      <c r="E1" t="s">
        <v>114</v>
      </c>
    </row>
    <row r="2" spans="1:5" x14ac:dyDescent="0.25">
      <c r="A2">
        <v>1</v>
      </c>
      <c r="B2" t="s">
        <v>34</v>
      </c>
      <c r="C2">
        <v>16406</v>
      </c>
      <c r="D2" t="s">
        <v>115</v>
      </c>
      <c r="E2">
        <v>1</v>
      </c>
    </row>
    <row r="3" spans="1:5" x14ac:dyDescent="0.25">
      <c r="A3">
        <v>2</v>
      </c>
      <c r="B3" t="s">
        <v>35</v>
      </c>
      <c r="C3">
        <v>921</v>
      </c>
      <c r="D3" t="s">
        <v>115</v>
      </c>
      <c r="E3">
        <v>1</v>
      </c>
    </row>
    <row r="4" spans="1:5" x14ac:dyDescent="0.25">
      <c r="A4">
        <v>3</v>
      </c>
      <c r="B4" t="s">
        <v>36</v>
      </c>
      <c r="C4">
        <v>424</v>
      </c>
      <c r="D4" t="s">
        <v>115</v>
      </c>
      <c r="E4">
        <v>1</v>
      </c>
    </row>
    <row r="5" spans="1:5" x14ac:dyDescent="0.25">
      <c r="A5">
        <v>4</v>
      </c>
      <c r="B5" t="s">
        <v>37</v>
      </c>
      <c r="C5">
        <v>26</v>
      </c>
      <c r="D5" t="s">
        <v>115</v>
      </c>
      <c r="E5">
        <v>1</v>
      </c>
    </row>
    <row r="6" spans="1:5" x14ac:dyDescent="0.25">
      <c r="A6">
        <v>5</v>
      </c>
      <c r="B6" t="s">
        <v>38</v>
      </c>
      <c r="C6">
        <v>0</v>
      </c>
      <c r="D6" t="s">
        <v>115</v>
      </c>
      <c r="E6">
        <v>1</v>
      </c>
    </row>
    <row r="7" spans="1:5" x14ac:dyDescent="0.25">
      <c r="A7">
        <v>6</v>
      </c>
      <c r="B7" t="s">
        <v>46</v>
      </c>
      <c r="C7">
        <v>9</v>
      </c>
      <c r="D7" t="s">
        <v>115</v>
      </c>
      <c r="E7">
        <v>1</v>
      </c>
    </row>
    <row r="8" spans="1:5" x14ac:dyDescent="0.25">
      <c r="A8">
        <v>7</v>
      </c>
      <c r="B8" t="s">
        <v>116</v>
      </c>
      <c r="C8">
        <v>0</v>
      </c>
      <c r="D8" t="s">
        <v>115</v>
      </c>
      <c r="E8">
        <v>1</v>
      </c>
    </row>
    <row r="9" spans="1:5" x14ac:dyDescent="0.25">
      <c r="A9">
        <v>8</v>
      </c>
      <c r="B9" t="s">
        <v>4</v>
      </c>
      <c r="C9">
        <v>0</v>
      </c>
      <c r="D9" t="s">
        <v>115</v>
      </c>
      <c r="E9">
        <v>1</v>
      </c>
    </row>
    <row r="10" spans="1:5" x14ac:dyDescent="0.25">
      <c r="A10">
        <v>9</v>
      </c>
      <c r="B10" t="s">
        <v>39</v>
      </c>
      <c r="C10">
        <v>18</v>
      </c>
      <c r="D10" t="s">
        <v>115</v>
      </c>
      <c r="E10">
        <v>1</v>
      </c>
    </row>
    <row r="11" spans="1:5" x14ac:dyDescent="0.25">
      <c r="A11">
        <v>10</v>
      </c>
      <c r="B11" t="s">
        <v>40</v>
      </c>
      <c r="C11">
        <v>6</v>
      </c>
      <c r="D11" t="s">
        <v>115</v>
      </c>
      <c r="E11">
        <v>1</v>
      </c>
    </row>
    <row r="12" spans="1:5" x14ac:dyDescent="0.25">
      <c r="A12">
        <v>11</v>
      </c>
      <c r="B12" t="s">
        <v>41</v>
      </c>
      <c r="C12">
        <v>893</v>
      </c>
      <c r="D12" t="s">
        <v>115</v>
      </c>
      <c r="E12">
        <v>1</v>
      </c>
    </row>
    <row r="13" spans="1:5" x14ac:dyDescent="0.25">
      <c r="A13">
        <v>12</v>
      </c>
      <c r="B13" t="s">
        <v>42</v>
      </c>
      <c r="C13">
        <v>0</v>
      </c>
      <c r="D13" t="s">
        <v>115</v>
      </c>
      <c r="E13">
        <v>1</v>
      </c>
    </row>
    <row r="14" spans="1:5" x14ac:dyDescent="0.25">
      <c r="A14">
        <v>13</v>
      </c>
      <c r="B14" t="s">
        <v>11</v>
      </c>
      <c r="C14">
        <v>18</v>
      </c>
      <c r="D14" t="s">
        <v>115</v>
      </c>
      <c r="E14">
        <v>1</v>
      </c>
    </row>
    <row r="15" spans="1:5" x14ac:dyDescent="0.25">
      <c r="A15">
        <v>14</v>
      </c>
      <c r="B15" t="s">
        <v>43</v>
      </c>
      <c r="C15">
        <v>10</v>
      </c>
      <c r="D15" t="s">
        <v>115</v>
      </c>
      <c r="E15">
        <v>1</v>
      </c>
    </row>
    <row r="16" spans="1:5" x14ac:dyDescent="0.25">
      <c r="A16">
        <v>15</v>
      </c>
      <c r="B16" t="s">
        <v>44</v>
      </c>
      <c r="C16">
        <v>0</v>
      </c>
      <c r="D16" t="s">
        <v>115</v>
      </c>
      <c r="E16">
        <v>1</v>
      </c>
    </row>
    <row r="17" spans="1:5" x14ac:dyDescent="0.25">
      <c r="A17">
        <v>16</v>
      </c>
      <c r="B17" t="s">
        <v>45</v>
      </c>
      <c r="C17">
        <v>3</v>
      </c>
      <c r="D17" t="s">
        <v>115</v>
      </c>
      <c r="E17">
        <v>1</v>
      </c>
    </row>
    <row r="18" spans="1:5" x14ac:dyDescent="0.25">
      <c r="A18">
        <v>1</v>
      </c>
      <c r="B18" t="s">
        <v>34</v>
      </c>
      <c r="C18">
        <v>5093</v>
      </c>
      <c r="D18" t="s">
        <v>12</v>
      </c>
      <c r="E18">
        <v>2</v>
      </c>
    </row>
    <row r="19" spans="1:5" x14ac:dyDescent="0.25">
      <c r="A19">
        <v>2</v>
      </c>
      <c r="B19" t="s">
        <v>35</v>
      </c>
      <c r="C19">
        <v>534</v>
      </c>
      <c r="D19" t="s">
        <v>12</v>
      </c>
      <c r="E19">
        <v>2</v>
      </c>
    </row>
    <row r="20" spans="1:5" x14ac:dyDescent="0.25">
      <c r="A20">
        <v>3</v>
      </c>
      <c r="B20" t="s">
        <v>36</v>
      </c>
      <c r="C20">
        <v>206</v>
      </c>
      <c r="D20" t="s">
        <v>12</v>
      </c>
      <c r="E20">
        <v>2</v>
      </c>
    </row>
    <row r="21" spans="1:5" x14ac:dyDescent="0.25">
      <c r="A21">
        <v>4</v>
      </c>
      <c r="B21" t="s">
        <v>37</v>
      </c>
      <c r="C21">
        <v>9</v>
      </c>
      <c r="D21" t="s">
        <v>12</v>
      </c>
      <c r="E21">
        <v>2</v>
      </c>
    </row>
    <row r="22" spans="1:5" x14ac:dyDescent="0.25">
      <c r="A22">
        <v>5</v>
      </c>
      <c r="B22" t="s">
        <v>38</v>
      </c>
      <c r="C22">
        <v>2</v>
      </c>
      <c r="D22" t="s">
        <v>12</v>
      </c>
      <c r="E22">
        <v>2</v>
      </c>
    </row>
    <row r="23" spans="1:5" x14ac:dyDescent="0.25">
      <c r="A23">
        <v>6</v>
      </c>
      <c r="B23" t="s">
        <v>46</v>
      </c>
      <c r="C23">
        <v>8</v>
      </c>
      <c r="D23" t="s">
        <v>12</v>
      </c>
      <c r="E23">
        <v>2</v>
      </c>
    </row>
    <row r="24" spans="1:5" x14ac:dyDescent="0.25">
      <c r="A24">
        <v>7</v>
      </c>
      <c r="B24" t="s">
        <v>116</v>
      </c>
      <c r="C24">
        <v>0</v>
      </c>
      <c r="D24" t="s">
        <v>12</v>
      </c>
      <c r="E24">
        <v>2</v>
      </c>
    </row>
    <row r="25" spans="1:5" x14ac:dyDescent="0.25">
      <c r="A25">
        <v>8</v>
      </c>
      <c r="B25" t="s">
        <v>4</v>
      </c>
      <c r="C25">
        <v>0</v>
      </c>
      <c r="D25" t="s">
        <v>12</v>
      </c>
      <c r="E25">
        <v>2</v>
      </c>
    </row>
    <row r="26" spans="1:5" x14ac:dyDescent="0.25">
      <c r="A26">
        <v>9</v>
      </c>
      <c r="B26" t="s">
        <v>39</v>
      </c>
      <c r="C26">
        <v>11</v>
      </c>
      <c r="D26" t="s">
        <v>12</v>
      </c>
      <c r="E26">
        <v>2</v>
      </c>
    </row>
    <row r="27" spans="1:5" x14ac:dyDescent="0.25">
      <c r="A27">
        <v>10</v>
      </c>
      <c r="B27" t="s">
        <v>40</v>
      </c>
      <c r="C27">
        <v>2</v>
      </c>
      <c r="D27" t="s">
        <v>12</v>
      </c>
      <c r="E27">
        <v>2</v>
      </c>
    </row>
    <row r="28" spans="1:5" x14ac:dyDescent="0.25">
      <c r="A28">
        <v>11</v>
      </c>
      <c r="B28" t="s">
        <v>41</v>
      </c>
      <c r="C28">
        <v>403</v>
      </c>
      <c r="D28" t="s">
        <v>12</v>
      </c>
      <c r="E28">
        <v>2</v>
      </c>
    </row>
    <row r="29" spans="1:5" x14ac:dyDescent="0.25">
      <c r="A29">
        <v>12</v>
      </c>
      <c r="B29" t="s">
        <v>42</v>
      </c>
      <c r="C29">
        <v>0</v>
      </c>
      <c r="D29" t="s">
        <v>12</v>
      </c>
      <c r="E29">
        <v>2</v>
      </c>
    </row>
    <row r="30" spans="1:5" x14ac:dyDescent="0.25">
      <c r="A30">
        <v>13</v>
      </c>
      <c r="B30" t="s">
        <v>11</v>
      </c>
      <c r="C30">
        <v>6</v>
      </c>
      <c r="D30" t="s">
        <v>12</v>
      </c>
      <c r="E30">
        <v>2</v>
      </c>
    </row>
    <row r="31" spans="1:5" x14ac:dyDescent="0.25">
      <c r="A31">
        <v>14</v>
      </c>
      <c r="B31" t="s">
        <v>43</v>
      </c>
      <c r="C31">
        <v>10</v>
      </c>
      <c r="D31" t="s">
        <v>12</v>
      </c>
      <c r="E31">
        <v>2</v>
      </c>
    </row>
    <row r="32" spans="1:5" x14ac:dyDescent="0.25">
      <c r="A32">
        <v>15</v>
      </c>
      <c r="B32" t="s">
        <v>44</v>
      </c>
      <c r="C32">
        <v>1</v>
      </c>
      <c r="D32" t="s">
        <v>12</v>
      </c>
      <c r="E32">
        <v>2</v>
      </c>
    </row>
    <row r="33" spans="1:5" x14ac:dyDescent="0.25">
      <c r="A33">
        <v>16</v>
      </c>
      <c r="B33" t="s">
        <v>45</v>
      </c>
      <c r="C33">
        <v>7</v>
      </c>
      <c r="D33" t="s">
        <v>12</v>
      </c>
      <c r="E33">
        <v>2</v>
      </c>
    </row>
    <row r="34" spans="1:5" x14ac:dyDescent="0.25">
      <c r="A34">
        <v>1</v>
      </c>
      <c r="B34" t="s">
        <v>34</v>
      </c>
      <c r="C34">
        <v>9844</v>
      </c>
      <c r="D34" t="s">
        <v>94</v>
      </c>
      <c r="E34">
        <v>3</v>
      </c>
    </row>
    <row r="35" spans="1:5" x14ac:dyDescent="0.25">
      <c r="A35">
        <v>2</v>
      </c>
      <c r="B35" t="s">
        <v>35</v>
      </c>
      <c r="C35">
        <v>249</v>
      </c>
      <c r="D35" t="s">
        <v>94</v>
      </c>
      <c r="E35">
        <v>3</v>
      </c>
    </row>
    <row r="36" spans="1:5" x14ac:dyDescent="0.25">
      <c r="A36">
        <v>3</v>
      </c>
      <c r="B36" t="s">
        <v>36</v>
      </c>
      <c r="C36">
        <v>79</v>
      </c>
      <c r="D36" t="s">
        <v>94</v>
      </c>
      <c r="E36">
        <v>3</v>
      </c>
    </row>
    <row r="37" spans="1:5" x14ac:dyDescent="0.25">
      <c r="A37">
        <v>4</v>
      </c>
      <c r="B37" t="s">
        <v>37</v>
      </c>
      <c r="C37">
        <v>2</v>
      </c>
      <c r="D37" t="s">
        <v>94</v>
      </c>
      <c r="E37">
        <v>3</v>
      </c>
    </row>
    <row r="38" spans="1:5" x14ac:dyDescent="0.25">
      <c r="A38">
        <v>5</v>
      </c>
      <c r="B38" t="s">
        <v>38</v>
      </c>
      <c r="C38">
        <v>0</v>
      </c>
      <c r="D38" t="s">
        <v>94</v>
      </c>
      <c r="E38">
        <v>3</v>
      </c>
    </row>
    <row r="39" spans="1:5" x14ac:dyDescent="0.25">
      <c r="A39">
        <v>6</v>
      </c>
      <c r="B39" t="s">
        <v>46</v>
      </c>
      <c r="C39">
        <v>2</v>
      </c>
      <c r="D39" t="s">
        <v>94</v>
      </c>
      <c r="E39">
        <v>3</v>
      </c>
    </row>
    <row r="40" spans="1:5" x14ac:dyDescent="0.25">
      <c r="A40">
        <v>7</v>
      </c>
      <c r="B40" t="s">
        <v>116</v>
      </c>
      <c r="C40">
        <v>0</v>
      </c>
      <c r="D40" t="s">
        <v>94</v>
      </c>
      <c r="E40">
        <v>3</v>
      </c>
    </row>
    <row r="41" spans="1:5" x14ac:dyDescent="0.25">
      <c r="A41">
        <v>8</v>
      </c>
      <c r="B41" t="s">
        <v>4</v>
      </c>
      <c r="C41">
        <v>0</v>
      </c>
      <c r="D41" t="s">
        <v>94</v>
      </c>
      <c r="E41">
        <v>3</v>
      </c>
    </row>
    <row r="42" spans="1:5" x14ac:dyDescent="0.25">
      <c r="A42">
        <v>9</v>
      </c>
      <c r="B42" t="s">
        <v>39</v>
      </c>
      <c r="C42">
        <v>0</v>
      </c>
      <c r="D42" t="s">
        <v>94</v>
      </c>
      <c r="E42">
        <v>3</v>
      </c>
    </row>
    <row r="43" spans="1:5" x14ac:dyDescent="0.25">
      <c r="A43">
        <v>10</v>
      </c>
      <c r="B43" t="s">
        <v>40</v>
      </c>
      <c r="C43">
        <v>0</v>
      </c>
      <c r="D43" t="s">
        <v>94</v>
      </c>
      <c r="E43">
        <v>3</v>
      </c>
    </row>
    <row r="44" spans="1:5" x14ac:dyDescent="0.25">
      <c r="A44">
        <v>11</v>
      </c>
      <c r="B44" t="s">
        <v>41</v>
      </c>
      <c r="C44">
        <v>1</v>
      </c>
      <c r="D44" t="s">
        <v>94</v>
      </c>
      <c r="E44">
        <v>3</v>
      </c>
    </row>
    <row r="45" spans="1:5" x14ac:dyDescent="0.25">
      <c r="A45">
        <v>12</v>
      </c>
      <c r="B45" t="s">
        <v>42</v>
      </c>
      <c r="C45">
        <v>0</v>
      </c>
      <c r="D45" t="s">
        <v>94</v>
      </c>
      <c r="E45">
        <v>3</v>
      </c>
    </row>
    <row r="46" spans="1:5" x14ac:dyDescent="0.25">
      <c r="A46">
        <v>13</v>
      </c>
      <c r="B46" t="s">
        <v>11</v>
      </c>
      <c r="C46">
        <v>0</v>
      </c>
      <c r="D46" t="s">
        <v>94</v>
      </c>
      <c r="E46">
        <v>3</v>
      </c>
    </row>
    <row r="47" spans="1:5" x14ac:dyDescent="0.25">
      <c r="A47">
        <v>14</v>
      </c>
      <c r="B47" t="s">
        <v>43</v>
      </c>
      <c r="C47">
        <v>3</v>
      </c>
      <c r="D47" t="s">
        <v>94</v>
      </c>
      <c r="E47">
        <v>3</v>
      </c>
    </row>
    <row r="48" spans="1:5" x14ac:dyDescent="0.25">
      <c r="A48">
        <v>15</v>
      </c>
      <c r="B48" t="s">
        <v>44</v>
      </c>
      <c r="C48">
        <v>0</v>
      </c>
      <c r="D48" t="s">
        <v>94</v>
      </c>
      <c r="E48">
        <v>3</v>
      </c>
    </row>
    <row r="49" spans="1:5" x14ac:dyDescent="0.25">
      <c r="A49">
        <v>16</v>
      </c>
      <c r="B49" t="s">
        <v>45</v>
      </c>
      <c r="C49">
        <v>0</v>
      </c>
      <c r="D49" t="s">
        <v>94</v>
      </c>
      <c r="E49">
        <v>3</v>
      </c>
    </row>
    <row r="50" spans="1:5" x14ac:dyDescent="0.25">
      <c r="A50">
        <v>1</v>
      </c>
      <c r="B50" t="s">
        <v>34</v>
      </c>
      <c r="C50">
        <v>2764</v>
      </c>
      <c r="D50" t="s">
        <v>84</v>
      </c>
      <c r="E50">
        <v>4</v>
      </c>
    </row>
    <row r="51" spans="1:5" x14ac:dyDescent="0.25">
      <c r="A51">
        <v>2</v>
      </c>
      <c r="B51" t="s">
        <v>35</v>
      </c>
      <c r="C51">
        <v>203</v>
      </c>
      <c r="D51" t="s">
        <v>84</v>
      </c>
      <c r="E51">
        <v>4</v>
      </c>
    </row>
    <row r="52" spans="1:5" x14ac:dyDescent="0.25">
      <c r="A52">
        <v>3</v>
      </c>
      <c r="B52" t="s">
        <v>36</v>
      </c>
      <c r="C52">
        <v>62</v>
      </c>
      <c r="D52" t="s">
        <v>84</v>
      </c>
      <c r="E52">
        <v>4</v>
      </c>
    </row>
    <row r="53" spans="1:5" x14ac:dyDescent="0.25">
      <c r="A53">
        <v>4</v>
      </c>
      <c r="B53" t="s">
        <v>37</v>
      </c>
      <c r="C53">
        <v>1</v>
      </c>
      <c r="D53" t="s">
        <v>84</v>
      </c>
      <c r="E53">
        <v>4</v>
      </c>
    </row>
    <row r="54" spans="1:5" x14ac:dyDescent="0.25">
      <c r="A54">
        <v>5</v>
      </c>
      <c r="B54" t="s">
        <v>38</v>
      </c>
      <c r="C54">
        <v>1</v>
      </c>
      <c r="D54" t="s">
        <v>84</v>
      </c>
      <c r="E54">
        <v>4</v>
      </c>
    </row>
    <row r="55" spans="1:5" x14ac:dyDescent="0.25">
      <c r="A55">
        <v>6</v>
      </c>
      <c r="B55" t="s">
        <v>46</v>
      </c>
      <c r="C55">
        <v>0</v>
      </c>
      <c r="D55" t="s">
        <v>84</v>
      </c>
      <c r="E55">
        <v>4</v>
      </c>
    </row>
    <row r="56" spans="1:5" x14ac:dyDescent="0.25">
      <c r="A56">
        <v>7</v>
      </c>
      <c r="B56" t="s">
        <v>116</v>
      </c>
      <c r="C56">
        <v>1</v>
      </c>
      <c r="D56" t="s">
        <v>84</v>
      </c>
      <c r="E56">
        <v>4</v>
      </c>
    </row>
    <row r="57" spans="1:5" x14ac:dyDescent="0.25">
      <c r="A57">
        <v>8</v>
      </c>
      <c r="B57" t="s">
        <v>4</v>
      </c>
      <c r="C57">
        <v>0</v>
      </c>
      <c r="D57" t="s">
        <v>84</v>
      </c>
      <c r="E57">
        <v>4</v>
      </c>
    </row>
    <row r="58" spans="1:5" x14ac:dyDescent="0.25">
      <c r="A58">
        <v>9</v>
      </c>
      <c r="B58" t="s">
        <v>39</v>
      </c>
      <c r="C58">
        <v>0</v>
      </c>
      <c r="D58" t="s">
        <v>84</v>
      </c>
      <c r="E58">
        <v>4</v>
      </c>
    </row>
    <row r="59" spans="1:5" x14ac:dyDescent="0.25">
      <c r="A59">
        <v>10</v>
      </c>
      <c r="B59" t="s">
        <v>40</v>
      </c>
      <c r="C59">
        <v>0</v>
      </c>
      <c r="D59" t="s">
        <v>84</v>
      </c>
      <c r="E59">
        <v>4</v>
      </c>
    </row>
    <row r="60" spans="1:5" x14ac:dyDescent="0.25">
      <c r="A60">
        <v>11</v>
      </c>
      <c r="B60" t="s">
        <v>41</v>
      </c>
      <c r="C60">
        <v>42</v>
      </c>
      <c r="D60" t="s">
        <v>84</v>
      </c>
      <c r="E60">
        <v>4</v>
      </c>
    </row>
    <row r="61" spans="1:5" x14ac:dyDescent="0.25">
      <c r="A61">
        <v>12</v>
      </c>
      <c r="B61" t="s">
        <v>42</v>
      </c>
      <c r="C61">
        <v>0</v>
      </c>
      <c r="D61" t="s">
        <v>84</v>
      </c>
      <c r="E61">
        <v>4</v>
      </c>
    </row>
    <row r="62" spans="1:5" x14ac:dyDescent="0.25">
      <c r="A62">
        <v>13</v>
      </c>
      <c r="B62" t="s">
        <v>11</v>
      </c>
      <c r="C62">
        <v>0</v>
      </c>
      <c r="D62" t="s">
        <v>84</v>
      </c>
      <c r="E62">
        <v>4</v>
      </c>
    </row>
    <row r="63" spans="1:5" x14ac:dyDescent="0.25">
      <c r="A63">
        <v>14</v>
      </c>
      <c r="B63" t="s">
        <v>43</v>
      </c>
      <c r="C63">
        <v>0</v>
      </c>
      <c r="D63" t="s">
        <v>84</v>
      </c>
      <c r="E63">
        <v>4</v>
      </c>
    </row>
    <row r="64" spans="1:5" x14ac:dyDescent="0.25">
      <c r="A64">
        <v>15</v>
      </c>
      <c r="B64" t="s">
        <v>44</v>
      </c>
      <c r="C64">
        <v>0</v>
      </c>
      <c r="D64" t="s">
        <v>84</v>
      </c>
      <c r="E64">
        <v>4</v>
      </c>
    </row>
    <row r="65" spans="1:5" x14ac:dyDescent="0.25">
      <c r="A65">
        <v>16</v>
      </c>
      <c r="B65" t="s">
        <v>45</v>
      </c>
      <c r="C65">
        <v>0</v>
      </c>
      <c r="D65" t="s">
        <v>84</v>
      </c>
      <c r="E65">
        <v>4</v>
      </c>
    </row>
    <row r="66" spans="1:5" x14ac:dyDescent="0.25">
      <c r="A66">
        <v>1</v>
      </c>
      <c r="B66" t="s">
        <v>34</v>
      </c>
      <c r="C66">
        <v>174</v>
      </c>
      <c r="D66" t="s">
        <v>117</v>
      </c>
      <c r="E66">
        <v>5</v>
      </c>
    </row>
    <row r="67" spans="1:5" x14ac:dyDescent="0.25">
      <c r="A67">
        <v>2</v>
      </c>
      <c r="B67" t="s">
        <v>35</v>
      </c>
      <c r="C67">
        <v>44</v>
      </c>
      <c r="D67" t="s">
        <v>117</v>
      </c>
      <c r="E67">
        <v>5</v>
      </c>
    </row>
    <row r="68" spans="1:5" x14ac:dyDescent="0.25">
      <c r="A68">
        <v>3</v>
      </c>
      <c r="B68" t="s">
        <v>36</v>
      </c>
      <c r="C68">
        <v>12</v>
      </c>
      <c r="D68" t="s">
        <v>117</v>
      </c>
      <c r="E68">
        <v>5</v>
      </c>
    </row>
    <row r="69" spans="1:5" x14ac:dyDescent="0.25">
      <c r="A69">
        <v>4</v>
      </c>
      <c r="B69" t="s">
        <v>37</v>
      </c>
      <c r="C69">
        <v>1</v>
      </c>
      <c r="D69" t="s">
        <v>117</v>
      </c>
      <c r="E69">
        <v>5</v>
      </c>
    </row>
    <row r="70" spans="1:5" x14ac:dyDescent="0.25">
      <c r="A70">
        <v>5</v>
      </c>
      <c r="B70" t="s">
        <v>38</v>
      </c>
      <c r="C70">
        <v>0</v>
      </c>
      <c r="D70" t="s">
        <v>117</v>
      </c>
      <c r="E70">
        <v>5</v>
      </c>
    </row>
    <row r="71" spans="1:5" x14ac:dyDescent="0.25">
      <c r="A71">
        <v>6</v>
      </c>
      <c r="B71" t="s">
        <v>46</v>
      </c>
      <c r="C71">
        <v>1</v>
      </c>
      <c r="D71" t="s">
        <v>117</v>
      </c>
      <c r="E71">
        <v>5</v>
      </c>
    </row>
    <row r="72" spans="1:5" x14ac:dyDescent="0.25">
      <c r="A72">
        <v>7</v>
      </c>
      <c r="B72" t="s">
        <v>116</v>
      </c>
      <c r="C72">
        <v>0</v>
      </c>
      <c r="D72" t="s">
        <v>117</v>
      </c>
      <c r="E72">
        <v>5</v>
      </c>
    </row>
    <row r="73" spans="1:5" x14ac:dyDescent="0.25">
      <c r="A73">
        <v>8</v>
      </c>
      <c r="B73" t="s">
        <v>4</v>
      </c>
      <c r="C73">
        <v>0</v>
      </c>
      <c r="D73" t="s">
        <v>117</v>
      </c>
      <c r="E73">
        <v>5</v>
      </c>
    </row>
    <row r="74" spans="1:5" x14ac:dyDescent="0.25">
      <c r="A74">
        <v>9</v>
      </c>
      <c r="B74" t="s">
        <v>39</v>
      </c>
      <c r="C74">
        <v>0</v>
      </c>
      <c r="D74" t="s">
        <v>117</v>
      </c>
      <c r="E74">
        <v>5</v>
      </c>
    </row>
    <row r="75" spans="1:5" x14ac:dyDescent="0.25">
      <c r="A75">
        <v>10</v>
      </c>
      <c r="B75" t="s">
        <v>40</v>
      </c>
      <c r="C75">
        <v>0</v>
      </c>
      <c r="D75" t="s">
        <v>117</v>
      </c>
      <c r="E75">
        <v>5</v>
      </c>
    </row>
    <row r="76" spans="1:5" x14ac:dyDescent="0.25">
      <c r="A76">
        <v>11</v>
      </c>
      <c r="B76" t="s">
        <v>41</v>
      </c>
      <c r="C76">
        <v>1081</v>
      </c>
      <c r="D76" t="s">
        <v>117</v>
      </c>
      <c r="E76">
        <v>5</v>
      </c>
    </row>
    <row r="77" spans="1:5" x14ac:dyDescent="0.25">
      <c r="A77">
        <v>12</v>
      </c>
      <c r="B77" t="s">
        <v>42</v>
      </c>
      <c r="C77">
        <v>0</v>
      </c>
      <c r="D77" t="s">
        <v>117</v>
      </c>
      <c r="E77">
        <v>5</v>
      </c>
    </row>
    <row r="78" spans="1:5" x14ac:dyDescent="0.25">
      <c r="A78">
        <v>13</v>
      </c>
      <c r="B78" t="s">
        <v>11</v>
      </c>
      <c r="C78">
        <v>5</v>
      </c>
      <c r="D78" t="s">
        <v>117</v>
      </c>
      <c r="E78">
        <v>5</v>
      </c>
    </row>
    <row r="79" spans="1:5" x14ac:dyDescent="0.25">
      <c r="A79">
        <v>14</v>
      </c>
      <c r="B79" t="s">
        <v>43</v>
      </c>
      <c r="C79">
        <v>0</v>
      </c>
      <c r="D79" t="s">
        <v>117</v>
      </c>
      <c r="E79">
        <v>5</v>
      </c>
    </row>
    <row r="80" spans="1:5" x14ac:dyDescent="0.25">
      <c r="A80">
        <v>15</v>
      </c>
      <c r="B80" t="s">
        <v>44</v>
      </c>
      <c r="C80">
        <v>0</v>
      </c>
      <c r="D80" t="s">
        <v>117</v>
      </c>
      <c r="E80">
        <v>5</v>
      </c>
    </row>
    <row r="81" spans="1:5" x14ac:dyDescent="0.25">
      <c r="A81">
        <v>16</v>
      </c>
      <c r="B81" t="s">
        <v>45</v>
      </c>
      <c r="C81">
        <v>6</v>
      </c>
      <c r="D81" t="s">
        <v>117</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116</v>
      </c>
      <c r="C88">
        <v>0</v>
      </c>
      <c r="D88" t="s">
        <v>39</v>
      </c>
      <c r="E88">
        <v>6</v>
      </c>
    </row>
    <row r="89" spans="1:5" x14ac:dyDescent="0.25">
      <c r="A89">
        <v>8</v>
      </c>
      <c r="B89" t="s">
        <v>4</v>
      </c>
      <c r="C89">
        <v>0</v>
      </c>
      <c r="D89" t="s">
        <v>39</v>
      </c>
      <c r="E89">
        <v>6</v>
      </c>
    </row>
    <row r="90" spans="1:5" x14ac:dyDescent="0.25">
      <c r="A90">
        <v>9</v>
      </c>
      <c r="B90" t="s">
        <v>39</v>
      </c>
      <c r="C90">
        <v>7</v>
      </c>
      <c r="D90" t="s">
        <v>39</v>
      </c>
      <c r="E90">
        <v>6</v>
      </c>
    </row>
    <row r="91" spans="1:5" x14ac:dyDescent="0.25">
      <c r="A91">
        <v>10</v>
      </c>
      <c r="B91" t="s">
        <v>40</v>
      </c>
      <c r="C91">
        <v>0</v>
      </c>
      <c r="D91" t="s">
        <v>39</v>
      </c>
      <c r="E91">
        <v>6</v>
      </c>
    </row>
    <row r="92" spans="1:5" x14ac:dyDescent="0.25">
      <c r="A92">
        <v>11</v>
      </c>
      <c r="B92" t="s">
        <v>41</v>
      </c>
      <c r="C92">
        <v>32</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4</v>
      </c>
      <c r="E98">
        <v>7</v>
      </c>
    </row>
    <row r="99" spans="1:5" x14ac:dyDescent="0.25">
      <c r="A99">
        <v>2</v>
      </c>
      <c r="B99" t="s">
        <v>35</v>
      </c>
      <c r="C99">
        <v>0</v>
      </c>
      <c r="D99" t="s">
        <v>4</v>
      </c>
      <c r="E99">
        <v>7</v>
      </c>
    </row>
    <row r="100" spans="1:5" x14ac:dyDescent="0.25">
      <c r="A100">
        <v>3</v>
      </c>
      <c r="B100" t="s">
        <v>36</v>
      </c>
      <c r="C100">
        <v>0</v>
      </c>
      <c r="D100" t="s">
        <v>4</v>
      </c>
      <c r="E100">
        <v>7</v>
      </c>
    </row>
    <row r="101" spans="1:5" x14ac:dyDescent="0.25">
      <c r="A101">
        <v>4</v>
      </c>
      <c r="B101" t="s">
        <v>37</v>
      </c>
      <c r="C101">
        <v>0</v>
      </c>
      <c r="D101" t="s">
        <v>4</v>
      </c>
      <c r="E101">
        <v>7</v>
      </c>
    </row>
    <row r="102" spans="1:5" x14ac:dyDescent="0.25">
      <c r="A102">
        <v>5</v>
      </c>
      <c r="B102" t="s">
        <v>38</v>
      </c>
      <c r="C102">
        <v>0</v>
      </c>
      <c r="D102" t="s">
        <v>4</v>
      </c>
      <c r="E102">
        <v>7</v>
      </c>
    </row>
    <row r="103" spans="1:5" x14ac:dyDescent="0.25">
      <c r="A103">
        <v>6</v>
      </c>
      <c r="B103" t="s">
        <v>46</v>
      </c>
      <c r="C103">
        <v>0</v>
      </c>
      <c r="D103" t="s">
        <v>4</v>
      </c>
      <c r="E103">
        <v>7</v>
      </c>
    </row>
    <row r="104" spans="1:5" x14ac:dyDescent="0.25">
      <c r="A104">
        <v>7</v>
      </c>
      <c r="B104" t="s">
        <v>116</v>
      </c>
      <c r="C104">
        <v>0</v>
      </c>
      <c r="D104" t="s">
        <v>4</v>
      </c>
      <c r="E104">
        <v>7</v>
      </c>
    </row>
    <row r="105" spans="1:5" x14ac:dyDescent="0.25">
      <c r="A105">
        <v>8</v>
      </c>
      <c r="B105" t="s">
        <v>4</v>
      </c>
      <c r="C105">
        <v>0</v>
      </c>
      <c r="D105" t="s">
        <v>4</v>
      </c>
      <c r="E105">
        <v>7</v>
      </c>
    </row>
    <row r="106" spans="1:5" x14ac:dyDescent="0.25">
      <c r="A106">
        <v>9</v>
      </c>
      <c r="B106" t="s">
        <v>39</v>
      </c>
      <c r="C106">
        <v>0</v>
      </c>
      <c r="D106" t="s">
        <v>4</v>
      </c>
      <c r="E106">
        <v>7</v>
      </c>
    </row>
    <row r="107" spans="1:5" x14ac:dyDescent="0.25">
      <c r="A107">
        <v>10</v>
      </c>
      <c r="B107" t="s">
        <v>40</v>
      </c>
      <c r="C107">
        <v>0</v>
      </c>
      <c r="D107" t="s">
        <v>4</v>
      </c>
      <c r="E107">
        <v>7</v>
      </c>
    </row>
    <row r="108" spans="1:5" x14ac:dyDescent="0.25">
      <c r="A108">
        <v>11</v>
      </c>
      <c r="B108" t="s">
        <v>41</v>
      </c>
      <c r="C108">
        <v>0</v>
      </c>
      <c r="D108" t="s">
        <v>4</v>
      </c>
      <c r="E108">
        <v>7</v>
      </c>
    </row>
    <row r="109" spans="1:5" x14ac:dyDescent="0.25">
      <c r="A109">
        <v>12</v>
      </c>
      <c r="B109" t="s">
        <v>42</v>
      </c>
      <c r="C109">
        <v>0</v>
      </c>
      <c r="D109" t="s">
        <v>4</v>
      </c>
      <c r="E109">
        <v>7</v>
      </c>
    </row>
    <row r="110" spans="1:5" x14ac:dyDescent="0.25">
      <c r="A110">
        <v>13</v>
      </c>
      <c r="B110" t="s">
        <v>11</v>
      </c>
      <c r="C110">
        <v>0</v>
      </c>
      <c r="D110" t="s">
        <v>4</v>
      </c>
      <c r="E110">
        <v>7</v>
      </c>
    </row>
    <row r="111" spans="1:5" x14ac:dyDescent="0.25">
      <c r="A111">
        <v>14</v>
      </c>
      <c r="B111" t="s">
        <v>43</v>
      </c>
      <c r="C111">
        <v>0</v>
      </c>
      <c r="D111" t="s">
        <v>4</v>
      </c>
      <c r="E111">
        <v>7</v>
      </c>
    </row>
    <row r="112" spans="1:5" x14ac:dyDescent="0.25">
      <c r="A112">
        <v>15</v>
      </c>
      <c r="B112" t="s">
        <v>44</v>
      </c>
      <c r="C112">
        <v>0</v>
      </c>
      <c r="D112" t="s">
        <v>4</v>
      </c>
      <c r="E112">
        <v>7</v>
      </c>
    </row>
    <row r="113" spans="1:5" x14ac:dyDescent="0.25">
      <c r="A113">
        <v>16</v>
      </c>
      <c r="B113" t="s">
        <v>45</v>
      </c>
      <c r="C113">
        <v>0</v>
      </c>
      <c r="D113" t="s">
        <v>4</v>
      </c>
      <c r="E113">
        <v>7</v>
      </c>
    </row>
    <row r="114" spans="1:5" x14ac:dyDescent="0.25">
      <c r="A114">
        <v>1</v>
      </c>
      <c r="B114" t="s">
        <v>34</v>
      </c>
      <c r="C114" s="2">
        <v>0</v>
      </c>
      <c r="D114" t="s">
        <v>42</v>
      </c>
      <c r="E114">
        <v>8</v>
      </c>
    </row>
    <row r="115" spans="1:5" x14ac:dyDescent="0.25">
      <c r="A115">
        <v>2</v>
      </c>
      <c r="B115" t="s">
        <v>35</v>
      </c>
      <c r="C115" s="2">
        <v>0</v>
      </c>
      <c r="D115" s="2" t="s">
        <v>42</v>
      </c>
      <c r="E115">
        <v>8</v>
      </c>
    </row>
    <row r="116" spans="1:5" x14ac:dyDescent="0.25">
      <c r="A116">
        <v>3</v>
      </c>
      <c r="B116" t="s">
        <v>36</v>
      </c>
      <c r="C116" s="2">
        <v>0</v>
      </c>
      <c r="D116" s="2" t="s">
        <v>42</v>
      </c>
      <c r="E116">
        <v>8</v>
      </c>
    </row>
    <row r="117" spans="1:5" x14ac:dyDescent="0.25">
      <c r="A117">
        <v>4</v>
      </c>
      <c r="B117" t="s">
        <v>37</v>
      </c>
      <c r="C117" s="2">
        <v>0</v>
      </c>
      <c r="D117" s="2" t="s">
        <v>42</v>
      </c>
      <c r="E117">
        <v>8</v>
      </c>
    </row>
    <row r="118" spans="1:5" x14ac:dyDescent="0.25">
      <c r="A118">
        <v>5</v>
      </c>
      <c r="B118" t="s">
        <v>38</v>
      </c>
      <c r="C118" s="2">
        <v>0</v>
      </c>
      <c r="D118" s="2" t="s">
        <v>42</v>
      </c>
      <c r="E118">
        <v>8</v>
      </c>
    </row>
    <row r="119" spans="1:5" x14ac:dyDescent="0.25">
      <c r="A119">
        <v>6</v>
      </c>
      <c r="B119" t="s">
        <v>46</v>
      </c>
      <c r="C119" s="2">
        <v>0</v>
      </c>
      <c r="D119" s="2" t="s">
        <v>42</v>
      </c>
      <c r="E119">
        <v>8</v>
      </c>
    </row>
    <row r="120" spans="1:5" x14ac:dyDescent="0.25">
      <c r="A120">
        <v>7</v>
      </c>
      <c r="B120" t="s">
        <v>116</v>
      </c>
      <c r="C120" s="2">
        <v>0</v>
      </c>
      <c r="D120" s="2" t="s">
        <v>42</v>
      </c>
      <c r="E120">
        <v>8</v>
      </c>
    </row>
    <row r="121" spans="1:5" x14ac:dyDescent="0.25">
      <c r="A121" s="2">
        <v>8</v>
      </c>
      <c r="B121" s="2" t="s">
        <v>4</v>
      </c>
      <c r="C121" s="2">
        <v>0</v>
      </c>
      <c r="D121" s="2" t="s">
        <v>42</v>
      </c>
      <c r="E121" s="2">
        <v>8</v>
      </c>
    </row>
    <row r="122" spans="1:5" x14ac:dyDescent="0.25">
      <c r="A122" s="2">
        <v>9</v>
      </c>
      <c r="B122" s="2" t="s">
        <v>39</v>
      </c>
      <c r="C122" s="2">
        <v>0</v>
      </c>
      <c r="D122" s="2" t="s">
        <v>42</v>
      </c>
      <c r="E122" s="2">
        <v>8</v>
      </c>
    </row>
    <row r="123" spans="1:5" x14ac:dyDescent="0.25">
      <c r="A123" s="2">
        <v>10</v>
      </c>
      <c r="B123" s="2" t="s">
        <v>40</v>
      </c>
      <c r="C123" s="2">
        <v>0</v>
      </c>
      <c r="D123" s="2" t="s">
        <v>42</v>
      </c>
      <c r="E123" s="2">
        <v>8</v>
      </c>
    </row>
    <row r="124" spans="1:5" x14ac:dyDescent="0.25">
      <c r="A124" s="2">
        <v>11</v>
      </c>
      <c r="B124" s="2" t="s">
        <v>41</v>
      </c>
      <c r="C124" s="2">
        <v>110</v>
      </c>
      <c r="D124" s="2" t="s">
        <v>42</v>
      </c>
      <c r="E124" s="2">
        <v>8</v>
      </c>
    </row>
    <row r="125" spans="1:5" x14ac:dyDescent="0.25">
      <c r="A125" s="2">
        <v>12</v>
      </c>
      <c r="B125" s="2" t="s">
        <v>42</v>
      </c>
      <c r="C125" s="2">
        <v>0</v>
      </c>
      <c r="D125" s="2" t="s">
        <v>42</v>
      </c>
      <c r="E125" s="2">
        <v>8</v>
      </c>
    </row>
    <row r="126" spans="1:5" x14ac:dyDescent="0.25">
      <c r="A126" s="2">
        <v>13</v>
      </c>
      <c r="B126" s="2" t="s">
        <v>11</v>
      </c>
      <c r="C126" s="2">
        <v>0</v>
      </c>
      <c r="D126" s="2" t="s">
        <v>42</v>
      </c>
      <c r="E126" s="2">
        <v>8</v>
      </c>
    </row>
    <row r="127" spans="1:5" x14ac:dyDescent="0.25">
      <c r="A127" s="2">
        <v>14</v>
      </c>
      <c r="B127" s="2" t="s">
        <v>43</v>
      </c>
      <c r="C127" s="2">
        <v>0</v>
      </c>
      <c r="D127" s="2" t="s">
        <v>42</v>
      </c>
      <c r="E127" s="2">
        <v>8</v>
      </c>
    </row>
    <row r="128" spans="1:5" x14ac:dyDescent="0.25">
      <c r="A128" s="2">
        <v>15</v>
      </c>
      <c r="B128" s="2" t="s">
        <v>44</v>
      </c>
      <c r="C128" s="2">
        <v>0</v>
      </c>
      <c r="D128" s="2" t="s">
        <v>42</v>
      </c>
      <c r="E128" s="2">
        <v>8</v>
      </c>
    </row>
    <row r="129" spans="1:5" x14ac:dyDescent="0.25">
      <c r="A129" s="2">
        <v>16</v>
      </c>
      <c r="B129" s="2" t="s">
        <v>45</v>
      </c>
      <c r="C129" s="2">
        <v>0</v>
      </c>
      <c r="D129" s="2" t="s">
        <v>42</v>
      </c>
      <c r="E129" s="2">
        <v>8</v>
      </c>
    </row>
    <row r="130" spans="1:5" x14ac:dyDescent="0.25">
      <c r="A130" s="2">
        <v>1</v>
      </c>
      <c r="B130" s="2" t="s">
        <v>34</v>
      </c>
      <c r="C130" s="2">
        <v>18699</v>
      </c>
      <c r="D130" s="2" t="s">
        <v>83</v>
      </c>
      <c r="E130" s="2">
        <v>9</v>
      </c>
    </row>
    <row r="131" spans="1:5" x14ac:dyDescent="0.25">
      <c r="A131" s="2">
        <v>2</v>
      </c>
      <c r="B131" s="2" t="s">
        <v>35</v>
      </c>
      <c r="C131" s="2">
        <v>1196</v>
      </c>
      <c r="D131" s="2" t="s">
        <v>83</v>
      </c>
      <c r="E131" s="2">
        <v>9</v>
      </c>
    </row>
    <row r="132" spans="1:5" x14ac:dyDescent="0.25">
      <c r="A132" s="2">
        <v>3</v>
      </c>
      <c r="B132" s="2" t="s">
        <v>36</v>
      </c>
      <c r="C132" s="2">
        <v>439</v>
      </c>
      <c r="D132" s="2" t="s">
        <v>83</v>
      </c>
      <c r="E132" s="2">
        <v>9</v>
      </c>
    </row>
    <row r="133" spans="1:5" x14ac:dyDescent="0.25">
      <c r="A133" s="2">
        <v>4</v>
      </c>
      <c r="B133" s="2" t="s">
        <v>37</v>
      </c>
      <c r="C133" s="2">
        <v>29</v>
      </c>
      <c r="D133" s="2" t="s">
        <v>83</v>
      </c>
      <c r="E133" s="2">
        <v>9</v>
      </c>
    </row>
    <row r="134" spans="1:5" x14ac:dyDescent="0.25">
      <c r="A134" s="2">
        <v>5</v>
      </c>
      <c r="B134" s="2" t="s">
        <v>38</v>
      </c>
      <c r="C134" s="2">
        <v>3</v>
      </c>
      <c r="D134" s="2" t="s">
        <v>83</v>
      </c>
      <c r="E134" s="2">
        <v>9</v>
      </c>
    </row>
    <row r="135" spans="1:5" x14ac:dyDescent="0.25">
      <c r="A135" s="2">
        <v>6</v>
      </c>
      <c r="B135" s="2" t="s">
        <v>46</v>
      </c>
      <c r="C135" s="2">
        <v>14</v>
      </c>
      <c r="D135" s="2" t="s">
        <v>83</v>
      </c>
      <c r="E135" s="2">
        <v>9</v>
      </c>
    </row>
    <row r="136" spans="1:5" x14ac:dyDescent="0.25">
      <c r="A136" s="2">
        <v>7</v>
      </c>
      <c r="B136" s="2" t="s">
        <v>116</v>
      </c>
      <c r="C136" s="2">
        <v>1</v>
      </c>
      <c r="D136" s="2" t="s">
        <v>83</v>
      </c>
      <c r="E136" s="2">
        <v>9</v>
      </c>
    </row>
    <row r="137" spans="1:5" x14ac:dyDescent="0.25">
      <c r="A137" s="2">
        <v>8</v>
      </c>
      <c r="B137" s="2" t="s">
        <v>4</v>
      </c>
      <c r="C137" s="2">
        <v>0</v>
      </c>
      <c r="D137" s="2" t="s">
        <v>83</v>
      </c>
      <c r="E137" s="2">
        <v>9</v>
      </c>
    </row>
    <row r="138" spans="1:5" x14ac:dyDescent="0.25">
      <c r="A138" s="2">
        <v>9</v>
      </c>
      <c r="B138" s="2" t="s">
        <v>39</v>
      </c>
      <c r="C138" s="2">
        <v>26</v>
      </c>
      <c r="D138" s="2" t="s">
        <v>83</v>
      </c>
      <c r="E138" s="2">
        <v>9</v>
      </c>
    </row>
    <row r="139" spans="1:5" x14ac:dyDescent="0.25">
      <c r="A139" s="2">
        <v>10</v>
      </c>
      <c r="B139" s="2" t="s">
        <v>40</v>
      </c>
      <c r="C139" s="2">
        <v>3</v>
      </c>
      <c r="D139" s="2" t="s">
        <v>83</v>
      </c>
      <c r="E139" s="2">
        <v>9</v>
      </c>
    </row>
    <row r="140" spans="1:5" x14ac:dyDescent="0.25">
      <c r="A140" s="2">
        <v>11</v>
      </c>
      <c r="B140" s="2" t="s">
        <v>41</v>
      </c>
      <c r="C140" s="2">
        <v>2125</v>
      </c>
      <c r="D140" s="2" t="s">
        <v>83</v>
      </c>
      <c r="E140" s="2">
        <v>9</v>
      </c>
    </row>
    <row r="141" spans="1:5" x14ac:dyDescent="0.25">
      <c r="A141" s="2">
        <v>12</v>
      </c>
      <c r="B141" s="2" t="s">
        <v>42</v>
      </c>
      <c r="C141" s="2">
        <v>0</v>
      </c>
      <c r="D141" s="2" t="s">
        <v>83</v>
      </c>
      <c r="E141" s="2">
        <v>9</v>
      </c>
    </row>
    <row r="142" spans="1:5" x14ac:dyDescent="0.25">
      <c r="A142" s="2">
        <v>13</v>
      </c>
      <c r="B142" s="2" t="s">
        <v>11</v>
      </c>
      <c r="C142" s="2">
        <v>18</v>
      </c>
      <c r="D142" s="2" t="s">
        <v>83</v>
      </c>
      <c r="E142" s="2">
        <v>9</v>
      </c>
    </row>
    <row r="143" spans="1:5" x14ac:dyDescent="0.25">
      <c r="A143" s="2">
        <v>14</v>
      </c>
      <c r="B143" s="2" t="s">
        <v>43</v>
      </c>
      <c r="C143" s="2">
        <v>22</v>
      </c>
      <c r="D143" s="2" t="s">
        <v>83</v>
      </c>
      <c r="E143" s="2">
        <v>9</v>
      </c>
    </row>
    <row r="144" spans="1:5" x14ac:dyDescent="0.25">
      <c r="A144" s="2">
        <v>15</v>
      </c>
      <c r="B144" s="2" t="s">
        <v>44</v>
      </c>
      <c r="C144" s="2">
        <v>2</v>
      </c>
      <c r="D144" s="2" t="s">
        <v>83</v>
      </c>
      <c r="E144" s="2">
        <v>9</v>
      </c>
    </row>
    <row r="145" spans="1:5" x14ac:dyDescent="0.25">
      <c r="A145" s="2">
        <v>16</v>
      </c>
      <c r="B145" s="2" t="s">
        <v>45</v>
      </c>
      <c r="C145" s="2">
        <v>17</v>
      </c>
      <c r="D145" s="2" t="s">
        <v>83</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95</v>
      </c>
      <c r="B1" t="s">
        <v>100</v>
      </c>
      <c r="C1" t="s">
        <v>2</v>
      </c>
      <c r="D1" t="s">
        <v>110</v>
      </c>
    </row>
    <row r="2" spans="1:4" x14ac:dyDescent="0.25">
      <c r="A2">
        <v>1</v>
      </c>
      <c r="B2">
        <v>16</v>
      </c>
      <c r="C2" t="s">
        <v>85</v>
      </c>
      <c r="D2" t="s">
        <v>3</v>
      </c>
    </row>
    <row r="3" spans="1:4" x14ac:dyDescent="0.25">
      <c r="A3">
        <v>2</v>
      </c>
      <c r="B3">
        <v>7</v>
      </c>
      <c r="C3" t="s">
        <v>85</v>
      </c>
      <c r="D3" t="s">
        <v>86</v>
      </c>
    </row>
    <row r="4" spans="1:4" x14ac:dyDescent="0.25">
      <c r="A4">
        <v>3</v>
      </c>
      <c r="B4">
        <v>0</v>
      </c>
      <c r="C4" t="s">
        <v>85</v>
      </c>
      <c r="D4" t="s">
        <v>87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95</v>
      </c>
      <c r="B1" t="s">
        <v>130</v>
      </c>
      <c r="C1" t="s">
        <v>100</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80</v>
      </c>
      <c r="C5">
        <v>97</v>
      </c>
    </row>
    <row r="6" spans="1:3" x14ac:dyDescent="0.25">
      <c r="A6">
        <v>5</v>
      </c>
      <c r="B6" t="s">
        <v>81</v>
      </c>
      <c r="C6">
        <v>0</v>
      </c>
    </row>
    <row r="7" spans="1:3" x14ac:dyDescent="0.25">
      <c r="A7">
        <v>6</v>
      </c>
      <c r="B7" t="s">
        <v>131</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82</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95</v>
      </c>
      <c r="B1" t="s">
        <v>126</v>
      </c>
      <c r="C1" t="s">
        <v>30</v>
      </c>
      <c r="D1" t="s">
        <v>127</v>
      </c>
    </row>
    <row r="2" spans="1:4" x14ac:dyDescent="0.25">
      <c r="A2">
        <v>1</v>
      </c>
      <c r="B2" t="s">
        <v>128</v>
      </c>
      <c r="C2">
        <v>0</v>
      </c>
      <c r="D2">
        <v>0</v>
      </c>
    </row>
    <row r="3" spans="1:4" x14ac:dyDescent="0.25">
      <c r="A3">
        <v>2</v>
      </c>
      <c r="B3" t="s">
        <v>129</v>
      </c>
      <c r="C3">
        <v>0</v>
      </c>
      <c r="D3">
        <v>0</v>
      </c>
    </row>
    <row r="4" spans="1:4" x14ac:dyDescent="0.25">
      <c r="A4">
        <v>3</v>
      </c>
      <c r="B4" t="s">
        <v>21</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152</v>
      </c>
      <c r="C2" t="s">
        <v>31</v>
      </c>
      <c r="D2" t="s">
        <v>30</v>
      </c>
      <c r="E2">
        <v>1</v>
      </c>
      <c r="F2">
        <v>293</v>
      </c>
      <c r="G2">
        <v>1</v>
      </c>
    </row>
    <row r="3" spans="1:7" x14ac:dyDescent="0.25">
      <c r="A3">
        <v>2</v>
      </c>
      <c r="B3" t="s">
        <v>122</v>
      </c>
      <c r="C3" t="s">
        <v>31</v>
      </c>
      <c r="D3" t="s">
        <v>30</v>
      </c>
      <c r="E3">
        <v>1</v>
      </c>
      <c r="F3">
        <v>126</v>
      </c>
      <c r="G3">
        <v>1</v>
      </c>
    </row>
    <row r="4" spans="1:7" x14ac:dyDescent="0.25">
      <c r="A4">
        <v>3</v>
      </c>
      <c r="B4" t="s">
        <v>123</v>
      </c>
      <c r="C4" t="s">
        <v>31</v>
      </c>
      <c r="D4" t="s">
        <v>30</v>
      </c>
      <c r="E4">
        <v>1</v>
      </c>
      <c r="F4">
        <v>33</v>
      </c>
      <c r="G4">
        <v>1</v>
      </c>
    </row>
    <row r="5" spans="1:7" x14ac:dyDescent="0.25">
      <c r="A5">
        <v>4</v>
      </c>
      <c r="B5" t="s">
        <v>153</v>
      </c>
      <c r="C5" t="s">
        <v>31</v>
      </c>
      <c r="D5" t="s">
        <v>30</v>
      </c>
      <c r="E5">
        <v>1</v>
      </c>
      <c r="F5">
        <v>24</v>
      </c>
      <c r="G5">
        <v>1</v>
      </c>
    </row>
    <row r="6" spans="1:7" x14ac:dyDescent="0.25">
      <c r="A6">
        <v>5</v>
      </c>
      <c r="B6" t="s">
        <v>134</v>
      </c>
      <c r="C6" t="s">
        <v>31</v>
      </c>
      <c r="D6" t="s">
        <v>30</v>
      </c>
      <c r="E6">
        <v>1</v>
      </c>
      <c r="F6">
        <v>11</v>
      </c>
      <c r="G6">
        <v>1</v>
      </c>
    </row>
    <row r="7" spans="1:7" x14ac:dyDescent="0.25">
      <c r="A7">
        <v>6</v>
      </c>
      <c r="B7" t="s">
        <v>102</v>
      </c>
      <c r="C7" t="s">
        <v>31</v>
      </c>
      <c r="D7" t="s">
        <v>30</v>
      </c>
      <c r="E7">
        <v>1</v>
      </c>
      <c r="F7">
        <v>117</v>
      </c>
      <c r="G7">
        <v>1</v>
      </c>
    </row>
    <row r="8" spans="1:7" x14ac:dyDescent="0.25">
      <c r="A8">
        <v>1</v>
      </c>
      <c r="B8" t="s">
        <v>152</v>
      </c>
      <c r="C8" t="s">
        <v>31</v>
      </c>
      <c r="D8" t="s">
        <v>10</v>
      </c>
      <c r="E8">
        <v>2</v>
      </c>
      <c r="F8">
        <v>404</v>
      </c>
      <c r="G8">
        <v>1</v>
      </c>
    </row>
    <row r="9" spans="1:7" x14ac:dyDescent="0.25">
      <c r="A9">
        <v>2</v>
      </c>
      <c r="B9" t="s">
        <v>122</v>
      </c>
      <c r="C9" t="s">
        <v>31</v>
      </c>
      <c r="D9" t="s">
        <v>10</v>
      </c>
      <c r="E9">
        <v>2</v>
      </c>
      <c r="F9">
        <v>193</v>
      </c>
      <c r="G9">
        <v>1</v>
      </c>
    </row>
    <row r="10" spans="1:7" x14ac:dyDescent="0.25">
      <c r="A10">
        <v>3</v>
      </c>
      <c r="B10" t="s">
        <v>123</v>
      </c>
      <c r="C10" t="s">
        <v>31</v>
      </c>
      <c r="D10" t="s">
        <v>10</v>
      </c>
      <c r="E10">
        <v>2</v>
      </c>
      <c r="F10">
        <v>56</v>
      </c>
      <c r="G10">
        <v>1</v>
      </c>
    </row>
    <row r="11" spans="1:7" x14ac:dyDescent="0.25">
      <c r="A11">
        <v>4</v>
      </c>
      <c r="B11" t="s">
        <v>153</v>
      </c>
      <c r="C11" t="s">
        <v>31</v>
      </c>
      <c r="D11" t="s">
        <v>10</v>
      </c>
      <c r="E11">
        <v>2</v>
      </c>
      <c r="F11">
        <v>65</v>
      </c>
      <c r="G11">
        <v>1</v>
      </c>
    </row>
    <row r="12" spans="1:7" x14ac:dyDescent="0.25">
      <c r="A12">
        <v>5</v>
      </c>
      <c r="B12" t="s">
        <v>134</v>
      </c>
      <c r="C12" t="s">
        <v>31</v>
      </c>
      <c r="D12" t="s">
        <v>10</v>
      </c>
      <c r="E12">
        <v>2</v>
      </c>
      <c r="F12">
        <v>19</v>
      </c>
      <c r="G12">
        <v>1</v>
      </c>
    </row>
    <row r="13" spans="1:7" x14ac:dyDescent="0.25">
      <c r="A13">
        <v>6</v>
      </c>
      <c r="B13" t="s">
        <v>102</v>
      </c>
      <c r="C13" t="s">
        <v>31</v>
      </c>
      <c r="D13" t="s">
        <v>10</v>
      </c>
      <c r="E13">
        <v>2</v>
      </c>
      <c r="F13">
        <v>133</v>
      </c>
      <c r="G13">
        <v>1</v>
      </c>
    </row>
    <row r="14" spans="1:7" x14ac:dyDescent="0.25">
      <c r="A14">
        <v>1</v>
      </c>
      <c r="B14" t="s">
        <v>152</v>
      </c>
      <c r="C14" t="s">
        <v>55</v>
      </c>
      <c r="D14" t="s">
        <v>30</v>
      </c>
      <c r="E14">
        <v>1</v>
      </c>
      <c r="F14">
        <v>301</v>
      </c>
      <c r="G14">
        <v>2</v>
      </c>
    </row>
    <row r="15" spans="1:7" x14ac:dyDescent="0.25">
      <c r="A15">
        <v>2</v>
      </c>
      <c r="B15" t="s">
        <v>122</v>
      </c>
      <c r="C15" s="2" t="s">
        <v>55</v>
      </c>
      <c r="D15" t="s">
        <v>30</v>
      </c>
      <c r="E15">
        <v>1</v>
      </c>
      <c r="F15" s="2">
        <v>131</v>
      </c>
      <c r="G15">
        <v>2</v>
      </c>
    </row>
    <row r="16" spans="1:7" x14ac:dyDescent="0.25">
      <c r="A16">
        <v>3</v>
      </c>
      <c r="B16" t="s">
        <v>123</v>
      </c>
      <c r="C16" s="2" t="s">
        <v>55</v>
      </c>
      <c r="D16" t="s">
        <v>30</v>
      </c>
      <c r="E16">
        <v>1</v>
      </c>
      <c r="F16" s="2">
        <v>65</v>
      </c>
      <c r="G16">
        <v>2</v>
      </c>
    </row>
    <row r="17" spans="1:7" x14ac:dyDescent="0.25">
      <c r="A17">
        <v>4</v>
      </c>
      <c r="B17" t="s">
        <v>153</v>
      </c>
      <c r="C17" s="2" t="s">
        <v>55</v>
      </c>
      <c r="D17" t="s">
        <v>30</v>
      </c>
      <c r="E17">
        <v>1</v>
      </c>
      <c r="F17" s="2">
        <v>24</v>
      </c>
      <c r="G17">
        <v>2</v>
      </c>
    </row>
    <row r="18" spans="1:7" x14ac:dyDescent="0.25">
      <c r="A18">
        <v>5</v>
      </c>
      <c r="B18" t="s">
        <v>134</v>
      </c>
      <c r="C18" s="2" t="s">
        <v>55</v>
      </c>
      <c r="D18" t="s">
        <v>30</v>
      </c>
      <c r="E18">
        <v>1</v>
      </c>
      <c r="F18" s="2">
        <v>15</v>
      </c>
      <c r="G18">
        <v>2</v>
      </c>
    </row>
    <row r="19" spans="1:7" x14ac:dyDescent="0.25">
      <c r="A19">
        <v>6</v>
      </c>
      <c r="B19" t="s">
        <v>102</v>
      </c>
      <c r="C19" s="2" t="s">
        <v>55</v>
      </c>
      <c r="D19" t="s">
        <v>30</v>
      </c>
      <c r="E19">
        <v>1</v>
      </c>
      <c r="F19" s="2">
        <v>142</v>
      </c>
      <c r="G19">
        <v>2</v>
      </c>
    </row>
    <row r="20" spans="1:7" x14ac:dyDescent="0.25">
      <c r="A20">
        <v>1</v>
      </c>
      <c r="B20" t="s">
        <v>152</v>
      </c>
      <c r="C20" s="2" t="s">
        <v>55</v>
      </c>
      <c r="D20" t="s">
        <v>10</v>
      </c>
      <c r="E20">
        <v>2</v>
      </c>
      <c r="F20" s="2">
        <v>417</v>
      </c>
      <c r="G20">
        <v>2</v>
      </c>
    </row>
    <row r="21" spans="1:7" x14ac:dyDescent="0.25">
      <c r="A21">
        <v>2</v>
      </c>
      <c r="B21" t="s">
        <v>122</v>
      </c>
      <c r="C21" s="2" t="s">
        <v>55</v>
      </c>
      <c r="D21" t="s">
        <v>10</v>
      </c>
      <c r="E21">
        <v>2</v>
      </c>
      <c r="F21" s="2">
        <v>203</v>
      </c>
      <c r="G21">
        <v>2</v>
      </c>
    </row>
    <row r="22" spans="1:7" x14ac:dyDescent="0.25">
      <c r="A22">
        <v>3</v>
      </c>
      <c r="B22" t="s">
        <v>123</v>
      </c>
      <c r="C22" s="2" t="s">
        <v>55</v>
      </c>
      <c r="D22" t="s">
        <v>10</v>
      </c>
      <c r="E22">
        <v>2</v>
      </c>
      <c r="F22" s="2">
        <v>121</v>
      </c>
      <c r="G22">
        <v>2</v>
      </c>
    </row>
    <row r="23" spans="1:7" x14ac:dyDescent="0.25">
      <c r="A23">
        <v>4</v>
      </c>
      <c r="B23" t="s">
        <v>153</v>
      </c>
      <c r="C23" s="2" t="s">
        <v>55</v>
      </c>
      <c r="D23" t="s">
        <v>10</v>
      </c>
      <c r="E23">
        <v>2</v>
      </c>
      <c r="F23" s="2">
        <v>70</v>
      </c>
      <c r="G23">
        <v>2</v>
      </c>
    </row>
    <row r="24" spans="1:7" x14ac:dyDescent="0.25">
      <c r="A24">
        <v>5</v>
      </c>
      <c r="B24" t="s">
        <v>134</v>
      </c>
      <c r="C24" s="2" t="s">
        <v>55</v>
      </c>
      <c r="D24" t="s">
        <v>10</v>
      </c>
      <c r="E24">
        <v>2</v>
      </c>
      <c r="F24" s="2">
        <v>29</v>
      </c>
      <c r="G24">
        <v>2</v>
      </c>
    </row>
    <row r="25" spans="1:7" x14ac:dyDescent="0.25">
      <c r="A25">
        <v>6</v>
      </c>
      <c r="B25" t="s">
        <v>102</v>
      </c>
      <c r="C25" s="2" t="s">
        <v>55</v>
      </c>
      <c r="D25" t="s">
        <v>10</v>
      </c>
      <c r="E25">
        <v>2</v>
      </c>
      <c r="F25" s="2">
        <v>179</v>
      </c>
      <c r="G25">
        <v>2</v>
      </c>
    </row>
    <row r="26" spans="1:7" x14ac:dyDescent="0.25">
      <c r="A26">
        <v>1</v>
      </c>
      <c r="B26" t="s">
        <v>152</v>
      </c>
      <c r="C26" t="s">
        <v>103</v>
      </c>
      <c r="D26" t="s">
        <v>30</v>
      </c>
      <c r="E26">
        <v>1</v>
      </c>
      <c r="F26">
        <v>1</v>
      </c>
      <c r="G26">
        <v>3</v>
      </c>
    </row>
    <row r="27" spans="1:7" x14ac:dyDescent="0.25">
      <c r="A27">
        <v>2</v>
      </c>
      <c r="B27" t="s">
        <v>122</v>
      </c>
      <c r="C27" t="s">
        <v>103</v>
      </c>
      <c r="D27" t="s">
        <v>30</v>
      </c>
      <c r="E27">
        <v>1</v>
      </c>
      <c r="F27">
        <v>1</v>
      </c>
      <c r="G27">
        <v>3</v>
      </c>
    </row>
    <row r="28" spans="1:7" x14ac:dyDescent="0.25">
      <c r="A28">
        <v>3</v>
      </c>
      <c r="B28" t="s">
        <v>123</v>
      </c>
      <c r="C28" t="s">
        <v>103</v>
      </c>
      <c r="D28" t="s">
        <v>30</v>
      </c>
      <c r="E28">
        <v>1</v>
      </c>
      <c r="F28">
        <v>3</v>
      </c>
      <c r="G28">
        <v>3</v>
      </c>
    </row>
    <row r="29" spans="1:7" x14ac:dyDescent="0.25">
      <c r="A29">
        <v>4</v>
      </c>
      <c r="B29" t="s">
        <v>153</v>
      </c>
      <c r="C29" t="s">
        <v>103</v>
      </c>
      <c r="D29" t="s">
        <v>30</v>
      </c>
      <c r="E29">
        <v>1</v>
      </c>
      <c r="F29">
        <v>0</v>
      </c>
      <c r="G29">
        <v>3</v>
      </c>
    </row>
    <row r="30" spans="1:7" x14ac:dyDescent="0.25">
      <c r="A30">
        <v>5</v>
      </c>
      <c r="B30" t="s">
        <v>134</v>
      </c>
      <c r="C30" t="s">
        <v>103</v>
      </c>
      <c r="D30" t="s">
        <v>30</v>
      </c>
      <c r="E30">
        <v>1</v>
      </c>
      <c r="F30">
        <v>1</v>
      </c>
      <c r="G30">
        <v>3</v>
      </c>
    </row>
    <row r="31" spans="1:7" x14ac:dyDescent="0.25">
      <c r="A31">
        <v>6</v>
      </c>
      <c r="B31" t="s">
        <v>102</v>
      </c>
      <c r="C31" t="s">
        <v>103</v>
      </c>
      <c r="D31" t="s">
        <v>30</v>
      </c>
      <c r="E31">
        <v>1</v>
      </c>
      <c r="F31">
        <v>6</v>
      </c>
      <c r="G31">
        <v>3</v>
      </c>
    </row>
    <row r="32" spans="1:7" x14ac:dyDescent="0.25">
      <c r="A32">
        <v>1</v>
      </c>
      <c r="B32" t="s">
        <v>152</v>
      </c>
      <c r="C32" t="s">
        <v>103</v>
      </c>
      <c r="D32" t="s">
        <v>10</v>
      </c>
      <c r="E32">
        <v>2</v>
      </c>
      <c r="F32">
        <v>2</v>
      </c>
      <c r="G32">
        <v>3</v>
      </c>
    </row>
    <row r="33" spans="1:7" x14ac:dyDescent="0.25">
      <c r="A33">
        <v>2</v>
      </c>
      <c r="B33" t="s">
        <v>122</v>
      </c>
      <c r="C33" t="s">
        <v>103</v>
      </c>
      <c r="D33" t="s">
        <v>10</v>
      </c>
      <c r="E33">
        <v>2</v>
      </c>
      <c r="F33">
        <v>4</v>
      </c>
      <c r="G33">
        <v>3</v>
      </c>
    </row>
    <row r="34" spans="1:7" x14ac:dyDescent="0.25">
      <c r="A34">
        <v>3</v>
      </c>
      <c r="B34" t="s">
        <v>123</v>
      </c>
      <c r="C34" t="s">
        <v>103</v>
      </c>
      <c r="D34" t="s">
        <v>10</v>
      </c>
      <c r="E34">
        <v>2</v>
      </c>
      <c r="F34">
        <v>9</v>
      </c>
      <c r="G34">
        <v>3</v>
      </c>
    </row>
    <row r="35" spans="1:7" x14ac:dyDescent="0.25">
      <c r="A35">
        <v>4</v>
      </c>
      <c r="B35" t="s">
        <v>153</v>
      </c>
      <c r="C35" t="s">
        <v>103</v>
      </c>
      <c r="D35" t="s">
        <v>10</v>
      </c>
      <c r="E35">
        <v>2</v>
      </c>
      <c r="F35">
        <v>0</v>
      </c>
      <c r="G35">
        <v>3</v>
      </c>
    </row>
    <row r="36" spans="1:7" x14ac:dyDescent="0.25">
      <c r="A36">
        <v>5</v>
      </c>
      <c r="B36" t="s">
        <v>134</v>
      </c>
      <c r="C36" t="s">
        <v>103</v>
      </c>
      <c r="D36" t="s">
        <v>10</v>
      </c>
      <c r="E36">
        <v>2</v>
      </c>
      <c r="F36">
        <v>1</v>
      </c>
      <c r="G36">
        <v>3</v>
      </c>
    </row>
    <row r="37" spans="1:7" x14ac:dyDescent="0.25">
      <c r="A37">
        <v>6</v>
      </c>
      <c r="B37" t="s">
        <v>102</v>
      </c>
      <c r="C37" t="s">
        <v>103</v>
      </c>
      <c r="D37" t="s">
        <v>10</v>
      </c>
      <c r="E37">
        <v>2</v>
      </c>
      <c r="F37">
        <v>6</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152</v>
      </c>
      <c r="C2" t="s">
        <v>31</v>
      </c>
      <c r="D2" t="s">
        <v>30</v>
      </c>
      <c r="E2">
        <v>1</v>
      </c>
      <c r="F2">
        <v>2315</v>
      </c>
      <c r="G2">
        <v>1</v>
      </c>
    </row>
    <row r="3" spans="1:7" x14ac:dyDescent="0.25">
      <c r="A3">
        <v>2</v>
      </c>
      <c r="B3" t="s">
        <v>123</v>
      </c>
      <c r="C3" t="s">
        <v>31</v>
      </c>
      <c r="D3" t="s">
        <v>30</v>
      </c>
      <c r="E3">
        <v>1</v>
      </c>
      <c r="F3">
        <v>442</v>
      </c>
      <c r="G3">
        <v>1</v>
      </c>
    </row>
    <row r="4" spans="1:7" x14ac:dyDescent="0.25">
      <c r="A4">
        <v>3</v>
      </c>
      <c r="B4" t="s">
        <v>122</v>
      </c>
      <c r="C4" t="s">
        <v>31</v>
      </c>
      <c r="D4" t="s">
        <v>30</v>
      </c>
      <c r="E4">
        <v>1</v>
      </c>
      <c r="F4">
        <v>888</v>
      </c>
      <c r="G4">
        <v>1</v>
      </c>
    </row>
    <row r="5" spans="1:7" x14ac:dyDescent="0.25">
      <c r="A5">
        <v>4</v>
      </c>
      <c r="B5" t="s">
        <v>153</v>
      </c>
      <c r="C5" t="s">
        <v>31</v>
      </c>
      <c r="D5" t="s">
        <v>30</v>
      </c>
      <c r="E5">
        <v>1</v>
      </c>
      <c r="F5">
        <v>111</v>
      </c>
      <c r="G5">
        <v>1</v>
      </c>
    </row>
    <row r="6" spans="1:7" x14ac:dyDescent="0.25">
      <c r="A6">
        <v>5</v>
      </c>
      <c r="B6" t="s">
        <v>154</v>
      </c>
      <c r="C6" t="s">
        <v>31</v>
      </c>
      <c r="D6" t="s">
        <v>30</v>
      </c>
      <c r="E6">
        <v>1</v>
      </c>
      <c r="F6">
        <v>106</v>
      </c>
      <c r="G6">
        <v>1</v>
      </c>
    </row>
    <row r="7" spans="1:7" x14ac:dyDescent="0.25">
      <c r="A7">
        <v>6</v>
      </c>
      <c r="B7" t="s">
        <v>102</v>
      </c>
      <c r="C7" t="s">
        <v>31</v>
      </c>
      <c r="D7" t="s">
        <v>30</v>
      </c>
      <c r="E7">
        <v>1</v>
      </c>
      <c r="F7">
        <v>897</v>
      </c>
      <c r="G7">
        <v>1</v>
      </c>
    </row>
    <row r="8" spans="1:7" x14ac:dyDescent="0.25">
      <c r="A8">
        <v>1</v>
      </c>
      <c r="B8" t="s">
        <v>152</v>
      </c>
      <c r="C8" t="s">
        <v>31</v>
      </c>
      <c r="D8" t="s">
        <v>10</v>
      </c>
      <c r="E8">
        <v>2</v>
      </c>
      <c r="F8">
        <v>2982</v>
      </c>
      <c r="G8">
        <v>1</v>
      </c>
    </row>
    <row r="9" spans="1:7" x14ac:dyDescent="0.25">
      <c r="A9">
        <v>2</v>
      </c>
      <c r="B9" t="s">
        <v>123</v>
      </c>
      <c r="C9" t="s">
        <v>31</v>
      </c>
      <c r="D9" t="s">
        <v>10</v>
      </c>
      <c r="E9">
        <v>2</v>
      </c>
      <c r="F9">
        <v>858</v>
      </c>
      <c r="G9">
        <v>1</v>
      </c>
    </row>
    <row r="10" spans="1:7" x14ac:dyDescent="0.25">
      <c r="A10">
        <v>3</v>
      </c>
      <c r="B10" t="s">
        <v>122</v>
      </c>
      <c r="C10" t="s">
        <v>31</v>
      </c>
      <c r="D10" t="s">
        <v>10</v>
      </c>
      <c r="E10">
        <v>2</v>
      </c>
      <c r="F10">
        <v>1245</v>
      </c>
      <c r="G10">
        <v>1</v>
      </c>
    </row>
    <row r="11" spans="1:7" x14ac:dyDescent="0.25">
      <c r="A11">
        <v>4</v>
      </c>
      <c r="B11" t="s">
        <v>153</v>
      </c>
      <c r="C11" t="s">
        <v>31</v>
      </c>
      <c r="D11" t="s">
        <v>10</v>
      </c>
      <c r="E11">
        <v>2</v>
      </c>
      <c r="F11">
        <v>214</v>
      </c>
      <c r="G11">
        <v>1</v>
      </c>
    </row>
    <row r="12" spans="1:7" x14ac:dyDescent="0.25">
      <c r="A12">
        <v>5</v>
      </c>
      <c r="B12" t="s">
        <v>154</v>
      </c>
      <c r="C12" t="s">
        <v>31</v>
      </c>
      <c r="D12" t="s">
        <v>10</v>
      </c>
      <c r="E12">
        <v>2</v>
      </c>
      <c r="F12">
        <v>142</v>
      </c>
      <c r="G12">
        <v>1</v>
      </c>
    </row>
    <row r="13" spans="1:7" x14ac:dyDescent="0.25">
      <c r="A13">
        <v>6</v>
      </c>
      <c r="B13" t="s">
        <v>102</v>
      </c>
      <c r="C13" t="s">
        <v>31</v>
      </c>
      <c r="D13" t="s">
        <v>10</v>
      </c>
      <c r="E13">
        <v>2</v>
      </c>
      <c r="F13">
        <v>1052</v>
      </c>
      <c r="G13">
        <v>1</v>
      </c>
    </row>
    <row r="14" spans="1:7" x14ac:dyDescent="0.25">
      <c r="A14">
        <v>1</v>
      </c>
      <c r="B14" t="s">
        <v>152</v>
      </c>
      <c r="C14" t="s">
        <v>55</v>
      </c>
      <c r="D14" t="s">
        <v>30</v>
      </c>
      <c r="E14">
        <v>1</v>
      </c>
      <c r="F14">
        <v>2373</v>
      </c>
      <c r="G14">
        <v>2</v>
      </c>
    </row>
    <row r="15" spans="1:7" x14ac:dyDescent="0.25">
      <c r="A15">
        <v>2</v>
      </c>
      <c r="B15" t="s">
        <v>123</v>
      </c>
      <c r="C15" s="2" t="s">
        <v>55</v>
      </c>
      <c r="D15" t="s">
        <v>30</v>
      </c>
      <c r="E15">
        <v>1</v>
      </c>
      <c r="F15" s="2">
        <v>692</v>
      </c>
      <c r="G15">
        <v>2</v>
      </c>
    </row>
    <row r="16" spans="1:7" x14ac:dyDescent="0.25">
      <c r="A16">
        <v>3</v>
      </c>
      <c r="B16" t="s">
        <v>122</v>
      </c>
      <c r="C16" s="2" t="s">
        <v>55</v>
      </c>
      <c r="D16" t="s">
        <v>30</v>
      </c>
      <c r="E16">
        <v>1</v>
      </c>
      <c r="F16" s="2">
        <v>924</v>
      </c>
      <c r="G16">
        <v>2</v>
      </c>
    </row>
    <row r="17" spans="1:7" x14ac:dyDescent="0.25">
      <c r="A17">
        <v>4</v>
      </c>
      <c r="B17" t="s">
        <v>153</v>
      </c>
      <c r="C17" s="2" t="s">
        <v>55</v>
      </c>
      <c r="D17" t="s">
        <v>30</v>
      </c>
      <c r="E17">
        <v>1</v>
      </c>
      <c r="F17" s="2">
        <v>113</v>
      </c>
      <c r="G17">
        <v>2</v>
      </c>
    </row>
    <row r="18" spans="1:7" x14ac:dyDescent="0.25">
      <c r="A18">
        <v>5</v>
      </c>
      <c r="B18" t="s">
        <v>154</v>
      </c>
      <c r="C18" s="2" t="s">
        <v>55</v>
      </c>
      <c r="D18" t="s">
        <v>30</v>
      </c>
      <c r="E18">
        <v>1</v>
      </c>
      <c r="F18" s="2">
        <v>130</v>
      </c>
      <c r="G18">
        <v>2</v>
      </c>
    </row>
    <row r="19" spans="1:7" x14ac:dyDescent="0.25">
      <c r="A19">
        <v>6</v>
      </c>
      <c r="B19" t="s">
        <v>102</v>
      </c>
      <c r="C19" s="2" t="s">
        <v>55</v>
      </c>
      <c r="D19" t="s">
        <v>30</v>
      </c>
      <c r="E19">
        <v>1</v>
      </c>
      <c r="F19" s="2">
        <v>1117</v>
      </c>
      <c r="G19">
        <v>2</v>
      </c>
    </row>
    <row r="20" spans="1:7" x14ac:dyDescent="0.25">
      <c r="A20">
        <v>1</v>
      </c>
      <c r="B20" t="s">
        <v>152</v>
      </c>
      <c r="C20" s="2" t="s">
        <v>55</v>
      </c>
      <c r="D20" t="s">
        <v>10</v>
      </c>
      <c r="E20">
        <v>2</v>
      </c>
      <c r="F20" s="2">
        <v>3088</v>
      </c>
      <c r="G20">
        <v>2</v>
      </c>
    </row>
    <row r="21" spans="1:7" x14ac:dyDescent="0.25">
      <c r="A21">
        <v>2</v>
      </c>
      <c r="B21" t="s">
        <v>123</v>
      </c>
      <c r="C21" s="2" t="s">
        <v>55</v>
      </c>
      <c r="D21" t="s">
        <v>10</v>
      </c>
      <c r="E21">
        <v>2</v>
      </c>
      <c r="F21" s="2">
        <v>1392</v>
      </c>
      <c r="G21">
        <v>2</v>
      </c>
    </row>
    <row r="22" spans="1:7" x14ac:dyDescent="0.25">
      <c r="A22">
        <v>3</v>
      </c>
      <c r="B22" t="s">
        <v>122</v>
      </c>
      <c r="C22" s="2" t="s">
        <v>55</v>
      </c>
      <c r="D22" t="s">
        <v>10</v>
      </c>
      <c r="E22">
        <v>2</v>
      </c>
      <c r="F22" s="2">
        <v>1325</v>
      </c>
      <c r="G22">
        <v>2</v>
      </c>
    </row>
    <row r="23" spans="1:7" x14ac:dyDescent="0.25">
      <c r="A23">
        <v>4</v>
      </c>
      <c r="B23" t="s">
        <v>153</v>
      </c>
      <c r="C23" s="2" t="s">
        <v>55</v>
      </c>
      <c r="D23" t="s">
        <v>10</v>
      </c>
      <c r="E23">
        <v>2</v>
      </c>
      <c r="F23" s="2">
        <v>224</v>
      </c>
      <c r="G23">
        <v>2</v>
      </c>
    </row>
    <row r="24" spans="1:7" x14ac:dyDescent="0.25">
      <c r="A24">
        <v>5</v>
      </c>
      <c r="B24" t="s">
        <v>154</v>
      </c>
      <c r="C24" s="2" t="s">
        <v>55</v>
      </c>
      <c r="D24" t="s">
        <v>10</v>
      </c>
      <c r="E24">
        <v>2</v>
      </c>
      <c r="F24" s="2">
        <v>170</v>
      </c>
      <c r="G24">
        <v>2</v>
      </c>
    </row>
    <row r="25" spans="1:7" x14ac:dyDescent="0.25">
      <c r="A25">
        <v>6</v>
      </c>
      <c r="B25" t="s">
        <v>102</v>
      </c>
      <c r="C25" s="2" t="s">
        <v>55</v>
      </c>
      <c r="D25" t="s">
        <v>10</v>
      </c>
      <c r="E25">
        <v>2</v>
      </c>
      <c r="F25" s="2">
        <v>1410</v>
      </c>
      <c r="G25">
        <v>2</v>
      </c>
    </row>
    <row r="26" spans="1:7" x14ac:dyDescent="0.25">
      <c r="A26">
        <v>1</v>
      </c>
      <c r="B26" t="s">
        <v>152</v>
      </c>
      <c r="C26" t="s">
        <v>103</v>
      </c>
      <c r="D26" t="s">
        <v>30</v>
      </c>
      <c r="E26">
        <v>1</v>
      </c>
      <c r="F26">
        <v>8</v>
      </c>
      <c r="G26">
        <v>3</v>
      </c>
    </row>
    <row r="27" spans="1:7" x14ac:dyDescent="0.25">
      <c r="A27">
        <v>2</v>
      </c>
      <c r="B27" t="s">
        <v>123</v>
      </c>
      <c r="C27" t="s">
        <v>103</v>
      </c>
      <c r="D27" t="s">
        <v>30</v>
      </c>
      <c r="E27">
        <v>1</v>
      </c>
      <c r="F27">
        <v>58</v>
      </c>
      <c r="G27">
        <v>3</v>
      </c>
    </row>
    <row r="28" spans="1:7" x14ac:dyDescent="0.25">
      <c r="A28">
        <v>3</v>
      </c>
      <c r="B28" t="s">
        <v>122</v>
      </c>
      <c r="C28" t="s">
        <v>103</v>
      </c>
      <c r="D28" t="s">
        <v>30</v>
      </c>
      <c r="E28">
        <v>1</v>
      </c>
      <c r="F28">
        <v>18</v>
      </c>
      <c r="G28">
        <v>3</v>
      </c>
    </row>
    <row r="29" spans="1:7" x14ac:dyDescent="0.25">
      <c r="A29">
        <v>4</v>
      </c>
      <c r="B29" t="s">
        <v>153</v>
      </c>
      <c r="C29" t="s">
        <v>103</v>
      </c>
      <c r="D29" t="s">
        <v>30</v>
      </c>
      <c r="E29">
        <v>1</v>
      </c>
      <c r="F29">
        <v>8</v>
      </c>
      <c r="G29">
        <v>3</v>
      </c>
    </row>
    <row r="30" spans="1:7" x14ac:dyDescent="0.25">
      <c r="A30">
        <v>5</v>
      </c>
      <c r="B30" t="s">
        <v>154</v>
      </c>
      <c r="C30" t="s">
        <v>103</v>
      </c>
      <c r="D30" t="s">
        <v>30</v>
      </c>
      <c r="E30">
        <v>1</v>
      </c>
      <c r="F30">
        <v>3</v>
      </c>
      <c r="G30">
        <v>3</v>
      </c>
    </row>
    <row r="31" spans="1:7" x14ac:dyDescent="0.25">
      <c r="A31">
        <v>6</v>
      </c>
      <c r="B31" t="s">
        <v>102</v>
      </c>
      <c r="C31" t="s">
        <v>103</v>
      </c>
      <c r="D31" t="s">
        <v>30</v>
      </c>
      <c r="E31">
        <v>1</v>
      </c>
      <c r="F31">
        <v>63</v>
      </c>
      <c r="G31">
        <v>3</v>
      </c>
    </row>
    <row r="32" spans="1:7" x14ac:dyDescent="0.25">
      <c r="A32">
        <v>1</v>
      </c>
      <c r="B32" t="s">
        <v>152</v>
      </c>
      <c r="C32" t="s">
        <v>103</v>
      </c>
      <c r="D32" t="s">
        <v>10</v>
      </c>
      <c r="E32">
        <v>2</v>
      </c>
      <c r="F32">
        <v>12</v>
      </c>
      <c r="G32">
        <v>3</v>
      </c>
    </row>
    <row r="33" spans="1:7" x14ac:dyDescent="0.25">
      <c r="A33">
        <v>2</v>
      </c>
      <c r="B33" t="s">
        <v>123</v>
      </c>
      <c r="C33" t="s">
        <v>103</v>
      </c>
      <c r="D33" t="s">
        <v>10</v>
      </c>
      <c r="E33">
        <v>2</v>
      </c>
      <c r="F33">
        <v>141</v>
      </c>
      <c r="G33">
        <v>3</v>
      </c>
    </row>
    <row r="34" spans="1:7" x14ac:dyDescent="0.25">
      <c r="A34">
        <v>3</v>
      </c>
      <c r="B34" t="s">
        <v>122</v>
      </c>
      <c r="C34" t="s">
        <v>103</v>
      </c>
      <c r="D34" t="s">
        <v>10</v>
      </c>
      <c r="E34">
        <v>2</v>
      </c>
      <c r="F34">
        <v>26</v>
      </c>
      <c r="G34">
        <v>3</v>
      </c>
    </row>
    <row r="35" spans="1:7" x14ac:dyDescent="0.25">
      <c r="A35">
        <v>4</v>
      </c>
      <c r="B35" t="s">
        <v>153</v>
      </c>
      <c r="C35" t="s">
        <v>103</v>
      </c>
      <c r="D35" t="s">
        <v>10</v>
      </c>
      <c r="E35">
        <v>2</v>
      </c>
      <c r="F35">
        <v>8</v>
      </c>
      <c r="G35">
        <v>3</v>
      </c>
    </row>
    <row r="36" spans="1:7" x14ac:dyDescent="0.25">
      <c r="A36">
        <v>5</v>
      </c>
      <c r="B36" t="s">
        <v>154</v>
      </c>
      <c r="C36" t="s">
        <v>103</v>
      </c>
      <c r="D36" t="s">
        <v>10</v>
      </c>
      <c r="E36">
        <v>2</v>
      </c>
      <c r="F36">
        <v>3</v>
      </c>
      <c r="G36">
        <v>3</v>
      </c>
    </row>
    <row r="37" spans="1:7" x14ac:dyDescent="0.25">
      <c r="A37">
        <v>6</v>
      </c>
      <c r="B37" t="s">
        <v>102</v>
      </c>
      <c r="C37" t="s">
        <v>103</v>
      </c>
      <c r="D37" t="s">
        <v>10</v>
      </c>
      <c r="E37">
        <v>2</v>
      </c>
      <c r="F37">
        <v>98</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95</v>
      </c>
      <c r="B1" t="s">
        <v>0</v>
      </c>
      <c r="C1" t="s">
        <v>57</v>
      </c>
      <c r="D1" t="s">
        <v>104</v>
      </c>
      <c r="E1" t="s">
        <v>54</v>
      </c>
    </row>
    <row r="2" spans="1:5" x14ac:dyDescent="0.25">
      <c r="A2">
        <v>1</v>
      </c>
      <c r="B2" t="s">
        <v>124</v>
      </c>
      <c r="C2">
        <v>1689</v>
      </c>
      <c r="D2">
        <v>1517</v>
      </c>
      <c r="E2">
        <v>299</v>
      </c>
    </row>
    <row r="3" spans="1:5" x14ac:dyDescent="0.25">
      <c r="A3">
        <v>2</v>
      </c>
      <c r="B3" t="s">
        <v>125</v>
      </c>
      <c r="C3">
        <v>594</v>
      </c>
      <c r="D3">
        <v>511</v>
      </c>
      <c r="E3">
        <v>13</v>
      </c>
    </row>
    <row r="4" spans="1:5" x14ac:dyDescent="0.25">
      <c r="A4">
        <v>3</v>
      </c>
      <c r="B4" t="s">
        <v>136</v>
      </c>
      <c r="C4">
        <v>241</v>
      </c>
      <c r="D4">
        <v>223</v>
      </c>
      <c r="E4">
        <v>10</v>
      </c>
    </row>
    <row r="5" spans="1:5" x14ac:dyDescent="0.25">
      <c r="A5" s="2">
        <v>4</v>
      </c>
      <c r="B5" s="2" t="s">
        <v>155</v>
      </c>
      <c r="C5" s="2">
        <v>227</v>
      </c>
      <c r="D5" s="2">
        <v>200</v>
      </c>
      <c r="E5" s="2">
        <v>124</v>
      </c>
    </row>
    <row r="6" spans="1:5" x14ac:dyDescent="0.25">
      <c r="A6" s="2">
        <v>5</v>
      </c>
      <c r="B6" s="2" t="s">
        <v>156</v>
      </c>
      <c r="C6" s="2">
        <v>170</v>
      </c>
      <c r="D6" s="2">
        <v>165</v>
      </c>
      <c r="E6" s="2">
        <v>7</v>
      </c>
    </row>
    <row r="7" spans="1:5" x14ac:dyDescent="0.25">
      <c r="A7" s="2">
        <v>6</v>
      </c>
      <c r="B7" s="2" t="s">
        <v>102</v>
      </c>
      <c r="C7" s="2">
        <v>549</v>
      </c>
      <c r="D7" s="2">
        <v>484</v>
      </c>
      <c r="E7" s="2">
        <v>152</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95</v>
      </c>
      <c r="B1" t="s">
        <v>0</v>
      </c>
      <c r="C1" t="s">
        <v>59</v>
      </c>
      <c r="D1" t="s">
        <v>104</v>
      </c>
      <c r="E1" t="s">
        <v>54</v>
      </c>
    </row>
    <row r="2" spans="1:5" x14ac:dyDescent="0.25">
      <c r="A2" s="2">
        <v>1</v>
      </c>
      <c r="B2" s="2" t="s">
        <v>124</v>
      </c>
      <c r="C2" s="2">
        <v>67</v>
      </c>
      <c r="D2" s="2">
        <v>55</v>
      </c>
      <c r="E2" s="2">
        <v>39</v>
      </c>
    </row>
    <row r="3" spans="1:5" x14ac:dyDescent="0.25">
      <c r="A3" s="2">
        <v>2</v>
      </c>
      <c r="B3" s="2" t="s">
        <v>125</v>
      </c>
      <c r="C3" s="2">
        <v>23</v>
      </c>
      <c r="D3" s="2">
        <v>12</v>
      </c>
      <c r="E3" s="2">
        <v>7</v>
      </c>
    </row>
    <row r="4" spans="1:5" x14ac:dyDescent="0.25">
      <c r="A4" s="2">
        <v>3</v>
      </c>
      <c r="B4" s="2" t="s">
        <v>137</v>
      </c>
      <c r="C4" s="2">
        <v>19</v>
      </c>
      <c r="D4" s="2">
        <v>13</v>
      </c>
      <c r="E4" s="2">
        <v>0</v>
      </c>
    </row>
    <row r="5" spans="1:5" x14ac:dyDescent="0.25">
      <c r="A5" s="2">
        <v>4</v>
      </c>
      <c r="B5" s="2" t="s">
        <v>157</v>
      </c>
      <c r="C5" s="2">
        <v>9</v>
      </c>
      <c r="D5" s="2">
        <v>3</v>
      </c>
      <c r="E5" s="2">
        <v>0</v>
      </c>
    </row>
    <row r="6" spans="1:5" x14ac:dyDescent="0.25">
      <c r="A6" s="2">
        <v>5</v>
      </c>
      <c r="B6" s="2" t="s">
        <v>158</v>
      </c>
      <c r="C6" s="2">
        <v>9</v>
      </c>
      <c r="D6" s="2">
        <v>8</v>
      </c>
      <c r="E6" s="2">
        <v>8</v>
      </c>
    </row>
    <row r="7" spans="1:5" x14ac:dyDescent="0.25">
      <c r="A7" s="2">
        <v>6</v>
      </c>
      <c r="B7" s="2" t="s">
        <v>102</v>
      </c>
      <c r="C7" s="2">
        <v>76</v>
      </c>
      <c r="D7" s="2">
        <v>49</v>
      </c>
      <c r="E7" s="2">
        <v>24</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119</v>
      </c>
      <c r="B1" t="s">
        <v>120</v>
      </c>
      <c r="C1" t="s">
        <v>121</v>
      </c>
    </row>
    <row r="2" spans="1:3" x14ac:dyDescent="0.25">
      <c r="A2" s="1" t="s">
        <v>149</v>
      </c>
      <c r="B2" s="1" t="s">
        <v>150</v>
      </c>
      <c r="C2" s="1" t="s">
        <v>151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442</v>
      </c>
      <c r="B6" t="s">
        <v>51</v>
      </c>
      <c r="C6" t="s">
        <v>65</v>
      </c>
      <c r="D6">
        <v>1</v>
      </c>
    </row>
    <row r="7" spans="1:4" x14ac:dyDescent="0.25">
      <c r="A7">
        <v>2</v>
      </c>
      <c r="B7" t="s">
        <v>51</v>
      </c>
      <c r="C7" t="s">
        <v>90</v>
      </c>
      <c r="D7">
        <v>2</v>
      </c>
    </row>
    <row r="8" spans="1:4" x14ac:dyDescent="0.25">
      <c r="A8">
        <v>0</v>
      </c>
      <c r="B8" t="s">
        <v>51</v>
      </c>
      <c r="C8" t="s">
        <v>64</v>
      </c>
      <c r="D8">
        <v>3</v>
      </c>
    </row>
    <row r="9" spans="1:4" x14ac:dyDescent="0.25">
      <c r="A9">
        <v>0</v>
      </c>
      <c r="B9" t="s">
        <v>51</v>
      </c>
      <c r="C9" t="s">
        <v>89</v>
      </c>
      <c r="D9">
        <v>4</v>
      </c>
    </row>
    <row r="10" spans="1:4" x14ac:dyDescent="0.25">
      <c r="A10">
        <v>0</v>
      </c>
      <c r="B10" t="s">
        <v>52</v>
      </c>
      <c r="C10" t="s">
        <v>65</v>
      </c>
      <c r="D10">
        <v>1</v>
      </c>
    </row>
    <row r="11" spans="1:4" x14ac:dyDescent="0.25">
      <c r="A11">
        <v>0</v>
      </c>
      <c r="B11" t="s">
        <v>52</v>
      </c>
      <c r="C11" t="s">
        <v>90</v>
      </c>
      <c r="D11">
        <v>2</v>
      </c>
    </row>
    <row r="12" spans="1:4" x14ac:dyDescent="0.25">
      <c r="A12">
        <v>0</v>
      </c>
      <c r="B12" t="s">
        <v>52</v>
      </c>
      <c r="C12" t="s">
        <v>64</v>
      </c>
      <c r="D12">
        <v>3</v>
      </c>
    </row>
    <row r="13" spans="1:4" x14ac:dyDescent="0.25">
      <c r="A13">
        <v>0</v>
      </c>
      <c r="B13" t="s">
        <v>52</v>
      </c>
      <c r="C13" t="s">
        <v>89</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8D5FCF27-C05A-47F7-AB6B-3FBE333CBFD7}">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dc:title>
  <dc:creator>Sebastian</dc:creator>
  <cp:lastModifiedBy>Kozłowska Magdalena</cp:lastModifiedBy>
  <cp:lastPrinted>2015-01-07T11:10:02Z</cp:lastPrinted>
  <dcterms:created xsi:type="dcterms:W3CDTF">2014-07-29T18:33:30Z</dcterms:created>
  <dcterms:modified xsi:type="dcterms:W3CDTF">2023-12-06T08:52:46Z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