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8" windowWidth="14808" windowHeight="741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46" i="1" l="1"/>
  <c r="F46" i="1" l="1"/>
  <c r="D46" i="1"/>
  <c r="I8" i="1" l="1"/>
  <c r="I3" i="1" l="1"/>
  <c r="I46" i="1" s="1"/>
  <c r="I4" i="1"/>
  <c r="I5" i="1"/>
  <c r="I6" i="1"/>
  <c r="I7" i="1"/>
  <c r="I9" i="1"/>
  <c r="I11" i="1"/>
  <c r="I12" i="1"/>
  <c r="I13" i="1"/>
  <c r="I14" i="1"/>
  <c r="I17" i="1"/>
</calcChain>
</file>

<file path=xl/sharedStrings.xml><?xml version="1.0" encoding="utf-8"?>
<sst xmlns="http://schemas.openxmlformats.org/spreadsheetml/2006/main" count="140" uniqueCount="99">
  <si>
    <t>Nazwa projektu</t>
  </si>
  <si>
    <t>Środki własne</t>
  </si>
  <si>
    <t>Instytucja</t>
  </si>
  <si>
    <t>Państwowe Muzeum Auschwitz-Birkenau</t>
  </si>
  <si>
    <t>Panteon Górnośląski w Katowicach</t>
  </si>
  <si>
    <t>Muzeum Getta Warszawskiego</t>
  </si>
  <si>
    <t>RAZEM</t>
  </si>
  <si>
    <t>Lp.</t>
  </si>
  <si>
    <t>Narodowy Instytut Dziedzictwa</t>
  </si>
  <si>
    <t xml:space="preserve">Europejskie Dni Dziedzictwa </t>
  </si>
  <si>
    <t>„Powstanie w getcie warszawskim” – mobilna gra terenowa</t>
  </si>
  <si>
    <t xml:space="preserve">Koncert upamiętniający setną rocznicę powrotu Górnego Śląska do Polski oraz otwarcie Panteonu Górnośląskiego w Katowicach (19 czerwca 2022 r.) </t>
  </si>
  <si>
    <t>Instytut Północny im. Wojciecha Kętrzyńskiego</t>
  </si>
  <si>
    <t>Niepodległość – odczytywanie przeszłości bliskiej</t>
  </si>
  <si>
    <t>Łączyła ich Niepodległa. Obywatele II Rzeczpospolitej w KL Auschwitz</t>
  </si>
  <si>
    <t>Muzeum Zamkowe w Malborku</t>
  </si>
  <si>
    <t>O Niepodległą Polskę. Wystawa plenerowa</t>
  </si>
  <si>
    <t>VIVA POLONIA! KU POKRZEPIENIU SERC</t>
  </si>
  <si>
    <t>Centrum Paderewskiego w Kąśnej Dolnej</t>
  </si>
  <si>
    <t>Ślązacy dla Niepodległej. Jeszcze nasza wiara słynie</t>
  </si>
  <si>
    <t>Instytut Śląski w Opolu</t>
  </si>
  <si>
    <t>Muzeum Dom Rodzinny Ojca Świętego Jana Pawła II w Wadowicach</t>
  </si>
  <si>
    <t>Doktor Edmund Wojtyła - bohater codzienności</t>
  </si>
  <si>
    <t>Muzeum Narodowe Ziemi Przemyskiej</t>
  </si>
  <si>
    <t>(Nie)Zapomniane wynalazki</t>
  </si>
  <si>
    <t>"EC1 Łódź - Miasto Kultury" w Łodzi</t>
  </si>
  <si>
    <t xml:space="preserve">Arcydzieła polskiego romantyzmu jako nośnik niepodległościowego ducha narodu.
Część I Widma. Słowo i muzyka. </t>
  </si>
  <si>
    <t>Opera i Filharmonia Podlaska – Europejskie Centrum Sztuki w Białymstoku imienia Stanisława Moniuszki</t>
  </si>
  <si>
    <t>POLAND CALLING!</t>
  </si>
  <si>
    <t>Teatr Żydowski im. Estery Rachel i Idy Kamińskich - Centrum Kultury Jidysz</t>
  </si>
  <si>
    <t>Instytut Dziedzictwa Myśli Narodowej im. Romana Dmowskiego i Ignacego Jana Paderewskiego</t>
  </si>
  <si>
    <t>Mozaika Niepodległości</t>
  </si>
  <si>
    <t>Wystawa numizmatyczna z okazji 100 lat Gabinetu Monet i Medali Muzeum Narodowego w Warszawie</t>
  </si>
  <si>
    <t>Muzeum Narodowe w Warszawie</t>
  </si>
  <si>
    <t>Polska Orkiestra Sinfonia Iuventus</t>
  </si>
  <si>
    <t>Pamięć filmu – digitalizacja i rekonstrukcja polskiego dziedzictwa filmowego. „Wielka droga” Michała Waszyńskiego</t>
  </si>
  <si>
    <t>Filmoteka Narodowa – Instytut Audiowizualny</t>
  </si>
  <si>
    <t>Europejskie Centrum filmowe CAMERIMAGE</t>
  </si>
  <si>
    <t>W pogoni za marzeniem</t>
  </si>
  <si>
    <t>Minkowski wraca do Ojczyzny</t>
  </si>
  <si>
    <t>Muzeum Historii Żydów Polskich POLIN</t>
  </si>
  <si>
    <t>Narodowy Instytut Muzealnictwa i Ochrony Zbiorów</t>
  </si>
  <si>
    <t>Historia: poszukaj</t>
  </si>
  <si>
    <t>Zygmunt Noskowski -
zapomniany luminarz muzyki polskiego neoromantyzmu</t>
  </si>
  <si>
    <t xml:space="preserve">
Ruchy tektoniczne. O artystycznych symptomach transformacji</t>
  </si>
  <si>
    <t>Muzeum Sztuki w Łodzi</t>
  </si>
  <si>
    <t>Muzeum II Wojny Światowej w Gdańsku</t>
  </si>
  <si>
    <t>„Przygody Bohaterów...”-  przedstawiania teatralne dla uczniów klas 2-4</t>
  </si>
  <si>
    <t>Muzeum Józefa Piłsudskiego w Sulejówku</t>
  </si>
  <si>
    <t>Pamięć dla przyszłości</t>
  </si>
  <si>
    <t>Zespół Pieśni i Tańca „Śląsk” im. Stanisława Hadyny</t>
  </si>
  <si>
    <t>100 lat w służbie Rzeczypospolitej</t>
  </si>
  <si>
    <t>Interaktywny awatar – spotkanie z Witoldem Pileckim</t>
  </si>
  <si>
    <t>Muzeum Dom Rodziny Pileckich (w organizacji) w Ostrowi Mazowieckiej</t>
  </si>
  <si>
    <t>Muzeum Narodowe w Poznaniu</t>
  </si>
  <si>
    <t>Historyczne ogrody – przywrócone dziedzictwo.
Dzieło prof. Longina Majdeckiego</t>
  </si>
  <si>
    <t>Muzeum Łazienki Królewskie w Warszawie</t>
  </si>
  <si>
    <t>Narodowa Orkiestra Symfoniczna Polskiego Radia z siedzibą w Katowicach</t>
  </si>
  <si>
    <t>Szymanowski – portret 140/85</t>
  </si>
  <si>
    <t>Muzeum Narodowe we Wrocławiu</t>
  </si>
  <si>
    <t>Prezentacja „Patrząc w strop, czy ostrze gwiazdy już się wwierca”</t>
  </si>
  <si>
    <t>Filharmonia im. Mieczysława Karłowicza w Szczecinie</t>
  </si>
  <si>
    <t>(Nie)przypadkowe historie. Szczecińskie wydarzenia lat 80. - produkcja audiowizualna</t>
  </si>
  <si>
    <t>Muzeum Stutthof w Sztutowie</t>
  </si>
  <si>
    <t>„Diese Stadt ist Judenfrei” – Zagłada polskich Żydów na Pomorzu Gdańskim (działania na terenie Polski)</t>
  </si>
  <si>
    <t>Ośrodek ,,Pamięć i Przyszłość’’</t>
  </si>
  <si>
    <t xml:space="preserve">Weekend Niepodległości w Centrum Historii Zajezdnia </t>
  </si>
  <si>
    <t>Zamek Królewski w Warszawie – Muzeum. Rezydencja Królów i Rzeczypospolitej</t>
  </si>
  <si>
    <t>15. letni festiwal muzyczny „Wawel o zmierzchu” 
ROMANTYCZNOŚĆ</t>
  </si>
  <si>
    <t xml:space="preserve">Zamek Królewski na Wawelu – Państwowe Zbiory Sztuki </t>
  </si>
  <si>
    <t>Muzeum Tatrzańskie im. Dra Tytusa Chałubińskiego w Zakopanem</t>
  </si>
  <si>
    <t>Nowe Zakopane 2022</t>
  </si>
  <si>
    <t>Centrum Sztuki Współczesnej Zamek Ujazdowski</t>
  </si>
  <si>
    <t>Artysta a wolność</t>
  </si>
  <si>
    <t>Centralne Muzeum Jeńców Wojennych</t>
  </si>
  <si>
    <t>Wolność jest w nich. Powstańcy warszawscy 1944–2022</t>
  </si>
  <si>
    <t xml:space="preserve">Narodowy Instytut Architektury i Urbanistyki </t>
  </si>
  <si>
    <t>Infrastruktura Niepodległości: Architektura polskich projektów powiatowych i modernizacyjnych – konferencja i publikacja podsumowujące 3-letni projekt</t>
  </si>
  <si>
    <t>Żydowski Instytut Historyczny im. Emanuela Ringelbluma</t>
  </si>
  <si>
    <t>Cykl publikacji poświęconych dziedzictwu języka, literatury i kultury jidysz w niepodległej Polsce</t>
  </si>
  <si>
    <t>Instytut Teatralny im. Zbigniewa Raszewskiego</t>
  </si>
  <si>
    <t>Samochody Prezydentów RP – zwierzchników Sił Zbrojnych</t>
  </si>
  <si>
    <t>Pamiętnik z Powstania Warszawskiego</t>
  </si>
  <si>
    <t>Teatr Dzieci Zagłębia im. Jana Dormana w Będzinie</t>
  </si>
  <si>
    <t xml:space="preserve">O (i wokół) NIEPODLEGŁOŚCI’22 - badania </t>
  </si>
  <si>
    <t>Narodowe Centrum Kultury</t>
  </si>
  <si>
    <t>Opera Wrocławska</t>
  </si>
  <si>
    <t>Realizacja i nagranie płyty Orkiestry Opery Wrocławskiej i Szymona Komasy promującej polską twórczość operową okresu zaborów i odzyskania niepodległości na tle kontekstowej twórczości międzynarodowej</t>
  </si>
  <si>
    <t>„Chwała i Zwycięstwo! Powstanie Wielkopolskie 1918/1919" w Poznaniu 27 grudnia 2022r. w 104. Rocznicę Powstania Wielkopolskiego</t>
  </si>
  <si>
    <t>PAMIĘĆ TEATRU_WIELCY FOTOGRAFOWIE POLSKIEGO TEATRU” prezentacja sylwetek 15 najwybitniejszych artystów fotografii teatralnej na tle historii polskiej fotografii teatralnej od 1839 do 2022</t>
  </si>
  <si>
    <t>„Pierwsi do krwawych zapasów stanęli” (bp polowy gen. dyw. Władysław Bandurski)</t>
  </si>
  <si>
    <t>Przyznane dofinansowanie</t>
  </si>
  <si>
    <t>WYNIKI NABORU WNIOSKÓW SCHEMAT 1A WPR NIEPODLEGŁA 2022</t>
  </si>
  <si>
    <t>Decyzja o dofinansowaniu</t>
  </si>
  <si>
    <t>Przyznana punktacja</t>
  </si>
  <si>
    <t>pozytywna</t>
  </si>
  <si>
    <t>negatywna</t>
  </si>
  <si>
    <t>Ogólna wartość projektu</t>
  </si>
  <si>
    <t>Wnioskowana dotacja z WPR Niepodległa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</si>
</sst>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justify" wrapText="1"/>
    </xf>
    <xf numFmtId="0" fontId="8" fillId="0" borderId="2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10" fillId="4" borderId="1" xfId="0" applyNumberFormat="1" applyFont="1" applyFill="1" applyBorder="1" applyAlignment="1">
      <alignment wrapText="1"/>
    </xf>
    <xf numFmtId="164" fontId="10" fillId="0" borderId="1" xfId="0" applyNumberFormat="1" applyFont="1" applyFill="1" applyBorder="1" applyAlignment="1">
      <alignment wrapText="1"/>
    </xf>
    <xf numFmtId="165" fontId="9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wrapText="1"/>
    </xf>
    <xf numFmtId="165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164" fontId="9" fillId="0" borderId="6" xfId="0" applyNumberFormat="1" applyFont="1" applyBorder="1" applyAlignment="1">
      <alignment wrapText="1"/>
    </xf>
    <xf numFmtId="164" fontId="10" fillId="4" borderId="6" xfId="0" applyNumberFormat="1" applyFont="1" applyFill="1" applyBorder="1" applyAlignment="1">
      <alignment wrapText="1"/>
    </xf>
    <xf numFmtId="165" fontId="9" fillId="0" borderId="6" xfId="0" applyNumberFormat="1" applyFont="1" applyBorder="1" applyAlignment="1">
      <alignment wrapText="1"/>
    </xf>
    <xf numFmtId="165" fontId="1" fillId="0" borderId="6" xfId="0" applyNumberFormat="1" applyFont="1" applyBorder="1" applyAlignment="1">
      <alignment horizontal="right" wrapText="1"/>
    </xf>
    <xf numFmtId="164" fontId="10" fillId="0" borderId="6" xfId="0" applyNumberFormat="1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164" fontId="9" fillId="0" borderId="7" xfId="0" applyNumberFormat="1" applyFont="1" applyFill="1" applyBorder="1" applyAlignment="1">
      <alignment wrapText="1"/>
    </xf>
    <xf numFmtId="164" fontId="10" fillId="0" borderId="7" xfId="0" applyNumberFormat="1" applyFont="1" applyFill="1" applyBorder="1" applyAlignment="1">
      <alignment wrapText="1"/>
    </xf>
    <xf numFmtId="165" fontId="9" fillId="0" borderId="7" xfId="0" applyNumberFormat="1" applyFont="1" applyFill="1" applyBorder="1" applyAlignment="1">
      <alignment wrapText="1"/>
    </xf>
    <xf numFmtId="165" fontId="1" fillId="0" borderId="7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#,##0.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#,##0.00\ &quot;zł&quot;"/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5" displayName="Tabela5" ref="A2:I46" totalsRowShown="0" headerRowDxfId="12" dataDxfId="10" headerRowBorderDxfId="11" tableBorderDxfId="9">
  <autoFilter ref="A2:I46"/>
  <tableColumns count="9">
    <tableColumn id="1" name="Lp." dataDxfId="8"/>
    <tableColumn id="2" name="Instytucja" dataDxfId="7"/>
    <tableColumn id="3" name="Nazwa projektu" dataDxfId="6"/>
    <tableColumn id="5" name="Ogólna wartość projektu" dataDxfId="5"/>
    <tableColumn id="6" name="Wnioskowana dotacja z WPR Niepodległa" dataDxfId="4"/>
    <tableColumn id="12" name="Środki własne" dataDxfId="3"/>
    <tableColumn id="14" name="Przyznana punktacja" dataDxfId="2"/>
    <tableColumn id="4" name="Decyzja o dofinansowaniu" dataDxfId="1"/>
    <tableColumn id="10" name="Przyznane dofinansowanie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Normal="100" workbookViewId="0">
      <pane ySplit="2" topLeftCell="A3" activePane="bottomLeft" state="frozen"/>
      <selection pane="bottomLeft" activeCell="E46" sqref="E46"/>
    </sheetView>
  </sheetViews>
  <sheetFormatPr defaultColWidth="9.109375" defaultRowHeight="14.4" x14ac:dyDescent="0.3"/>
  <cols>
    <col min="1" max="1" width="6.77734375" style="5" customWidth="1"/>
    <col min="2" max="2" width="33.6640625" style="5" customWidth="1"/>
    <col min="3" max="3" width="46.88671875" style="2" customWidth="1"/>
    <col min="4" max="4" width="15.109375" style="5" customWidth="1"/>
    <col min="5" max="5" width="15.6640625" style="5" customWidth="1"/>
    <col min="6" max="6" width="13.33203125" style="5" customWidth="1"/>
    <col min="7" max="7" width="13.109375" style="5" customWidth="1"/>
    <col min="8" max="8" width="15.44140625" style="5" customWidth="1"/>
    <col min="9" max="9" width="17.6640625" style="5" customWidth="1"/>
    <col min="10" max="16384" width="9.109375" style="5"/>
  </cols>
  <sheetData>
    <row r="1" spans="1:9" ht="39" customHeight="1" x14ac:dyDescent="0.3">
      <c r="A1" s="52" t="s">
        <v>92</v>
      </c>
      <c r="B1" s="53"/>
      <c r="C1" s="53"/>
      <c r="D1" s="53"/>
      <c r="E1" s="53"/>
      <c r="F1" s="53"/>
      <c r="G1" s="53"/>
      <c r="H1" s="53"/>
      <c r="I1" s="53"/>
    </row>
    <row r="2" spans="1:9" ht="43.2" x14ac:dyDescent="0.3">
      <c r="A2" s="3" t="s">
        <v>7</v>
      </c>
      <c r="B2" s="3" t="s">
        <v>2</v>
      </c>
      <c r="C2" s="3" t="s">
        <v>0</v>
      </c>
      <c r="D2" s="3" t="s">
        <v>97</v>
      </c>
      <c r="E2" s="3" t="s">
        <v>98</v>
      </c>
      <c r="F2" s="3" t="s">
        <v>1</v>
      </c>
      <c r="G2" s="3" t="s">
        <v>94</v>
      </c>
      <c r="H2" s="3" t="s">
        <v>93</v>
      </c>
      <c r="I2" s="3" t="s">
        <v>91</v>
      </c>
    </row>
    <row r="3" spans="1:9" ht="29.4" customHeight="1" x14ac:dyDescent="0.3">
      <c r="A3" s="23">
        <v>1</v>
      </c>
      <c r="B3" s="24" t="s">
        <v>85</v>
      </c>
      <c r="C3" s="25" t="s">
        <v>84</v>
      </c>
      <c r="D3" s="26">
        <v>300000</v>
      </c>
      <c r="E3" s="17">
        <v>300000</v>
      </c>
      <c r="F3" s="26">
        <v>0</v>
      </c>
      <c r="G3" s="27">
        <v>98.5</v>
      </c>
      <c r="H3" s="36" t="s">
        <v>95</v>
      </c>
      <c r="I3" s="17">
        <f>Tabela5[[#This Row],[Wnioskowana dotacja z WPR Niepodległa]]*80%</f>
        <v>240000</v>
      </c>
    </row>
    <row r="4" spans="1:9" ht="30.6" customHeight="1" x14ac:dyDescent="0.3">
      <c r="A4" s="23">
        <v>2</v>
      </c>
      <c r="B4" s="28" t="s">
        <v>20</v>
      </c>
      <c r="C4" s="25" t="s">
        <v>19</v>
      </c>
      <c r="D4" s="26">
        <v>300000</v>
      </c>
      <c r="E4" s="17">
        <v>300000</v>
      </c>
      <c r="F4" s="26">
        <v>0</v>
      </c>
      <c r="G4" s="27">
        <v>95</v>
      </c>
      <c r="H4" s="36" t="s">
        <v>95</v>
      </c>
      <c r="I4" s="17">
        <f>Tabela5[[#This Row],[Wnioskowana dotacja z WPR Niepodległa]]*80%</f>
        <v>240000</v>
      </c>
    </row>
    <row r="5" spans="1:9" ht="43.2" customHeight="1" x14ac:dyDescent="0.3">
      <c r="A5" s="23">
        <v>3</v>
      </c>
      <c r="B5" s="28" t="s">
        <v>3</v>
      </c>
      <c r="C5" s="25" t="s">
        <v>14</v>
      </c>
      <c r="D5" s="26">
        <v>85000</v>
      </c>
      <c r="E5" s="17">
        <v>85000</v>
      </c>
      <c r="F5" s="26">
        <v>0</v>
      </c>
      <c r="G5" s="27">
        <v>94</v>
      </c>
      <c r="H5" s="36" t="s">
        <v>95</v>
      </c>
      <c r="I5" s="17">
        <f>Tabela5[[#This Row],[Wnioskowana dotacja z WPR Niepodległa]]*80%</f>
        <v>68000</v>
      </c>
    </row>
    <row r="6" spans="1:9" ht="31.2" customHeight="1" x14ac:dyDescent="0.3">
      <c r="A6" s="23">
        <v>4</v>
      </c>
      <c r="B6" s="28" t="s">
        <v>12</v>
      </c>
      <c r="C6" s="25" t="s">
        <v>13</v>
      </c>
      <c r="D6" s="26">
        <v>186500</v>
      </c>
      <c r="E6" s="17">
        <v>186500</v>
      </c>
      <c r="F6" s="26">
        <v>0</v>
      </c>
      <c r="G6" s="27">
        <v>94</v>
      </c>
      <c r="H6" s="36" t="s">
        <v>95</v>
      </c>
      <c r="I6" s="17">
        <f>Tabela5[[#This Row],[Wnioskowana dotacja z WPR Niepodległa]]*80%</f>
        <v>149200</v>
      </c>
    </row>
    <row r="7" spans="1:9" ht="34.799999999999997" customHeight="1" x14ac:dyDescent="0.3">
      <c r="A7" s="23">
        <v>5</v>
      </c>
      <c r="B7" s="29" t="s">
        <v>41</v>
      </c>
      <c r="C7" s="25" t="s">
        <v>42</v>
      </c>
      <c r="D7" s="26">
        <v>245000</v>
      </c>
      <c r="E7" s="17">
        <v>245000</v>
      </c>
      <c r="F7" s="26">
        <v>0</v>
      </c>
      <c r="G7" s="27">
        <v>93</v>
      </c>
      <c r="H7" s="36" t="s">
        <v>95</v>
      </c>
      <c r="I7" s="17">
        <f>Tabela5[[#This Row],[Wnioskowana dotacja z WPR Niepodległa]]*80%</f>
        <v>196000</v>
      </c>
    </row>
    <row r="8" spans="1:9" ht="36" customHeight="1" x14ac:dyDescent="0.3">
      <c r="A8" s="23">
        <v>6</v>
      </c>
      <c r="B8" s="30" t="s">
        <v>65</v>
      </c>
      <c r="C8" s="25" t="s">
        <v>66</v>
      </c>
      <c r="D8" s="26">
        <v>259000</v>
      </c>
      <c r="E8" s="17">
        <v>259000</v>
      </c>
      <c r="F8" s="26">
        <v>0</v>
      </c>
      <c r="G8" s="27">
        <v>91.5</v>
      </c>
      <c r="H8" s="36" t="s">
        <v>95</v>
      </c>
      <c r="I8" s="17">
        <f>Tabela5[[#This Row],[Wnioskowana dotacja z WPR Niepodległa]]*75%</f>
        <v>194250</v>
      </c>
    </row>
    <row r="9" spans="1:9" ht="36" customHeight="1" x14ac:dyDescent="0.3">
      <c r="A9" s="23">
        <v>7</v>
      </c>
      <c r="B9" s="28" t="s">
        <v>37</v>
      </c>
      <c r="C9" s="25" t="s">
        <v>38</v>
      </c>
      <c r="D9" s="26">
        <v>270000</v>
      </c>
      <c r="E9" s="17">
        <v>250000</v>
      </c>
      <c r="F9" s="26">
        <v>20000</v>
      </c>
      <c r="G9" s="27">
        <v>89</v>
      </c>
      <c r="H9" s="36" t="s">
        <v>95</v>
      </c>
      <c r="I9" s="17">
        <f>Tabela5[[#This Row],[Wnioskowana dotacja z WPR Niepodległa]]*75%</f>
        <v>187500</v>
      </c>
    </row>
    <row r="10" spans="1:9" ht="46.2" customHeight="1" x14ac:dyDescent="0.3">
      <c r="A10" s="23">
        <v>8</v>
      </c>
      <c r="B10" s="28" t="s">
        <v>70</v>
      </c>
      <c r="C10" s="25" t="s">
        <v>71</v>
      </c>
      <c r="D10" s="26">
        <v>214096</v>
      </c>
      <c r="E10" s="17">
        <v>214096</v>
      </c>
      <c r="F10" s="26">
        <v>0</v>
      </c>
      <c r="G10" s="27">
        <v>88.5</v>
      </c>
      <c r="H10" s="36" t="s">
        <v>95</v>
      </c>
      <c r="I10" s="17">
        <v>160550</v>
      </c>
    </row>
    <row r="11" spans="1:9" ht="63" customHeight="1" x14ac:dyDescent="0.3">
      <c r="A11" s="23">
        <v>9</v>
      </c>
      <c r="B11" s="24" t="s">
        <v>76</v>
      </c>
      <c r="C11" s="25" t="s">
        <v>77</v>
      </c>
      <c r="D11" s="31">
        <v>176000</v>
      </c>
      <c r="E11" s="17">
        <v>176000</v>
      </c>
      <c r="F11" s="31">
        <v>0</v>
      </c>
      <c r="G11" s="32">
        <v>87.5</v>
      </c>
      <c r="H11" s="36" t="s">
        <v>95</v>
      </c>
      <c r="I11" s="17">
        <f>Tabela5[[#This Row],[Wnioskowana dotacja z WPR Niepodległa]]*75%</f>
        <v>132000</v>
      </c>
    </row>
    <row r="12" spans="1:9" ht="43.8" customHeight="1" x14ac:dyDescent="0.3">
      <c r="A12" s="23">
        <v>10</v>
      </c>
      <c r="B12" s="33" t="s">
        <v>59</v>
      </c>
      <c r="C12" s="34" t="s">
        <v>60</v>
      </c>
      <c r="D12" s="26">
        <v>56000</v>
      </c>
      <c r="E12" s="17">
        <v>56000</v>
      </c>
      <c r="F12" s="26">
        <v>0</v>
      </c>
      <c r="G12" s="27">
        <v>85.5</v>
      </c>
      <c r="H12" s="36" t="s">
        <v>95</v>
      </c>
      <c r="I12" s="17">
        <f>Tabela5[[#This Row],[Wnioskowana dotacja z WPR Niepodległa]]*75%</f>
        <v>42000</v>
      </c>
    </row>
    <row r="13" spans="1:9" ht="47.4" customHeight="1" x14ac:dyDescent="0.3">
      <c r="A13" s="23">
        <v>11</v>
      </c>
      <c r="B13" s="28" t="s">
        <v>33</v>
      </c>
      <c r="C13" s="25" t="s">
        <v>32</v>
      </c>
      <c r="D13" s="26">
        <v>300000</v>
      </c>
      <c r="E13" s="17">
        <v>300000</v>
      </c>
      <c r="F13" s="26">
        <v>0</v>
      </c>
      <c r="G13" s="27">
        <v>85</v>
      </c>
      <c r="H13" s="36" t="s">
        <v>95</v>
      </c>
      <c r="I13" s="17">
        <f>Tabela5[[#This Row],[Wnioskowana dotacja z WPR Niepodległa]]*70%</f>
        <v>210000</v>
      </c>
    </row>
    <row r="14" spans="1:9" ht="41.4" customHeight="1" x14ac:dyDescent="0.3">
      <c r="A14" s="23">
        <v>12</v>
      </c>
      <c r="B14" s="24" t="s">
        <v>74</v>
      </c>
      <c r="C14" s="25" t="s">
        <v>75</v>
      </c>
      <c r="D14" s="26">
        <v>201000</v>
      </c>
      <c r="E14" s="17">
        <v>201000</v>
      </c>
      <c r="F14" s="26">
        <v>0</v>
      </c>
      <c r="G14" s="27">
        <v>84.5</v>
      </c>
      <c r="H14" s="36" t="s">
        <v>95</v>
      </c>
      <c r="I14" s="17">
        <f>Tabela5[[#This Row],[Wnioskowana dotacja z WPR Niepodległa]]*70%</f>
        <v>140700</v>
      </c>
    </row>
    <row r="15" spans="1:9" ht="43.2" customHeight="1" x14ac:dyDescent="0.3">
      <c r="A15" s="23">
        <v>13</v>
      </c>
      <c r="B15" s="28" t="s">
        <v>61</v>
      </c>
      <c r="C15" s="25" t="s">
        <v>62</v>
      </c>
      <c r="D15" s="26">
        <v>257370</v>
      </c>
      <c r="E15" s="17">
        <v>194040</v>
      </c>
      <c r="F15" s="26">
        <v>63330</v>
      </c>
      <c r="G15" s="27">
        <v>83</v>
      </c>
      <c r="H15" s="36" t="s">
        <v>95</v>
      </c>
      <c r="I15" s="17">
        <v>131900</v>
      </c>
    </row>
    <row r="16" spans="1:9" ht="49.8" customHeight="1" x14ac:dyDescent="0.3">
      <c r="A16" s="23">
        <v>14</v>
      </c>
      <c r="B16" s="28" t="s">
        <v>67</v>
      </c>
      <c r="C16" s="25" t="s">
        <v>81</v>
      </c>
      <c r="D16" s="35">
        <v>329920</v>
      </c>
      <c r="E16" s="17">
        <v>299920</v>
      </c>
      <c r="F16" s="26">
        <v>30000</v>
      </c>
      <c r="G16" s="27">
        <v>83</v>
      </c>
      <c r="H16" s="36" t="s">
        <v>95</v>
      </c>
      <c r="I16" s="17">
        <v>203900</v>
      </c>
    </row>
    <row r="17" spans="1:9" ht="36.6" customHeight="1" thickBot="1" x14ac:dyDescent="0.35">
      <c r="A17" s="45">
        <v>15</v>
      </c>
      <c r="B17" s="46" t="s">
        <v>8</v>
      </c>
      <c r="C17" s="47" t="s">
        <v>9</v>
      </c>
      <c r="D17" s="48">
        <v>300000</v>
      </c>
      <c r="E17" s="49">
        <v>300000</v>
      </c>
      <c r="F17" s="48">
        <v>0</v>
      </c>
      <c r="G17" s="50">
        <v>83</v>
      </c>
      <c r="H17" s="51" t="s">
        <v>95</v>
      </c>
      <c r="I17" s="49">
        <f>Tabela5[[#This Row],[Wnioskowana dotacja z WPR Niepodległa]]*68%</f>
        <v>204000.00000000003</v>
      </c>
    </row>
    <row r="18" spans="1:9" ht="35.4" customHeight="1" thickTop="1" x14ac:dyDescent="0.3">
      <c r="A18" s="22">
        <v>16</v>
      </c>
      <c r="B18" s="38" t="s">
        <v>15</v>
      </c>
      <c r="C18" s="39" t="s">
        <v>16</v>
      </c>
      <c r="D18" s="40">
        <v>79000</v>
      </c>
      <c r="E18" s="41">
        <v>79000</v>
      </c>
      <c r="F18" s="40">
        <v>0</v>
      </c>
      <c r="G18" s="42">
        <v>82.5</v>
      </c>
      <c r="H18" s="43" t="s">
        <v>96</v>
      </c>
      <c r="I18" s="44">
        <v>0</v>
      </c>
    </row>
    <row r="19" spans="1:9" ht="43.8" customHeight="1" x14ac:dyDescent="0.3">
      <c r="A19" s="22">
        <v>17</v>
      </c>
      <c r="B19" s="5" t="s">
        <v>46</v>
      </c>
      <c r="C19" s="2" t="s">
        <v>47</v>
      </c>
      <c r="D19" s="6">
        <v>330000</v>
      </c>
      <c r="E19" s="1">
        <v>300000</v>
      </c>
      <c r="F19" s="6">
        <v>30000</v>
      </c>
      <c r="G19" s="18">
        <v>82</v>
      </c>
      <c r="H19" s="37" t="s">
        <v>96</v>
      </c>
      <c r="I19" s="17">
        <v>0</v>
      </c>
    </row>
    <row r="20" spans="1:9" ht="40.799999999999997" customHeight="1" x14ac:dyDescent="0.3">
      <c r="A20" s="22">
        <v>18</v>
      </c>
      <c r="B20" s="5" t="s">
        <v>5</v>
      </c>
      <c r="C20" s="2" t="s">
        <v>10</v>
      </c>
      <c r="D20" s="6">
        <v>23739</v>
      </c>
      <c r="E20" s="1">
        <v>23739</v>
      </c>
      <c r="F20" s="6">
        <v>0</v>
      </c>
      <c r="G20" s="18">
        <v>81.5</v>
      </c>
      <c r="H20" s="37" t="s">
        <v>96</v>
      </c>
      <c r="I20" s="17">
        <v>0</v>
      </c>
    </row>
    <row r="21" spans="1:9" ht="34.200000000000003" customHeight="1" x14ac:dyDescent="0.3">
      <c r="A21" s="22">
        <v>19</v>
      </c>
      <c r="B21" s="5" t="s">
        <v>48</v>
      </c>
      <c r="C21" s="2" t="s">
        <v>49</v>
      </c>
      <c r="D21" s="6">
        <v>300000</v>
      </c>
      <c r="E21" s="1">
        <v>300000</v>
      </c>
      <c r="F21" s="6">
        <v>0</v>
      </c>
      <c r="G21" s="18">
        <v>81.5</v>
      </c>
      <c r="H21" s="37" t="s">
        <v>96</v>
      </c>
      <c r="I21" s="17">
        <v>0</v>
      </c>
    </row>
    <row r="22" spans="1:9" ht="55.8" customHeight="1" x14ac:dyDescent="0.3">
      <c r="A22" s="22">
        <v>20</v>
      </c>
      <c r="B22" s="14" t="s">
        <v>54</v>
      </c>
      <c r="C22" s="2" t="s">
        <v>88</v>
      </c>
      <c r="D22" s="6">
        <v>300000</v>
      </c>
      <c r="E22" s="1">
        <v>300000</v>
      </c>
      <c r="F22" s="6">
        <v>0</v>
      </c>
      <c r="G22" s="18">
        <v>81.5</v>
      </c>
      <c r="H22" s="37" t="s">
        <v>96</v>
      </c>
      <c r="I22" s="17">
        <v>0</v>
      </c>
    </row>
    <row r="23" spans="1:9" ht="33" customHeight="1" x14ac:dyDescent="0.3">
      <c r="A23" s="22">
        <v>21</v>
      </c>
      <c r="B23" s="5" t="s">
        <v>25</v>
      </c>
      <c r="C23" s="2" t="s">
        <v>24</v>
      </c>
      <c r="D23" s="6">
        <v>69000</v>
      </c>
      <c r="E23" s="16">
        <v>69000</v>
      </c>
      <c r="F23" s="6">
        <v>0</v>
      </c>
      <c r="G23" s="18">
        <v>81</v>
      </c>
      <c r="H23" s="37" t="s">
        <v>96</v>
      </c>
      <c r="I23" s="17">
        <v>0</v>
      </c>
    </row>
    <row r="24" spans="1:9" ht="61.2" customHeight="1" x14ac:dyDescent="0.3">
      <c r="A24" s="22">
        <v>22</v>
      </c>
      <c r="B24" s="14" t="s">
        <v>80</v>
      </c>
      <c r="C24" s="2" t="s">
        <v>89</v>
      </c>
      <c r="D24" s="15">
        <v>300000</v>
      </c>
      <c r="E24" s="1">
        <v>300000</v>
      </c>
      <c r="F24" s="15">
        <v>0</v>
      </c>
      <c r="G24" s="19">
        <v>80.5</v>
      </c>
      <c r="H24" s="37" t="s">
        <v>96</v>
      </c>
      <c r="I24" s="17">
        <v>0</v>
      </c>
    </row>
    <row r="25" spans="1:9" ht="57" customHeight="1" x14ac:dyDescent="0.3">
      <c r="A25" s="22">
        <v>23</v>
      </c>
      <c r="B25" s="5" t="s">
        <v>4</v>
      </c>
      <c r="C25" s="2" t="s">
        <v>11</v>
      </c>
      <c r="D25" s="6">
        <v>607116</v>
      </c>
      <c r="E25" s="1">
        <v>260000</v>
      </c>
      <c r="F25" s="6">
        <v>347116</v>
      </c>
      <c r="G25" s="18">
        <v>80</v>
      </c>
      <c r="H25" s="37" t="s">
        <v>96</v>
      </c>
      <c r="I25" s="17">
        <v>0</v>
      </c>
    </row>
    <row r="26" spans="1:9" ht="38.4" customHeight="1" x14ac:dyDescent="0.3">
      <c r="A26" s="22">
        <v>24</v>
      </c>
      <c r="B26" s="14" t="s">
        <v>72</v>
      </c>
      <c r="C26" s="2" t="s">
        <v>73</v>
      </c>
      <c r="D26" s="6">
        <v>195000</v>
      </c>
      <c r="E26" s="1">
        <v>195000</v>
      </c>
      <c r="F26" s="6">
        <v>0</v>
      </c>
      <c r="G26" s="18">
        <v>80</v>
      </c>
      <c r="H26" s="37" t="s">
        <v>96</v>
      </c>
      <c r="I26" s="17">
        <v>0</v>
      </c>
    </row>
    <row r="27" spans="1:9" ht="42" customHeight="1" x14ac:dyDescent="0.3">
      <c r="A27" s="22">
        <v>25</v>
      </c>
      <c r="B27" s="14" t="s">
        <v>78</v>
      </c>
      <c r="C27" s="2" t="s">
        <v>79</v>
      </c>
      <c r="D27" s="15">
        <v>110000</v>
      </c>
      <c r="E27" s="1">
        <v>110000</v>
      </c>
      <c r="F27" s="15">
        <v>0</v>
      </c>
      <c r="G27" s="19">
        <v>80</v>
      </c>
      <c r="H27" s="37" t="s">
        <v>96</v>
      </c>
      <c r="I27" s="17">
        <v>0</v>
      </c>
    </row>
    <row r="28" spans="1:9" ht="38.4" customHeight="1" x14ac:dyDescent="0.3">
      <c r="A28" s="22">
        <v>26</v>
      </c>
      <c r="B28" s="10" t="s">
        <v>29</v>
      </c>
      <c r="C28" s="2" t="s">
        <v>28</v>
      </c>
      <c r="D28" s="6">
        <v>320000</v>
      </c>
      <c r="E28" s="1">
        <v>300000</v>
      </c>
      <c r="F28" s="6">
        <v>20000</v>
      </c>
      <c r="G28" s="18">
        <v>79.5</v>
      </c>
      <c r="H28" s="37" t="s">
        <v>96</v>
      </c>
      <c r="I28" s="17">
        <v>0</v>
      </c>
    </row>
    <row r="29" spans="1:9" ht="35.4" customHeight="1" x14ac:dyDescent="0.3">
      <c r="A29" s="22">
        <v>27</v>
      </c>
      <c r="B29" s="5" t="s">
        <v>50</v>
      </c>
      <c r="C29" s="2" t="s">
        <v>51</v>
      </c>
      <c r="D29" s="6">
        <v>385000</v>
      </c>
      <c r="E29" s="1">
        <v>300000</v>
      </c>
      <c r="F29" s="6">
        <v>85000</v>
      </c>
      <c r="G29" s="18">
        <v>79.5</v>
      </c>
      <c r="H29" s="37" t="s">
        <v>96</v>
      </c>
      <c r="I29" s="17">
        <v>0</v>
      </c>
    </row>
    <row r="30" spans="1:9" ht="36" customHeight="1" x14ac:dyDescent="0.3">
      <c r="A30" s="22">
        <v>28</v>
      </c>
      <c r="B30" s="12" t="s">
        <v>57</v>
      </c>
      <c r="C30" s="7" t="s">
        <v>58</v>
      </c>
      <c r="D30" s="6">
        <v>253000</v>
      </c>
      <c r="E30" s="1">
        <v>253000</v>
      </c>
      <c r="F30" s="6">
        <v>0</v>
      </c>
      <c r="G30" s="18">
        <v>79.5</v>
      </c>
      <c r="H30" s="37" t="s">
        <v>96</v>
      </c>
      <c r="I30" s="17">
        <v>0</v>
      </c>
    </row>
    <row r="31" spans="1:9" ht="48" customHeight="1" x14ac:dyDescent="0.3">
      <c r="A31" s="22">
        <v>29</v>
      </c>
      <c r="B31" s="12" t="s">
        <v>63</v>
      </c>
      <c r="C31" s="2" t="s">
        <v>64</v>
      </c>
      <c r="D31" s="13">
        <v>309200</v>
      </c>
      <c r="E31" s="1">
        <v>299200</v>
      </c>
      <c r="F31" s="13">
        <v>10000</v>
      </c>
      <c r="G31" s="20">
        <v>79.5</v>
      </c>
      <c r="H31" s="37" t="s">
        <v>96</v>
      </c>
      <c r="I31" s="17">
        <v>0</v>
      </c>
    </row>
    <row r="32" spans="1:9" ht="48" customHeight="1" x14ac:dyDescent="0.3">
      <c r="A32" s="22">
        <v>30</v>
      </c>
      <c r="B32" s="10" t="s">
        <v>36</v>
      </c>
      <c r="C32" s="2" t="s">
        <v>35</v>
      </c>
      <c r="D32" s="11">
        <v>339000</v>
      </c>
      <c r="E32" s="1">
        <v>300000</v>
      </c>
      <c r="F32" s="11">
        <v>39000</v>
      </c>
      <c r="G32" s="21">
        <v>79</v>
      </c>
      <c r="H32" s="37" t="s">
        <v>96</v>
      </c>
      <c r="I32" s="17">
        <v>0</v>
      </c>
    </row>
    <row r="33" spans="1:9" ht="34.799999999999997" customHeight="1" x14ac:dyDescent="0.3">
      <c r="A33" s="22">
        <v>31</v>
      </c>
      <c r="B33" s="10" t="s">
        <v>45</v>
      </c>
      <c r="C33" s="2" t="s">
        <v>44</v>
      </c>
      <c r="D33" s="6">
        <v>287850</v>
      </c>
      <c r="E33" s="1">
        <v>238850</v>
      </c>
      <c r="F33" s="6">
        <v>49000</v>
      </c>
      <c r="G33" s="18">
        <v>78.5</v>
      </c>
      <c r="H33" s="37" t="s">
        <v>96</v>
      </c>
      <c r="I33" s="17">
        <v>0</v>
      </c>
    </row>
    <row r="34" spans="1:9" ht="42" customHeight="1" x14ac:dyDescent="0.3">
      <c r="A34" s="22">
        <v>32</v>
      </c>
      <c r="B34" s="12" t="s">
        <v>56</v>
      </c>
      <c r="C34" s="2" t="s">
        <v>55</v>
      </c>
      <c r="D34" s="6">
        <v>294040</v>
      </c>
      <c r="E34" s="1">
        <v>294040</v>
      </c>
      <c r="F34" s="6">
        <v>0</v>
      </c>
      <c r="G34" s="18">
        <v>78.5</v>
      </c>
      <c r="H34" s="37" t="s">
        <v>96</v>
      </c>
      <c r="I34" s="17">
        <v>0</v>
      </c>
    </row>
    <row r="35" spans="1:9" ht="81" customHeight="1" x14ac:dyDescent="0.3">
      <c r="A35" s="22">
        <v>33</v>
      </c>
      <c r="B35" s="5" t="s">
        <v>86</v>
      </c>
      <c r="C35" s="2" t="s">
        <v>87</v>
      </c>
      <c r="D35" s="6">
        <v>300000</v>
      </c>
      <c r="E35" s="1">
        <v>300000</v>
      </c>
      <c r="F35" s="6">
        <v>0</v>
      </c>
      <c r="G35" s="18">
        <v>77</v>
      </c>
      <c r="H35" s="37" t="s">
        <v>96</v>
      </c>
      <c r="I35" s="17">
        <v>0</v>
      </c>
    </row>
    <row r="36" spans="1:9" ht="37.799999999999997" customHeight="1" x14ac:dyDescent="0.3">
      <c r="A36" s="22">
        <v>34</v>
      </c>
      <c r="B36" s="5" t="s">
        <v>69</v>
      </c>
      <c r="C36" s="2" t="s">
        <v>68</v>
      </c>
      <c r="D36" s="13">
        <v>331748</v>
      </c>
      <c r="E36" s="1">
        <v>300000</v>
      </c>
      <c r="F36" s="13">
        <v>31748</v>
      </c>
      <c r="G36" s="20">
        <v>76.5</v>
      </c>
      <c r="H36" s="37" t="s">
        <v>96</v>
      </c>
      <c r="I36" s="17">
        <v>0</v>
      </c>
    </row>
    <row r="37" spans="1:9" ht="31.2" customHeight="1" x14ac:dyDescent="0.3">
      <c r="A37" s="22">
        <v>35</v>
      </c>
      <c r="B37" s="5" t="s">
        <v>18</v>
      </c>
      <c r="C37" s="2" t="s">
        <v>17</v>
      </c>
      <c r="D37" s="9">
        <v>145000</v>
      </c>
      <c r="E37" s="1">
        <v>145000</v>
      </c>
      <c r="F37" s="6">
        <v>0</v>
      </c>
      <c r="G37" s="18">
        <v>76</v>
      </c>
      <c r="H37" s="37" t="s">
        <v>96</v>
      </c>
      <c r="I37" s="17">
        <v>0</v>
      </c>
    </row>
    <row r="38" spans="1:9" ht="35.4" customHeight="1" x14ac:dyDescent="0.3">
      <c r="A38" s="22">
        <v>36</v>
      </c>
      <c r="B38" s="10" t="s">
        <v>40</v>
      </c>
      <c r="C38" s="2" t="s">
        <v>39</v>
      </c>
      <c r="D38" s="6">
        <v>187750</v>
      </c>
      <c r="E38" s="1">
        <v>110500</v>
      </c>
      <c r="F38" s="6">
        <v>77250</v>
      </c>
      <c r="G38" s="18">
        <v>75.5</v>
      </c>
      <c r="H38" s="37" t="s">
        <v>96</v>
      </c>
      <c r="I38" s="17">
        <v>0</v>
      </c>
    </row>
    <row r="39" spans="1:9" ht="36.6" customHeight="1" x14ac:dyDescent="0.3">
      <c r="A39" s="22">
        <v>37</v>
      </c>
      <c r="B39" s="14" t="s">
        <v>83</v>
      </c>
      <c r="C39" s="2" t="s">
        <v>82</v>
      </c>
      <c r="D39" s="6">
        <v>203900</v>
      </c>
      <c r="E39" s="1">
        <v>203900</v>
      </c>
      <c r="F39" s="6">
        <v>0</v>
      </c>
      <c r="G39" s="18">
        <v>75.5</v>
      </c>
      <c r="H39" s="37" t="s">
        <v>96</v>
      </c>
      <c r="I39" s="17">
        <v>0</v>
      </c>
    </row>
    <row r="40" spans="1:9" ht="55.8" customHeight="1" x14ac:dyDescent="0.3">
      <c r="A40" s="22">
        <v>38</v>
      </c>
      <c r="B40" s="14" t="s">
        <v>30</v>
      </c>
      <c r="C40" s="2" t="s">
        <v>31</v>
      </c>
      <c r="D40" s="6">
        <v>298000</v>
      </c>
      <c r="E40" s="1">
        <v>298000</v>
      </c>
      <c r="F40" s="6">
        <v>0</v>
      </c>
      <c r="G40" s="18">
        <v>75</v>
      </c>
      <c r="H40" s="37" t="s">
        <v>96</v>
      </c>
      <c r="I40" s="17">
        <v>0</v>
      </c>
    </row>
    <row r="41" spans="1:9" ht="41.4" customHeight="1" x14ac:dyDescent="0.3">
      <c r="A41" s="22">
        <v>39</v>
      </c>
      <c r="B41" s="12" t="s">
        <v>53</v>
      </c>
      <c r="C41" s="2" t="s">
        <v>52</v>
      </c>
      <c r="D41" s="6">
        <v>335000</v>
      </c>
      <c r="E41" s="1">
        <v>300000</v>
      </c>
      <c r="F41" s="6">
        <v>35000</v>
      </c>
      <c r="G41" s="18">
        <v>75</v>
      </c>
      <c r="H41" s="37" t="s">
        <v>96</v>
      </c>
      <c r="I41" s="17">
        <v>0</v>
      </c>
    </row>
    <row r="42" spans="1:9" ht="65.400000000000006" customHeight="1" x14ac:dyDescent="0.3">
      <c r="A42" s="22">
        <v>40</v>
      </c>
      <c r="B42" s="5" t="s">
        <v>27</v>
      </c>
      <c r="C42" s="2" t="s">
        <v>26</v>
      </c>
      <c r="D42" s="6">
        <v>235398.72</v>
      </c>
      <c r="E42" s="1">
        <v>177000</v>
      </c>
      <c r="F42" s="6">
        <v>58398.720000000001</v>
      </c>
      <c r="G42" s="18">
        <v>74.5</v>
      </c>
      <c r="H42" s="37" t="s">
        <v>96</v>
      </c>
      <c r="I42" s="17">
        <v>0</v>
      </c>
    </row>
    <row r="43" spans="1:9" ht="35.4" customHeight="1" x14ac:dyDescent="0.3">
      <c r="A43" s="22">
        <v>41</v>
      </c>
      <c r="B43" s="5" t="s">
        <v>23</v>
      </c>
      <c r="C43" s="2" t="s">
        <v>90</v>
      </c>
      <c r="D43" s="6">
        <v>105000</v>
      </c>
      <c r="E43" s="1">
        <v>105000</v>
      </c>
      <c r="F43" s="6">
        <v>0</v>
      </c>
      <c r="G43" s="18">
        <v>72.5</v>
      </c>
      <c r="H43" s="37" t="s">
        <v>96</v>
      </c>
      <c r="I43" s="17">
        <v>0</v>
      </c>
    </row>
    <row r="44" spans="1:9" ht="48.6" customHeight="1" x14ac:dyDescent="0.3">
      <c r="A44" s="22">
        <v>42</v>
      </c>
      <c r="B44" s="10" t="s">
        <v>34</v>
      </c>
      <c r="C44" s="2" t="s">
        <v>43</v>
      </c>
      <c r="D44" s="6">
        <v>83900</v>
      </c>
      <c r="E44" s="1">
        <v>83900</v>
      </c>
      <c r="F44" s="6">
        <v>0</v>
      </c>
      <c r="G44" s="18">
        <v>72.5</v>
      </c>
      <c r="H44" s="37" t="s">
        <v>96</v>
      </c>
      <c r="I44" s="17">
        <v>0</v>
      </c>
    </row>
    <row r="45" spans="1:9" ht="37.799999999999997" customHeight="1" x14ac:dyDescent="0.3">
      <c r="A45" s="22">
        <v>43</v>
      </c>
      <c r="B45" s="5" t="s">
        <v>21</v>
      </c>
      <c r="C45" s="2" t="s">
        <v>22</v>
      </c>
      <c r="D45" s="6">
        <v>125000</v>
      </c>
      <c r="E45" s="1">
        <v>125000</v>
      </c>
      <c r="F45" s="6">
        <v>0</v>
      </c>
      <c r="G45" s="18">
        <v>72</v>
      </c>
      <c r="H45" s="37" t="s">
        <v>96</v>
      </c>
      <c r="I45" s="17">
        <v>0</v>
      </c>
    </row>
    <row r="46" spans="1:9" ht="42" customHeight="1" x14ac:dyDescent="0.3">
      <c r="B46" s="8"/>
      <c r="C46" s="4" t="s">
        <v>6</v>
      </c>
      <c r="D46" s="6">
        <f>SUM(D3:D45)</f>
        <v>10332527.720000001</v>
      </c>
      <c r="E46" s="1">
        <f>SUM(E3:E45)</f>
        <v>9436685</v>
      </c>
      <c r="F46" s="6">
        <f>SUM(F3:F45)</f>
        <v>895842.72</v>
      </c>
      <c r="G46" s="6"/>
      <c r="H46" s="6"/>
      <c r="I46" s="17">
        <f>SUBTOTAL(109,I3:I45)</f>
        <v>2500000</v>
      </c>
    </row>
  </sheetData>
  <mergeCells count="1">
    <mergeCell ref="A1:I1"/>
  </mergeCells>
  <pageMargins left="0.23622047244094491" right="0.23622047244094491" top="0.55118110236220474" bottom="0.55118110236220474" header="0.31496062992125984" footer="0.31496062992125984"/>
  <pageSetup paperSize="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2022-04-01T07:35:55Z</dcterms:modified>
</cp:coreProperties>
</file>