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12" i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9-12-01', '2019-12-31' "/>
  </connection>
  <connection id="2" keepAlive="1" name="SP_Meldunek_sekcja_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9-12-01', '2019-12-31' "/>
  </connection>
  <connection id="3" keepAlive="1" name="SP_Meldunek_sekcja_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9-12-01', '2019-12-31' "/>
  </connection>
  <connection id="4" keepAlive="1" name="SP_Meldunek_sekcja_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9-12-01', '2019-12-31' "/>
  </connection>
  <connection id="5" keepAlive="1" name="SP_Meldunek_sekcja_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9-12-01', '2019-12-31' "/>
  </connection>
  <connection id="6" keepAlive="1" name="SP_Meldunek_sekcja_I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9-12-01', '2019-12-31' "/>
  </connection>
  <connection id="7" keepAlive="1" name="SP_Meldunek_sekcja_I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9-12-01', '2019-12-31' "/>
  </connection>
  <connection id="8" keepAlive="1" name="SP_Meldunek_sekcja_IV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9-12-01', '2019-12-31' "/>
  </connection>
  <connection id="9" keepAlive="1" name="SP_Meldunek_sekcja_IX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9-12-01', '2019-12-31' "/>
  </connection>
  <connection id="10" keepAlive="1" name="SP_Meldunek_sekcja_IX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9-12-01', '2019-12-31' "/>
  </connection>
  <connection id="11" keepAlive="1" name="SP_Meldunek_sekcja_V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9-12-01', '2019-12-31' "/>
  </connection>
  <connection id="12" keepAlive="1" name="SP_Meldunek_sekcja_V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9-12-01', '2019-12-31' "/>
  </connection>
  <connection id="13" keepAlive="1" name="SP_Meldunek_sekcja_V_tab_3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9-12-01', '2019-12-31' "/>
  </connection>
  <connection id="14" keepAlive="1" name="SP_Meldunek_sekcja_V_tab_4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9-12-01', '2019-12-31' "/>
  </connection>
  <connection id="15" keepAlive="1" name="SP_Meldunek_sekcja_V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9-12-01', '2019-12-31' "/>
  </connection>
  <connection id="16" keepAlive="1" name="SP_Meldunek_sekcja_V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9-12-01', '2019-12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9-12-01', '2019-12-31' "/>
  </connection>
</connections>
</file>

<file path=xl/sharedStrings.xml><?xml version="1.0" encoding="utf-8"?>
<sst xmlns="http://schemas.openxmlformats.org/spreadsheetml/2006/main" count="1010" uniqueCount="179">
  <si>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</si>
  <si>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</si>
  <si>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</si>
  <si>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</si>
  <si>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</si>
  <si>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</si>
  <si>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</si>
  <si>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</si>
  <si>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</si>
  <si>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</si>
  <si>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</si>
  <si>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</si>
  <si>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</si>
  <si>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</si>
  <si>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</si>
  <si>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</si>
  <si>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</si>
  <si>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</si>
  <si>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</si>
  <si>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</si>
  <si>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</si>
  <si>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</si>
  <si>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</si>
  <si>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</si>
  <si>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</si>
  <si>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</si>
  <si>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</si>
  <si>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</si>
  <si>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</si>
  <si>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</si>
  <si>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</si>
  <si>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</si>
  <si>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</si>
  <si>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</si>
  <si>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</si>
  <si>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</si>
  <si>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</si>
  <si>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</si>
  <si>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</si>
  <si>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</si>
  <si>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</si>
  <si>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</si>
  <si>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</si>
  <si>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</si>
  <si>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</si>
  <si>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</si>
  <si>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</si>
  <si>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</si>
  <si>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</si>
  <si>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</si>
  <si>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</si>
  <si>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</si>
  <si>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</si>
  <si>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</si>
  <si>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</si>
  <si>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</si>
  <si>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</si>
  <si>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</si>
  <si>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</si>
  <si>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</si>
  <si>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</si>
  <si>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</si>
  <si>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</si>
  <si>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</si>
  <si>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</si>
  <si>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</si>
  <si>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</si>
  <si>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</si>
  <si>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</si>
  <si>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</si>
  <si>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</si>
  <si>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</si>
  <si>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</si>
  <si>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</si>
  <si>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</si>
  <si>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</si>
  <si>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</si>
  <si>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</si>
  <si>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</si>
  <si>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</si>
  <si>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</si>
  <si>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</si>
  <si>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</si>
  <si>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</si>
  <si>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</si>
  <si>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</si>
  <si>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</si>
  <si>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</si>
  <si>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</si>
  <si>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</si>
  <si>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</si>
  <si>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</si>
  <si>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</si>
  <si>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</si>
  <si>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</si>
  <si>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</si>
  <si>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</si>
  <si>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</si>
  <si>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</si>
  <si>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</si>
  <si>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</si>
  <si>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</si>
  <si>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</si>
  <si>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</si>
  <si>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</si>
  <si>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</si>
  <si>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</si>
  <si>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</si>
  <si>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</si>
  <si>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</si>
  <si>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</si>
  <si>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</si>
  <si>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</si>
  <si>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</si>
  <si>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</si>
  <si>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</si>
  <si>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</si>
  <si>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</si>
  <si>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</si>
  <si>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</si>
  <si>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</si>
  <si>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</si>
  <si>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</si>
  <si>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</si>
  <si>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</si>
  <si>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</si>
  <si>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Okres do:</t>
  </si>
  <si>
    <t>Okres od:</t>
  </si>
  <si>
    <t>Format daty: rrrr-mm-dd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</si>
  <si>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</si>
  <si>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</si>
  <si>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</si>
  <si>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</si>
  <si>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</si>
  <si>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</si>
  <si>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</si>
  <si>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</si>
  <si>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</si>
  <si>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</si>
  <si>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</si>
  <si>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</si>
  <si>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</si>
  <si>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</si>
  <si>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</si>
  <si>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</si>
  <si>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</si>
  <si>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</si>
  <si>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</si>
  <si>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</si>
  <si>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</si>
  <si>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</si>
  <si>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</si>
  <si>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</si>
  <si>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</si>
  <si>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</si>
  <si>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</si>
  <si>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</si>
  <si>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listopada 2019 r.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</si>
  <si>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</si>
  <si>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2019-12-01</t>
  </si>
  <si>
    <t>2019-12-31</t>
  </si>
  <si>
    <t>01.12.2019</t>
  </si>
  <si>
    <t>31.12.2019</t>
  </si>
  <si>
    <t>01.01.2019</t>
  </si>
  <si>
    <t>TURCJA</t>
  </si>
  <si>
    <t>NIDERLANDY</t>
  </si>
  <si>
    <t>GRECJA</t>
  </si>
  <si>
    <t>BUŁGARIA</t>
  </si>
  <si>
    <t>LITWA</t>
  </si>
  <si>
    <t>IRAK</t>
  </si>
  <si>
    <t>AZERBEJDŻAN</t>
  </si>
  <si>
    <t>25.12.2019 - 31.12.2019</t>
  </si>
  <si>
    <t>18.12.2019 - 24.12.2019</t>
  </si>
  <si>
    <t>11.12.2019 - 17.12.2019</t>
  </si>
  <si>
    <t>04.12.2019 - 10.12.2019</t>
  </si>
  <si>
    <t>27.11.2019 - 03.12.2019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</si>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</sst>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Roboto"/>
      <charset val="238"/>
    </font>
    <font>
      <sz val="11"/>
      <color rgb="FFFF0000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3" fillId="0" borderId="0" xfId="0" applyFont="1" applyProtection="1">
      <protection locked="0"/>
    </xf>
    <xf numFmtId="0" fontId="23" fillId="0" borderId="0" xfId="0" applyFont="1" applyBorder="1" applyProtection="1">
      <protection locked="0"/>
    </xf>
    <xf numFmtId="165" fontId="23" fillId="0" borderId="0" xfId="0" applyNumberFormat="1" applyFont="1" applyBorder="1" applyProtection="1">
      <protection locked="0"/>
    </xf>
    <xf numFmtId="14" fontId="23" fillId="0" borderId="0" xfId="0" applyNumberFormat="1" applyFont="1" applyProtection="1">
      <protection locked="0"/>
    </xf>
    <xf numFmtId="165" fontId="23" fillId="0" borderId="0" xfId="0" applyNumberFormat="1" applyFont="1" applyProtection="1">
      <protection locked="0"/>
    </xf>
    <xf numFmtId="0" fontId="23" fillId="0" borderId="0" xfId="0" applyFont="1" applyAlignme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3" fillId="0" borderId="0" xfId="43" applyFont="1" applyProtection="1">
      <protection locked="0"/>
    </xf>
    <xf numFmtId="0" fontId="23" fillId="0" borderId="0" xfId="0" applyFont="1" applyFill="1" applyBorder="1" applyProtection="1">
      <protection locked="0"/>
    </xf>
    <xf numFmtId="0" fontId="31" fillId="0" borderId="0" xfId="10" applyFont="1" applyFill="1" applyBorder="1" applyAlignment="1" applyProtection="1">
      <alignment horizontal="left" vertical="center"/>
      <protection locked="0"/>
    </xf>
    <xf numFmtId="0" fontId="31" fillId="0" borderId="0" xfId="1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165" fontId="34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wrapText="1"/>
      <protection locked="0"/>
    </xf>
    <xf numFmtId="165" fontId="23" fillId="0" borderId="0" xfId="0" applyNumberFormat="1" applyFont="1" applyAlignment="1" applyProtection="1">
      <alignment wrapText="1"/>
      <protection locked="0"/>
    </xf>
    <xf numFmtId="0" fontId="36" fillId="0" borderId="0" xfId="0" applyFont="1" applyAlignment="1" applyProtection="1">
      <alignment vertical="top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1" fillId="0" borderId="0" xfId="24" applyFont="1" applyFill="1" applyBorder="1" applyAlignment="1" applyProtection="1">
      <alignment horizontal="center" vertical="center" wrapText="1"/>
      <protection locked="0"/>
    </xf>
    <xf numFmtId="3" fontId="31" fillId="0" borderId="0" xfId="0" applyNumberFormat="1" applyFont="1" applyFill="1" applyBorder="1" applyAlignment="1" applyProtection="1">
      <alignment horizontal="center" vertical="center"/>
    </xf>
    <xf numFmtId="0" fontId="38" fillId="0" borderId="0" xfId="0" applyFont="1" applyAlignment="1" applyProtection="1">
      <alignment vertical="top"/>
      <protection locked="0"/>
    </xf>
    <xf numFmtId="0" fontId="23" fillId="0" borderId="50" xfId="0" applyFont="1" applyBorder="1" applyProtection="1">
      <protection locked="0"/>
    </xf>
    <xf numFmtId="165" fontId="38" fillId="0" borderId="0" xfId="0" applyNumberFormat="1" applyFont="1" applyAlignment="1" applyProtection="1">
      <alignment vertical="top"/>
      <protection locked="0"/>
    </xf>
    <xf numFmtId="0" fontId="31" fillId="35" borderId="0" xfId="0" applyFont="1" applyFill="1" applyBorder="1" applyAlignment="1" applyProtection="1">
      <alignment horizontal="center" vertical="center"/>
      <protection locked="0"/>
    </xf>
    <xf numFmtId="3" fontId="31" fillId="35" borderId="0" xfId="0" applyNumberFormat="1" applyFont="1" applyFill="1" applyBorder="1" applyAlignment="1" applyProtection="1">
      <alignment horizontal="center" vertical="center"/>
      <protection locked="0"/>
    </xf>
    <xf numFmtId="3" fontId="31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1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1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2" fillId="0" borderId="10" xfId="0" applyNumberFormat="1" applyFont="1" applyBorder="1" applyAlignment="1" applyProtection="1">
      <alignment horizontal="right" vertical="center"/>
    </xf>
    <xf numFmtId="3" fontId="31" fillId="35" borderId="45" xfId="10" applyNumberFormat="1" applyFont="1" applyFill="1" applyBorder="1" applyAlignment="1" applyProtection="1">
      <alignment horizontal="center" vertical="center"/>
    </xf>
    <xf numFmtId="0" fontId="39" fillId="35" borderId="0" xfId="10" applyFont="1" applyFill="1" applyBorder="1" applyAlignment="1" applyProtection="1">
      <alignment horizontal="center" vertical="center" wrapText="1"/>
      <protection locked="0"/>
    </xf>
    <xf numFmtId="0" fontId="39" fillId="35" borderId="0" xfId="10" applyFont="1" applyFill="1" applyBorder="1" applyAlignment="1" applyProtection="1">
      <alignment horizontal="center" vertical="center"/>
      <protection locked="0"/>
    </xf>
    <xf numFmtId="0" fontId="31" fillId="36" borderId="0" xfId="10" applyFont="1" applyFill="1" applyBorder="1" applyAlignment="1" applyProtection="1">
      <alignment horizontal="center" vertical="center"/>
      <protection locked="0"/>
    </xf>
    <xf numFmtId="3" fontId="31" fillId="36" borderId="0" xfId="10" applyNumberFormat="1" applyFont="1" applyFill="1" applyBorder="1" applyAlignment="1" applyProtection="1">
      <alignment horizontal="center" vertical="center"/>
    </xf>
    <xf numFmtId="0" fontId="31" fillId="35" borderId="0" xfId="10" applyFont="1" applyFill="1" applyBorder="1" applyAlignment="1" applyProtection="1">
      <alignment horizontal="center" vertical="center"/>
      <protection locked="0"/>
    </xf>
    <xf numFmtId="0" fontId="39" fillId="35" borderId="0" xfId="10" applyFont="1" applyFill="1" applyBorder="1" applyAlignment="1" applyProtection="1">
      <alignment horizontal="left" vertical="center" indent="1"/>
      <protection locked="0"/>
    </xf>
    <xf numFmtId="0" fontId="30" fillId="0" borderId="0" xfId="0" applyFont="1" applyAlignment="1" applyProtection="1">
      <alignment horizontal="left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42" fillId="0" borderId="0" xfId="0" applyFont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left" vertical="center" indent="1"/>
      <protection locked="0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protection locked="0"/>
    </xf>
    <xf numFmtId="0" fontId="40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32" fillId="35" borderId="17" xfId="0" applyNumberFormat="1" applyFont="1" applyFill="1" applyBorder="1" applyAlignment="1" applyProtection="1">
      <alignment horizontal="right" vertical="center" wrapText="1"/>
    </xf>
    <xf numFmtId="3" fontId="32" fillId="35" borderId="26" xfId="0" applyNumberFormat="1" applyFont="1" applyFill="1" applyBorder="1" applyAlignment="1" applyProtection="1">
      <alignment horizontal="right" vertical="center" wrapText="1"/>
    </xf>
    <xf numFmtId="3" fontId="32" fillId="36" borderId="11" xfId="0" applyNumberFormat="1" applyFont="1" applyFill="1" applyBorder="1" applyAlignment="1" applyProtection="1">
      <alignment horizontal="right" vertical="center" wrapText="1"/>
    </xf>
    <xf numFmtId="3" fontId="32" fillId="36" borderId="35" xfId="0" applyNumberFormat="1" applyFont="1" applyFill="1" applyBorder="1" applyAlignment="1" applyProtection="1">
      <alignment horizontal="right" vertical="center" wrapText="1"/>
    </xf>
    <xf numFmtId="3" fontId="31" fillId="35" borderId="47" xfId="24" applyNumberFormat="1" applyFont="1" applyFill="1" applyBorder="1" applyAlignment="1" applyProtection="1">
      <alignment horizontal="center" vertical="center" wrapText="1"/>
    </xf>
    <xf numFmtId="3" fontId="31" fillId="35" borderId="49" xfId="24" applyNumberFormat="1" applyFont="1" applyFill="1" applyBorder="1" applyAlignment="1" applyProtection="1">
      <alignment horizontal="center" vertical="center" wrapText="1"/>
    </xf>
    <xf numFmtId="3" fontId="32" fillId="36" borderId="17" xfId="0" applyNumberFormat="1" applyFont="1" applyFill="1" applyBorder="1" applyAlignment="1" applyProtection="1">
      <alignment horizontal="right" vertical="center" wrapText="1"/>
    </xf>
    <xf numFmtId="3" fontId="32" fillId="36" borderId="26" xfId="0" applyNumberFormat="1" applyFont="1" applyFill="1" applyBorder="1" applyAlignment="1" applyProtection="1">
      <alignment horizontal="right" vertical="center" wrapText="1"/>
    </xf>
    <xf numFmtId="3" fontId="31" fillId="35" borderId="45" xfId="0" applyNumberFormat="1" applyFont="1" applyFill="1" applyBorder="1" applyAlignment="1" applyProtection="1">
      <alignment horizontal="center" vertical="center"/>
    </xf>
    <xf numFmtId="3" fontId="31" fillId="35" borderId="46" xfId="0" applyNumberFormat="1" applyFont="1" applyFill="1" applyBorder="1" applyAlignment="1" applyProtection="1">
      <alignment horizontal="center" vertical="center"/>
    </xf>
    <xf numFmtId="0" fontId="25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5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5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5" fillId="36" borderId="36" xfId="0" applyFont="1" applyFill="1" applyBorder="1" applyAlignment="1" applyProtection="1">
      <alignment horizontal="center" vertical="center" textRotation="90" wrapText="1"/>
      <protection locked="0"/>
    </xf>
    <xf numFmtId="0" fontId="30" fillId="0" borderId="40" xfId="0" applyFont="1" applyBorder="1" applyAlignment="1" applyProtection="1">
      <alignment horizontal="center" vertical="center" wrapText="1"/>
    </xf>
    <xf numFmtId="0" fontId="25" fillId="36" borderId="20" xfId="0" applyFont="1" applyFill="1" applyBorder="1" applyAlignment="1" applyProtection="1">
      <alignment horizontal="center" vertical="center"/>
      <protection locked="0"/>
    </xf>
    <xf numFmtId="0" fontId="25" fillId="36" borderId="21" xfId="0" applyFont="1" applyFill="1" applyBorder="1" applyAlignment="1" applyProtection="1">
      <alignment horizontal="center" vertical="center"/>
      <protection locked="0"/>
    </xf>
    <xf numFmtId="0" fontId="25" fillId="36" borderId="25" xfId="0" applyFont="1" applyFill="1" applyBorder="1" applyAlignment="1" applyProtection="1">
      <alignment horizontal="center" vertical="center"/>
      <protection locked="0"/>
    </xf>
    <xf numFmtId="0" fontId="25" fillId="36" borderId="10" xfId="0" applyFont="1" applyFill="1" applyBorder="1" applyAlignment="1" applyProtection="1">
      <alignment horizontal="center" vertical="center"/>
      <protection locked="0"/>
    </xf>
    <xf numFmtId="0" fontId="25" fillId="36" borderId="21" xfId="0" applyFont="1" applyFill="1" applyBorder="1" applyAlignment="1" applyProtection="1">
      <alignment horizontal="center" vertical="center" textRotation="90"/>
      <protection locked="0"/>
    </xf>
    <xf numFmtId="0" fontId="25" fillId="36" borderId="10" xfId="0" applyFont="1" applyFill="1" applyBorder="1" applyAlignment="1" applyProtection="1">
      <alignment horizontal="center" vertical="center" textRotation="90"/>
      <protection locked="0"/>
    </xf>
    <xf numFmtId="0" fontId="32" fillId="35" borderId="25" xfId="0" applyFont="1" applyFill="1" applyBorder="1" applyAlignment="1" applyProtection="1">
      <alignment horizontal="left" vertical="center"/>
    </xf>
    <xf numFmtId="0" fontId="32" fillId="35" borderId="10" xfId="0" applyFont="1" applyFill="1" applyBorder="1" applyAlignment="1" applyProtection="1">
      <alignment horizontal="left" vertical="center"/>
    </xf>
    <xf numFmtId="3" fontId="32" fillId="35" borderId="10" xfId="0" applyNumberFormat="1" applyFont="1" applyFill="1" applyBorder="1" applyAlignment="1" applyProtection="1">
      <alignment horizontal="right" vertical="center" wrapText="1"/>
    </xf>
    <xf numFmtId="0" fontId="32" fillId="36" borderId="25" xfId="0" applyFont="1" applyFill="1" applyBorder="1" applyAlignment="1" applyProtection="1">
      <alignment horizontal="left" vertical="center"/>
    </xf>
    <xf numFmtId="0" fontId="32" fillId="36" borderId="10" xfId="0" applyFont="1" applyFill="1" applyBorder="1" applyAlignment="1" applyProtection="1">
      <alignment horizontal="left" vertical="center"/>
    </xf>
    <xf numFmtId="3" fontId="32" fillId="36" borderId="10" xfId="0" applyNumberFormat="1" applyFont="1" applyFill="1" applyBorder="1" applyAlignment="1" applyProtection="1">
      <alignment horizontal="right" vertical="center" wrapText="1"/>
    </xf>
    <xf numFmtId="0" fontId="31" fillId="36" borderId="20" xfId="0" applyFont="1" applyFill="1" applyBorder="1" applyAlignment="1" applyProtection="1">
      <alignment horizontal="center" vertical="center"/>
      <protection locked="0"/>
    </xf>
    <xf numFmtId="0" fontId="31" fillId="36" borderId="21" xfId="0" applyFont="1" applyFill="1" applyBorder="1" applyAlignment="1" applyProtection="1">
      <alignment horizontal="center" vertical="center"/>
      <protection locked="0"/>
    </xf>
    <xf numFmtId="0" fontId="31" fillId="36" borderId="25" xfId="0" applyFont="1" applyFill="1" applyBorder="1" applyAlignment="1" applyProtection="1">
      <alignment horizontal="center" vertical="center"/>
      <protection locked="0"/>
    </xf>
    <xf numFmtId="0" fontId="31" fillId="36" borderId="10" xfId="0" applyFont="1" applyFill="1" applyBorder="1" applyAlignment="1" applyProtection="1">
      <alignment horizontal="center" vertical="center"/>
      <protection locked="0"/>
    </xf>
    <xf numFmtId="0" fontId="31" fillId="36" borderId="21" xfId="0" applyFont="1" applyFill="1" applyBorder="1" applyAlignment="1" applyProtection="1">
      <alignment horizontal="center" vertical="center" wrapText="1"/>
    </xf>
    <xf numFmtId="0" fontId="31" fillId="36" borderId="31" xfId="0" applyFont="1" applyFill="1" applyBorder="1" applyAlignment="1" applyProtection="1">
      <alignment horizontal="center" vertical="center" wrapText="1"/>
    </xf>
    <xf numFmtId="0" fontId="31" fillId="36" borderId="10" xfId="0" applyFont="1" applyFill="1" applyBorder="1" applyAlignment="1" applyProtection="1">
      <alignment horizontal="center" vertical="center" textRotation="90"/>
      <protection locked="0"/>
    </xf>
    <xf numFmtId="0" fontId="32" fillId="34" borderId="17" xfId="43" applyFont="1" applyFill="1" applyBorder="1" applyAlignment="1" applyProtection="1">
      <alignment horizontal="right" vertical="center"/>
    </xf>
    <xf numFmtId="0" fontId="32" fillId="34" borderId="19" xfId="43" applyFont="1" applyFill="1" applyBorder="1" applyAlignment="1" applyProtection="1">
      <alignment horizontal="right" vertical="center"/>
    </xf>
    <xf numFmtId="3" fontId="31" fillId="36" borderId="45" xfId="10" applyNumberFormat="1" applyFont="1" applyFill="1" applyBorder="1" applyAlignment="1" applyProtection="1">
      <alignment horizontal="center" vertical="center"/>
    </xf>
    <xf numFmtId="3" fontId="31" fillId="36" borderId="46" xfId="10" applyNumberFormat="1" applyFont="1" applyFill="1" applyBorder="1" applyAlignment="1" applyProtection="1">
      <alignment horizontal="center" vertical="center"/>
    </xf>
    <xf numFmtId="0" fontId="31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1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1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2" fillId="0" borderId="41" xfId="0" applyFont="1" applyFill="1" applyBorder="1" applyAlignment="1" applyProtection="1">
      <alignment horizontal="left" vertical="center" wrapText="1"/>
    </xf>
    <xf numFmtId="0" fontId="32" fillId="0" borderId="42" xfId="0" applyFont="1" applyFill="1" applyBorder="1" applyAlignment="1" applyProtection="1">
      <alignment horizontal="left" vertical="center" wrapText="1"/>
    </xf>
    <xf numFmtId="3" fontId="32" fillId="36" borderId="42" xfId="24" applyNumberFormat="1" applyFont="1" applyFill="1" applyBorder="1" applyAlignment="1" applyProtection="1">
      <alignment horizontal="right" vertical="center" wrapText="1"/>
    </xf>
    <xf numFmtId="0" fontId="32" fillId="36" borderId="41" xfId="0" applyFont="1" applyFill="1" applyBorder="1" applyAlignment="1" applyProtection="1">
      <alignment horizontal="left" vertical="center"/>
    </xf>
    <xf numFmtId="0" fontId="32" fillId="36" borderId="42" xfId="0" applyFont="1" applyFill="1" applyBorder="1" applyAlignment="1" applyProtection="1">
      <alignment horizontal="left" vertical="center"/>
    </xf>
    <xf numFmtId="0" fontId="31" fillId="35" borderId="44" xfId="0" applyFont="1" applyFill="1" applyBorder="1" applyAlignment="1" applyProtection="1">
      <alignment horizontal="center" vertical="center"/>
    </xf>
    <xf numFmtId="0" fontId="31" fillId="35" borderId="45" xfId="0" applyFont="1" applyFill="1" applyBorder="1" applyAlignment="1" applyProtection="1">
      <alignment horizontal="center" vertical="center"/>
    </xf>
    <xf numFmtId="0" fontId="31" fillId="36" borderId="32" xfId="0" applyFont="1" applyFill="1" applyBorder="1" applyAlignment="1" applyProtection="1">
      <alignment horizontal="center" vertical="center" textRotation="90"/>
      <protection locked="0"/>
    </xf>
    <xf numFmtId="3" fontId="32" fillId="35" borderId="10" xfId="0" applyNumberFormat="1" applyFont="1" applyFill="1" applyBorder="1" applyAlignment="1" applyProtection="1">
      <alignment horizontal="right" vertical="center"/>
    </xf>
    <xf numFmtId="0" fontId="32" fillId="35" borderId="17" xfId="43" applyFont="1" applyFill="1" applyBorder="1" applyAlignment="1" applyProtection="1">
      <alignment horizontal="right" vertical="center"/>
    </xf>
    <xf numFmtId="0" fontId="32" fillId="35" borderId="19" xfId="43" applyFont="1" applyFill="1" applyBorder="1" applyAlignment="1" applyProtection="1">
      <alignment horizontal="right" vertical="center"/>
    </xf>
    <xf numFmtId="3" fontId="32" fillId="35" borderId="42" xfId="0" applyNumberFormat="1" applyFont="1" applyFill="1" applyBorder="1" applyAlignment="1" applyProtection="1">
      <alignment horizontal="right" vertical="center"/>
    </xf>
    <xf numFmtId="3" fontId="32" fillId="34" borderId="10" xfId="0" applyNumberFormat="1" applyFont="1" applyFill="1" applyBorder="1" applyAlignment="1" applyProtection="1">
      <alignment horizontal="right" vertical="center"/>
    </xf>
    <xf numFmtId="3" fontId="32" fillId="0" borderId="10" xfId="0" applyNumberFormat="1" applyFont="1" applyBorder="1" applyAlignment="1" applyProtection="1">
      <alignment horizontal="right" vertical="center" wrapText="1"/>
    </xf>
    <xf numFmtId="3" fontId="32" fillId="0" borderId="32" xfId="0" applyNumberFormat="1" applyFont="1" applyBorder="1" applyAlignment="1" applyProtection="1">
      <alignment horizontal="right" vertical="center" wrapText="1"/>
    </xf>
    <xf numFmtId="0" fontId="31" fillId="35" borderId="17" xfId="44" applyFont="1" applyFill="1" applyBorder="1" applyAlignment="1" applyProtection="1">
      <alignment horizontal="center" vertical="center"/>
      <protection locked="0"/>
    </xf>
    <xf numFmtId="0" fontId="31" fillId="35" borderId="26" xfId="44" applyFont="1" applyFill="1" applyBorder="1" applyAlignment="1" applyProtection="1">
      <alignment horizontal="center" vertical="center"/>
      <protection locked="0"/>
    </xf>
    <xf numFmtId="0" fontId="31" fillId="35" borderId="17" xfId="44" applyFont="1" applyFill="1" applyBorder="1" applyAlignment="1" applyProtection="1">
      <alignment horizontal="center" vertical="center" wrapText="1"/>
      <protection locked="0"/>
    </xf>
    <xf numFmtId="0" fontId="31" fillId="35" borderId="19" xfId="44" applyFont="1" applyFill="1" applyBorder="1" applyAlignment="1" applyProtection="1">
      <alignment horizontal="center" vertical="center" wrapText="1"/>
      <protection locked="0"/>
    </xf>
    <xf numFmtId="0" fontId="31" fillId="35" borderId="18" xfId="44" applyFont="1" applyFill="1" applyBorder="1" applyAlignment="1" applyProtection="1">
      <alignment horizontal="center" vertical="center"/>
      <protection locked="0"/>
    </xf>
    <xf numFmtId="0" fontId="32" fillId="34" borderId="26" xfId="43" applyFont="1" applyFill="1" applyBorder="1" applyAlignment="1" applyProtection="1">
      <alignment horizontal="right" vertical="center"/>
    </xf>
    <xf numFmtId="0" fontId="32" fillId="35" borderId="10" xfId="0" applyFont="1" applyFill="1" applyBorder="1" applyAlignment="1" applyProtection="1">
      <alignment horizontal="right" vertical="center"/>
    </xf>
    <xf numFmtId="0" fontId="32" fillId="34" borderId="25" xfId="0" applyFont="1" applyFill="1" applyBorder="1" applyAlignment="1" applyProtection="1">
      <alignment horizontal="left" vertical="center" wrapText="1" indent="1"/>
    </xf>
    <xf numFmtId="0" fontId="32" fillId="34" borderId="10" xfId="0" applyFont="1" applyFill="1" applyBorder="1" applyAlignment="1" applyProtection="1">
      <alignment horizontal="left" vertical="center" wrapText="1" indent="1"/>
    </xf>
    <xf numFmtId="0" fontId="32" fillId="34" borderId="10" xfId="0" applyFont="1" applyFill="1" applyBorder="1" applyAlignment="1" applyProtection="1">
      <alignment horizontal="right" vertical="center"/>
    </xf>
    <xf numFmtId="0" fontId="32" fillId="0" borderId="25" xfId="0" applyFont="1" applyFill="1" applyBorder="1" applyAlignment="1" applyProtection="1">
      <alignment horizontal="left" vertical="center"/>
      <protection locked="0"/>
    </xf>
    <xf numFmtId="0" fontId="32" fillId="0" borderId="10" xfId="0" applyFont="1" applyFill="1" applyBorder="1" applyAlignment="1" applyProtection="1">
      <alignment horizontal="left" vertical="center"/>
      <protection locked="0"/>
    </xf>
    <xf numFmtId="0" fontId="31" fillId="35" borderId="20" xfId="0" applyFont="1" applyFill="1" applyBorder="1" applyAlignment="1" applyProtection="1">
      <alignment horizontal="center" vertical="center" wrapText="1"/>
      <protection locked="0"/>
    </xf>
    <xf numFmtId="0" fontId="31" fillId="35" borderId="21" xfId="0" applyFont="1" applyFill="1" applyBorder="1" applyAlignment="1" applyProtection="1">
      <alignment horizontal="center" vertical="center" wrapText="1"/>
      <protection locked="0"/>
    </xf>
    <xf numFmtId="0" fontId="32" fillId="34" borderId="10" xfId="43" applyFont="1" applyFill="1" applyBorder="1" applyAlignment="1" applyProtection="1">
      <alignment horizontal="right" vertical="center"/>
    </xf>
    <xf numFmtId="0" fontId="31" fillId="36" borderId="52" xfId="10" applyFont="1" applyFill="1" applyBorder="1" applyAlignment="1" applyProtection="1">
      <alignment horizontal="center" vertical="center"/>
    </xf>
    <xf numFmtId="0" fontId="31" fillId="36" borderId="53" xfId="10" applyFont="1" applyFill="1" applyBorder="1" applyAlignment="1" applyProtection="1">
      <alignment horizontal="center" vertical="center"/>
    </xf>
    <xf numFmtId="0" fontId="32" fillId="35" borderId="42" xfId="0" applyFont="1" applyFill="1" applyBorder="1" applyAlignment="1" applyProtection="1">
      <alignment horizontal="right" vertical="center"/>
    </xf>
    <xf numFmtId="0" fontId="23" fillId="33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2" fillId="35" borderId="43" xfId="0" applyFont="1" applyFill="1" applyBorder="1" applyAlignment="1" applyProtection="1">
      <alignment horizontal="right" vertical="center"/>
    </xf>
    <xf numFmtId="0" fontId="32" fillId="35" borderId="25" xfId="0" applyFont="1" applyFill="1" applyBorder="1" applyAlignment="1" applyProtection="1">
      <alignment horizontal="left" vertical="center" wrapText="1" indent="1"/>
    </xf>
    <xf numFmtId="0" fontId="32" fillId="35" borderId="10" xfId="0" applyFont="1" applyFill="1" applyBorder="1" applyAlignment="1" applyProtection="1">
      <alignment horizontal="left" vertical="center" wrapText="1" indent="1"/>
    </xf>
    <xf numFmtId="0" fontId="32" fillId="35" borderId="25" xfId="0" applyFont="1" applyFill="1" applyBorder="1" applyAlignment="1" applyProtection="1">
      <alignment horizontal="left" vertical="center" wrapText="1"/>
    </xf>
    <xf numFmtId="0" fontId="32" fillId="35" borderId="10" xfId="0" applyFont="1" applyFill="1" applyBorder="1" applyAlignment="1" applyProtection="1">
      <alignment horizontal="left" vertical="center" wrapText="1"/>
    </xf>
    <xf numFmtId="0" fontId="32" fillId="33" borderId="25" xfId="0" applyFont="1" applyFill="1" applyBorder="1" applyAlignment="1" applyProtection="1">
      <alignment horizontal="left" vertical="center" indent="1"/>
      <protection locked="0"/>
    </xf>
    <xf numFmtId="0" fontId="32" fillId="33" borderId="10" xfId="0" applyFont="1" applyFill="1" applyBorder="1" applyAlignment="1" applyProtection="1">
      <alignment horizontal="left" vertical="center" indent="1"/>
      <protection locked="0"/>
    </xf>
    <xf numFmtId="3" fontId="32" fillId="33" borderId="10" xfId="24" applyNumberFormat="1" applyFont="1" applyFill="1" applyBorder="1" applyAlignment="1" applyProtection="1">
      <alignment horizontal="right" vertical="center"/>
    </xf>
    <xf numFmtId="3" fontId="32" fillId="33" borderId="17" xfId="24" applyNumberFormat="1" applyFont="1" applyFill="1" applyBorder="1" applyAlignment="1" applyProtection="1">
      <alignment horizontal="right" vertical="center"/>
    </xf>
    <xf numFmtId="3" fontId="32" fillId="33" borderId="18" xfId="24" applyNumberFormat="1" applyFont="1" applyFill="1" applyBorder="1" applyAlignment="1" applyProtection="1">
      <alignment horizontal="right" vertical="center"/>
    </xf>
    <xf numFmtId="3" fontId="32" fillId="33" borderId="19" xfId="24" applyNumberFormat="1" applyFont="1" applyFill="1" applyBorder="1" applyAlignment="1" applyProtection="1">
      <alignment horizontal="right" vertical="center"/>
    </xf>
    <xf numFmtId="0" fontId="32" fillId="34" borderId="25" xfId="0" applyFont="1" applyFill="1" applyBorder="1" applyAlignment="1" applyProtection="1">
      <alignment horizontal="left" vertical="center"/>
    </xf>
    <xf numFmtId="0" fontId="32" fillId="34" borderId="10" xfId="0" applyFont="1" applyFill="1" applyBorder="1" applyAlignment="1" applyProtection="1">
      <alignment horizontal="left" vertical="center"/>
    </xf>
    <xf numFmtId="3" fontId="31" fillId="33" borderId="45" xfId="10" applyNumberFormat="1" applyFont="1" applyFill="1" applyBorder="1" applyAlignment="1" applyProtection="1">
      <alignment horizontal="center" vertical="center"/>
    </xf>
    <xf numFmtId="0" fontId="31" fillId="33" borderId="21" xfId="0" applyFont="1" applyFill="1" applyBorder="1" applyAlignment="1" applyProtection="1">
      <alignment horizontal="center" vertical="center"/>
    </xf>
    <xf numFmtId="0" fontId="31" fillId="33" borderId="31" xfId="0" applyFont="1" applyFill="1" applyBorder="1" applyAlignment="1" applyProtection="1">
      <alignment horizontal="center" vertical="center"/>
    </xf>
    <xf numFmtId="0" fontId="32" fillId="0" borderId="25" xfId="24" applyFont="1" applyFill="1" applyBorder="1" applyAlignment="1" applyProtection="1">
      <alignment horizontal="left" vertical="center" indent="1"/>
      <protection locked="0"/>
    </xf>
    <xf numFmtId="0" fontId="32" fillId="0" borderId="10" xfId="24" applyFont="1" applyFill="1" applyBorder="1" applyAlignment="1" applyProtection="1">
      <alignment horizontal="left" vertical="center" indent="1"/>
      <protection locked="0"/>
    </xf>
    <xf numFmtId="3" fontId="32" fillId="0" borderId="10" xfId="24" applyNumberFormat="1" applyFont="1" applyFill="1" applyBorder="1" applyAlignment="1" applyProtection="1">
      <alignment horizontal="right" vertical="center"/>
    </xf>
    <xf numFmtId="0" fontId="31" fillId="33" borderId="10" xfId="0" applyFont="1" applyFill="1" applyBorder="1" applyAlignment="1" applyProtection="1">
      <alignment horizontal="center" vertical="center" wrapText="1"/>
      <protection locked="0"/>
    </xf>
    <xf numFmtId="0" fontId="31" fillId="33" borderId="44" xfId="10" applyFont="1" applyFill="1" applyBorder="1" applyAlignment="1" applyProtection="1">
      <alignment horizontal="center" vertical="center"/>
      <protection locked="0"/>
    </xf>
    <xf numFmtId="0" fontId="31" fillId="33" borderId="45" xfId="10" applyFont="1" applyFill="1" applyBorder="1" applyAlignment="1" applyProtection="1">
      <alignment horizontal="center" vertical="center"/>
      <protection locked="0"/>
    </xf>
    <xf numFmtId="0" fontId="31" fillId="35" borderId="19" xfId="44" applyFont="1" applyFill="1" applyBorder="1" applyAlignment="1" applyProtection="1">
      <alignment horizontal="center" vertical="center"/>
      <protection locked="0"/>
    </xf>
    <xf numFmtId="0" fontId="31" fillId="35" borderId="22" xfId="0" applyFont="1" applyFill="1" applyBorder="1" applyAlignment="1" applyProtection="1">
      <alignment horizontal="center" vertical="center"/>
    </xf>
    <xf numFmtId="0" fontId="31" fillId="35" borderId="23" xfId="0" applyFont="1" applyFill="1" applyBorder="1" applyAlignment="1" applyProtection="1">
      <alignment horizontal="center" vertical="center"/>
    </xf>
    <xf numFmtId="0" fontId="31" fillId="35" borderId="24" xfId="0" applyFont="1" applyFill="1" applyBorder="1" applyAlignment="1" applyProtection="1">
      <alignment horizontal="center" vertical="center"/>
    </xf>
    <xf numFmtId="0" fontId="32" fillId="35" borderId="26" xfId="43" applyFont="1" applyFill="1" applyBorder="1" applyAlignment="1" applyProtection="1">
      <alignment horizontal="right" vertical="center"/>
    </xf>
    <xf numFmtId="0" fontId="31" fillId="35" borderId="20" xfId="44" applyFont="1" applyFill="1" applyBorder="1" applyAlignment="1" applyProtection="1">
      <alignment horizontal="center" vertical="center"/>
      <protection locked="0"/>
    </xf>
    <xf numFmtId="0" fontId="31" fillId="35" borderId="21" xfId="44" applyFont="1" applyFill="1" applyBorder="1" applyAlignment="1" applyProtection="1">
      <alignment horizontal="center" vertical="center"/>
      <protection locked="0"/>
    </xf>
    <xf numFmtId="0" fontId="31" fillId="35" borderId="25" xfId="44" applyFont="1" applyFill="1" applyBorder="1" applyAlignment="1" applyProtection="1">
      <alignment horizontal="center" vertical="center"/>
      <protection locked="0"/>
    </xf>
    <xf numFmtId="0" fontId="31" fillId="35" borderId="10" xfId="44" applyFont="1" applyFill="1" applyBorder="1" applyAlignment="1" applyProtection="1">
      <alignment horizontal="center" vertical="center"/>
      <protection locked="0"/>
    </xf>
    <xf numFmtId="0" fontId="31" fillId="33" borderId="32" xfId="0" applyFont="1" applyFill="1" applyBorder="1" applyAlignment="1" applyProtection="1">
      <alignment horizontal="center" vertical="center" wrapText="1"/>
      <protection locked="0"/>
    </xf>
    <xf numFmtId="3" fontId="31" fillId="33" borderId="46" xfId="10" applyNumberFormat="1" applyFont="1" applyFill="1" applyBorder="1" applyAlignment="1" applyProtection="1">
      <alignment horizontal="center" vertical="center"/>
    </xf>
    <xf numFmtId="3" fontId="32" fillId="0" borderId="42" xfId="24" applyNumberFormat="1" applyFont="1" applyFill="1" applyBorder="1" applyAlignment="1" applyProtection="1">
      <alignment horizontal="right" vertical="center"/>
    </xf>
    <xf numFmtId="0" fontId="32" fillId="34" borderId="44" xfId="0" applyFont="1" applyFill="1" applyBorder="1" applyAlignment="1" applyProtection="1">
      <alignment horizontal="left" vertical="center"/>
    </xf>
    <xf numFmtId="0" fontId="32" fillId="34" borderId="45" xfId="0" applyFont="1" applyFill="1" applyBorder="1" applyAlignment="1" applyProtection="1">
      <alignment horizontal="left" vertical="center"/>
    </xf>
    <xf numFmtId="0" fontId="32" fillId="35" borderId="41" xfId="0" applyFont="1" applyFill="1" applyBorder="1" applyAlignment="1" applyProtection="1">
      <alignment horizontal="left" vertical="center"/>
    </xf>
    <xf numFmtId="0" fontId="32" fillId="35" borderId="42" xfId="0" applyFont="1" applyFill="1" applyBorder="1" applyAlignment="1" applyProtection="1">
      <alignment horizontal="left" vertical="center"/>
    </xf>
    <xf numFmtId="3" fontId="32" fillId="0" borderId="10" xfId="0" applyNumberFormat="1" applyFont="1" applyBorder="1" applyAlignment="1" applyProtection="1">
      <alignment horizontal="right" vertical="center"/>
    </xf>
    <xf numFmtId="3" fontId="32" fillId="0" borderId="32" xfId="0" applyNumberFormat="1" applyFont="1" applyBorder="1" applyAlignment="1" applyProtection="1">
      <alignment horizontal="right" vertical="center"/>
    </xf>
    <xf numFmtId="0" fontId="32" fillId="34" borderId="25" xfId="0" applyFont="1" applyFill="1" applyBorder="1" applyAlignment="1" applyProtection="1">
      <alignment horizontal="left" vertical="center" wrapText="1"/>
      <protection locked="0"/>
    </xf>
    <xf numFmtId="0" fontId="32" fillId="34" borderId="10" xfId="0" applyFont="1" applyFill="1" applyBorder="1" applyAlignment="1" applyProtection="1">
      <alignment horizontal="left" vertical="center" wrapText="1"/>
      <protection locked="0"/>
    </xf>
    <xf numFmtId="0" fontId="32" fillId="0" borderId="25" xfId="0" applyFont="1" applyFill="1" applyBorder="1" applyAlignment="1" applyProtection="1">
      <alignment horizontal="left" vertical="center" wrapText="1"/>
      <protection locked="0"/>
    </xf>
    <xf numFmtId="0" fontId="32" fillId="0" borderId="10" xfId="0" applyFont="1" applyFill="1" applyBorder="1" applyAlignment="1" applyProtection="1">
      <alignment horizontal="left" vertical="center" wrapText="1"/>
      <protection locked="0"/>
    </xf>
    <xf numFmtId="0" fontId="31" fillId="36" borderId="47" xfId="10" applyFont="1" applyFill="1" applyBorder="1" applyAlignment="1" applyProtection="1">
      <alignment horizontal="center" vertical="center"/>
    </xf>
    <xf numFmtId="0" fontId="31" fillId="36" borderId="48" xfId="10" applyFont="1" applyFill="1" applyBorder="1" applyAlignment="1" applyProtection="1">
      <alignment horizontal="center" vertical="center"/>
    </xf>
    <xf numFmtId="0" fontId="31" fillId="36" borderId="31" xfId="0" applyFont="1" applyFill="1" applyBorder="1" applyAlignment="1" applyProtection="1">
      <alignment horizontal="center" vertical="center"/>
      <protection locked="0"/>
    </xf>
    <xf numFmtId="0" fontId="32" fillId="0" borderId="25" xfId="0" applyFont="1" applyFill="1" applyBorder="1" applyAlignment="1" applyProtection="1">
      <alignment horizontal="left" vertical="center" indent="1"/>
      <protection locked="0"/>
    </xf>
    <xf numFmtId="0" fontId="32" fillId="0" borderId="10" xfId="0" applyFont="1" applyFill="1" applyBorder="1" applyAlignment="1" applyProtection="1">
      <alignment horizontal="left" vertical="center" indent="1"/>
      <protection locked="0"/>
    </xf>
    <xf numFmtId="0" fontId="32" fillId="36" borderId="25" xfId="24" applyFont="1" applyFill="1" applyBorder="1" applyAlignment="1" applyProtection="1">
      <alignment horizontal="left" vertical="center" indent="1"/>
      <protection locked="0"/>
    </xf>
    <xf numFmtId="0" fontId="32" fillId="36" borderId="10" xfId="24" applyFont="1" applyFill="1" applyBorder="1" applyAlignment="1" applyProtection="1">
      <alignment horizontal="left" vertical="center" indent="1"/>
      <protection locked="0"/>
    </xf>
    <xf numFmtId="0" fontId="32" fillId="34" borderId="25" xfId="24" applyFont="1" applyFill="1" applyBorder="1" applyAlignment="1" applyProtection="1">
      <alignment horizontal="left" vertical="center"/>
      <protection locked="0"/>
    </xf>
    <xf numFmtId="0" fontId="32" fillId="34" borderId="10" xfId="24" applyFont="1" applyFill="1" applyBorder="1" applyAlignment="1" applyProtection="1">
      <alignment horizontal="left" vertical="center"/>
      <protection locked="0"/>
    </xf>
    <xf numFmtId="0" fontId="32" fillId="34" borderId="25" xfId="0" applyFont="1" applyFill="1" applyBorder="1" applyAlignment="1" applyProtection="1">
      <alignment horizontal="left" vertical="center" wrapText="1"/>
    </xf>
    <xf numFmtId="0" fontId="32" fillId="34" borderId="10" xfId="0" applyFont="1" applyFill="1" applyBorder="1" applyAlignment="1" applyProtection="1">
      <alignment horizontal="left" vertical="center" wrapText="1"/>
    </xf>
    <xf numFmtId="3" fontId="32" fillId="0" borderId="10" xfId="0" applyNumberFormat="1" applyFont="1" applyFill="1" applyBorder="1" applyAlignment="1" applyProtection="1">
      <alignment horizontal="right" vertical="center"/>
    </xf>
    <xf numFmtId="0" fontId="31" fillId="36" borderId="44" xfId="10" applyFont="1" applyFill="1" applyBorder="1" applyAlignment="1" applyProtection="1">
      <alignment vertical="center" wrapText="1"/>
    </xf>
    <xf numFmtId="0" fontId="31" fillId="36" borderId="45" xfId="10" applyFont="1" applyFill="1" applyBorder="1" applyAlignment="1" applyProtection="1">
      <alignment vertical="center" wrapText="1"/>
    </xf>
    <xf numFmtId="0" fontId="31" fillId="35" borderId="25" xfId="0" applyFont="1" applyFill="1" applyBorder="1" applyAlignment="1" applyProtection="1">
      <alignment horizontal="center" vertical="center" wrapText="1"/>
      <protection locked="0"/>
    </xf>
    <xf numFmtId="0" fontId="31" fillId="35" borderId="10" xfId="0" applyFont="1" applyFill="1" applyBorder="1" applyAlignment="1" applyProtection="1">
      <alignment horizontal="center" vertical="center" wrapText="1"/>
      <protection locked="0"/>
    </xf>
    <xf numFmtId="0" fontId="31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2" fillId="35" borderId="11" xfId="43" applyFont="1" applyFill="1" applyBorder="1" applyAlignment="1" applyProtection="1">
      <alignment horizontal="right" vertical="center"/>
    </xf>
    <xf numFmtId="0" fontId="32" fillId="35" borderId="13" xfId="43" applyFont="1" applyFill="1" applyBorder="1" applyAlignment="1" applyProtection="1">
      <alignment horizontal="right" vertical="center"/>
    </xf>
    <xf numFmtId="0" fontId="23" fillId="0" borderId="0" xfId="0" applyFont="1" applyProtection="1">
      <protection locked="0"/>
    </xf>
    <xf numFmtId="0" fontId="31" fillId="36" borderId="51" xfId="10" applyFont="1" applyFill="1" applyBorder="1" applyAlignment="1" applyProtection="1">
      <alignment horizontal="left" vertical="center"/>
    </xf>
    <xf numFmtId="0" fontId="31" fillId="36" borderId="52" xfId="10" applyFont="1" applyFill="1" applyBorder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2" fillId="34" borderId="32" xfId="0" applyFont="1" applyFill="1" applyBorder="1" applyAlignment="1" applyProtection="1">
      <alignment horizontal="right" vertical="center"/>
    </xf>
    <xf numFmtId="0" fontId="32" fillId="35" borderId="32" xfId="0" applyFont="1" applyFill="1" applyBorder="1" applyAlignment="1" applyProtection="1">
      <alignment horizontal="right" vertical="center"/>
    </xf>
    <xf numFmtId="0" fontId="32" fillId="35" borderId="41" xfId="0" applyFont="1" applyFill="1" applyBorder="1" applyAlignment="1" applyProtection="1">
      <alignment horizontal="left" vertical="center" wrapText="1"/>
    </xf>
    <xf numFmtId="0" fontId="32" fillId="35" borderId="42" xfId="0" applyFont="1" applyFill="1" applyBorder="1" applyAlignment="1" applyProtection="1">
      <alignment horizontal="left" vertical="center" wrapText="1"/>
    </xf>
    <xf numFmtId="0" fontId="31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1" fillId="36" borderId="45" xfId="10" applyFont="1" applyFill="1" applyBorder="1" applyAlignment="1" applyProtection="1">
      <alignment horizontal="center" vertical="center"/>
    </xf>
    <xf numFmtId="0" fontId="31" fillId="36" borderId="46" xfId="10" applyFont="1" applyFill="1" applyBorder="1" applyAlignment="1" applyProtection="1">
      <alignment horizontal="center" vertical="center"/>
    </xf>
    <xf numFmtId="0" fontId="31" fillId="35" borderId="21" xfId="0" applyFont="1" applyFill="1" applyBorder="1" applyAlignment="1" applyProtection="1">
      <alignment horizontal="center" vertical="center"/>
    </xf>
    <xf numFmtId="0" fontId="31" fillId="35" borderId="31" xfId="0" applyFont="1" applyFill="1" applyBorder="1" applyAlignment="1" applyProtection="1">
      <alignment horizontal="center" vertical="center"/>
    </xf>
    <xf numFmtId="0" fontId="32" fillId="35" borderId="41" xfId="0" applyFont="1" applyFill="1" applyBorder="1" applyAlignment="1" applyProtection="1">
      <alignment horizontal="left" vertical="center" wrapText="1" indent="1"/>
    </xf>
    <xf numFmtId="0" fontId="32" fillId="35" borderId="42" xfId="0" applyFont="1" applyFill="1" applyBorder="1" applyAlignment="1" applyProtection="1">
      <alignment horizontal="left" vertical="center" wrapText="1" indent="1"/>
    </xf>
    <xf numFmtId="0" fontId="31" fillId="36" borderId="44" xfId="10" applyFont="1" applyFill="1" applyBorder="1" applyAlignment="1" applyProtection="1">
      <alignment horizontal="left" vertical="center" indent="1"/>
    </xf>
    <xf numFmtId="0" fontId="31" fillId="36" borderId="45" xfId="10" applyFont="1" applyFill="1" applyBorder="1" applyAlignment="1" applyProtection="1">
      <alignment horizontal="left" vertical="center" indent="1"/>
    </xf>
    <xf numFmtId="0" fontId="31" fillId="36" borderId="20" xfId="0" applyFont="1" applyFill="1" applyBorder="1" applyAlignment="1" applyProtection="1">
      <alignment horizontal="center" vertical="center" wrapText="1"/>
      <protection locked="0"/>
    </xf>
    <xf numFmtId="0" fontId="31" fillId="36" borderId="21" xfId="0" applyFont="1" applyFill="1" applyBorder="1" applyAlignment="1" applyProtection="1">
      <alignment horizontal="center" vertical="center" wrapText="1"/>
      <protection locked="0"/>
    </xf>
    <xf numFmtId="3" fontId="32" fillId="0" borderId="42" xfId="0" applyNumberFormat="1" applyFont="1" applyBorder="1" applyAlignment="1" applyProtection="1">
      <alignment horizontal="right" vertical="center" wrapText="1"/>
    </xf>
    <xf numFmtId="3" fontId="32" fillId="0" borderId="43" xfId="0" applyNumberFormat="1" applyFont="1" applyBorder="1" applyAlignment="1" applyProtection="1">
      <alignment horizontal="right" vertical="center" wrapText="1"/>
    </xf>
    <xf numFmtId="3" fontId="32" fillId="0" borderId="42" xfId="0" applyNumberFormat="1" applyFont="1" applyBorder="1" applyAlignment="1" applyProtection="1">
      <alignment horizontal="right" vertical="center"/>
    </xf>
    <xf numFmtId="0" fontId="32" fillId="0" borderId="25" xfId="0" applyFont="1" applyFill="1" applyBorder="1" applyAlignment="1" applyProtection="1">
      <alignment horizontal="left" vertical="center" wrapText="1"/>
    </xf>
    <xf numFmtId="0" fontId="32" fillId="0" borderId="10" xfId="0" applyFont="1" applyFill="1" applyBorder="1" applyAlignment="1" applyProtection="1">
      <alignment horizontal="left" vertical="center" wrapText="1"/>
    </xf>
    <xf numFmtId="0" fontId="32" fillId="36" borderId="25" xfId="0" applyFont="1" applyFill="1" applyBorder="1" applyAlignment="1" applyProtection="1">
      <alignment vertical="center" wrapText="1"/>
      <protection locked="0"/>
    </xf>
    <xf numFmtId="0" fontId="32" fillId="36" borderId="10" xfId="0" applyFont="1" applyFill="1" applyBorder="1" applyAlignment="1" applyProtection="1">
      <alignment vertical="center" wrapText="1"/>
      <protection locked="0"/>
    </xf>
    <xf numFmtId="3" fontId="32" fillId="35" borderId="28" xfId="0" applyNumberFormat="1" applyFont="1" applyFill="1" applyBorder="1" applyAlignment="1" applyProtection="1">
      <alignment horizontal="right" vertical="center" wrapText="1"/>
    </xf>
    <xf numFmtId="0" fontId="32" fillId="35" borderId="27" xfId="0" applyFont="1" applyFill="1" applyBorder="1" applyAlignment="1" applyProtection="1">
      <alignment horizontal="center" vertical="center"/>
      <protection locked="0"/>
    </xf>
    <xf numFmtId="0" fontId="32" fillId="35" borderId="28" xfId="0" applyFont="1" applyFill="1" applyBorder="1" applyAlignment="1" applyProtection="1">
      <alignment horizontal="center" vertical="center"/>
      <protection locked="0"/>
    </xf>
    <xf numFmtId="0" fontId="31" fillId="35" borderId="10" xfId="44" applyFont="1" applyFill="1" applyBorder="1" applyAlignment="1" applyProtection="1">
      <alignment horizontal="center" vertical="center" wrapText="1"/>
      <protection locked="0"/>
    </xf>
    <xf numFmtId="0" fontId="31" fillId="35" borderId="33" xfId="44" applyFont="1" applyFill="1" applyBorder="1" applyAlignment="1" applyProtection="1">
      <alignment horizontal="center" vertical="center" textRotation="90"/>
      <protection locked="0"/>
    </xf>
    <xf numFmtId="0" fontId="31" fillId="35" borderId="12" xfId="44" applyFont="1" applyFill="1" applyBorder="1" applyAlignment="1" applyProtection="1">
      <alignment horizontal="center" vertical="center" textRotation="90"/>
      <protection locked="0"/>
    </xf>
    <xf numFmtId="0" fontId="31" fillId="35" borderId="13" xfId="44" applyFont="1" applyFill="1" applyBorder="1" applyAlignment="1" applyProtection="1">
      <alignment horizontal="center" vertical="center" textRotation="90"/>
      <protection locked="0"/>
    </xf>
    <xf numFmtId="0" fontId="31" fillId="35" borderId="34" xfId="44" applyFont="1" applyFill="1" applyBorder="1" applyAlignment="1" applyProtection="1">
      <alignment horizontal="center" vertical="center" textRotation="90"/>
      <protection locked="0"/>
    </xf>
    <xf numFmtId="0" fontId="31" fillId="35" borderId="15" xfId="44" applyFont="1" applyFill="1" applyBorder="1" applyAlignment="1" applyProtection="1">
      <alignment horizontal="center" vertical="center" textRotation="90"/>
      <protection locked="0"/>
    </xf>
    <xf numFmtId="0" fontId="31" fillId="35" borderId="16" xfId="44" applyFont="1" applyFill="1" applyBorder="1" applyAlignment="1" applyProtection="1">
      <alignment horizontal="center" vertical="center" textRotation="90"/>
      <protection locked="0"/>
    </xf>
    <xf numFmtId="0" fontId="31" fillId="35" borderId="20" xfId="0" applyFont="1" applyFill="1" applyBorder="1" applyAlignment="1" applyProtection="1">
      <alignment horizontal="center"/>
    </xf>
    <xf numFmtId="0" fontId="31" fillId="35" borderId="21" xfId="0" applyFont="1" applyFill="1" applyBorder="1" applyAlignment="1" applyProtection="1">
      <alignment horizontal="center"/>
    </xf>
    <xf numFmtId="0" fontId="31" fillId="35" borderId="31" xfId="0" applyFont="1" applyFill="1" applyBorder="1" applyAlignment="1" applyProtection="1">
      <alignment horizontal="center"/>
    </xf>
    <xf numFmtId="0" fontId="32" fillId="35" borderId="42" xfId="43" applyFont="1" applyFill="1" applyBorder="1" applyAlignment="1" applyProtection="1">
      <alignment horizontal="right" vertical="center"/>
    </xf>
    <xf numFmtId="0" fontId="32" fillId="35" borderId="10" xfId="43" applyFont="1" applyFill="1" applyBorder="1" applyAlignment="1" applyProtection="1">
      <alignment horizontal="right" vertical="center"/>
    </xf>
    <xf numFmtId="0" fontId="32" fillId="34" borderId="32" xfId="43" applyFont="1" applyFill="1" applyBorder="1" applyAlignment="1" applyProtection="1">
      <alignment horizontal="right" vertical="center"/>
    </xf>
    <xf numFmtId="0" fontId="23" fillId="33" borderId="0" xfId="0" applyFont="1" applyFill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1" fillId="35" borderId="32" xfId="44" applyFont="1" applyFill="1" applyBorder="1" applyAlignment="1" applyProtection="1">
      <alignment horizontal="center" vertical="center"/>
      <protection locked="0"/>
    </xf>
    <xf numFmtId="0" fontId="31" fillId="36" borderId="49" xfId="10" applyFont="1" applyFill="1" applyBorder="1" applyAlignment="1" applyProtection="1">
      <alignment horizontal="center" vertical="center"/>
    </xf>
    <xf numFmtId="0" fontId="32" fillId="35" borderId="35" xfId="43" applyFont="1" applyFill="1" applyBorder="1" applyAlignment="1" applyProtection="1">
      <alignment horizontal="right" vertical="center"/>
    </xf>
    <xf numFmtId="0" fontId="32" fillId="35" borderId="32" xfId="43" applyFont="1" applyFill="1" applyBorder="1" applyAlignment="1" applyProtection="1">
      <alignment horizontal="right" vertical="center"/>
    </xf>
    <xf numFmtId="0" fontId="32" fillId="34" borderId="25" xfId="24" applyFont="1" applyFill="1" applyBorder="1" applyAlignment="1" applyProtection="1">
      <alignment horizontal="left" vertical="center" wrapText="1"/>
      <protection locked="0"/>
    </xf>
    <xf numFmtId="0" fontId="32" fillId="34" borderId="10" xfId="24" applyFont="1" applyFill="1" applyBorder="1" applyAlignment="1" applyProtection="1">
      <alignment horizontal="left" vertical="center" wrapText="1"/>
      <protection locked="0"/>
    </xf>
    <xf numFmtId="0" fontId="32" fillId="35" borderId="43" xfId="43" applyFont="1" applyFill="1" applyBorder="1" applyAlignment="1" applyProtection="1">
      <alignment horizontal="right" vertical="center"/>
    </xf>
    <xf numFmtId="0" fontId="31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32" fillId="0" borderId="42" xfId="0" applyNumberFormat="1" applyFont="1" applyFill="1" applyBorder="1" applyAlignment="1" applyProtection="1">
      <alignment horizontal="right" vertical="center"/>
    </xf>
    <xf numFmtId="0" fontId="37" fillId="35" borderId="21" xfId="0" applyFont="1" applyFill="1" applyBorder="1" applyAlignment="1" applyProtection="1">
      <alignment horizontal="center" vertical="center" wrapText="1"/>
    </xf>
    <xf numFmtId="0" fontId="37" fillId="35" borderId="31" xfId="0" applyFont="1" applyFill="1" applyBorder="1" applyAlignment="1" applyProtection="1">
      <alignment horizontal="center" vertical="center" wrapText="1"/>
    </xf>
    <xf numFmtId="3" fontId="31" fillId="34" borderId="45" xfId="0" applyNumberFormat="1" applyFont="1" applyFill="1" applyBorder="1" applyAlignment="1" applyProtection="1">
      <alignment horizontal="center" vertical="center"/>
    </xf>
    <xf numFmtId="0" fontId="31" fillId="34" borderId="44" xfId="24" applyFont="1" applyFill="1" applyBorder="1" applyAlignment="1" applyProtection="1">
      <alignment horizontal="center" vertical="center" wrapText="1"/>
      <protection locked="0"/>
    </xf>
    <xf numFmtId="0" fontId="31" fillId="34" borderId="45" xfId="24" applyFont="1" applyFill="1" applyBorder="1" applyAlignment="1" applyProtection="1">
      <alignment horizontal="center" vertical="center" wrapText="1"/>
      <protection locked="0"/>
    </xf>
    <xf numFmtId="3" fontId="32" fillId="36" borderId="10" xfId="24" applyNumberFormat="1" applyFont="1" applyFill="1" applyBorder="1" applyAlignment="1" applyProtection="1">
      <alignment horizontal="right" vertical="center"/>
    </xf>
    <xf numFmtId="0" fontId="32" fillId="36" borderId="25" xfId="24" applyFont="1" applyFill="1" applyBorder="1" applyAlignment="1" applyProtection="1">
      <alignment horizontal="left" vertical="center" wrapText="1"/>
    </xf>
    <xf numFmtId="0" fontId="32" fillId="36" borderId="10" xfId="24" applyFont="1" applyFill="1" applyBorder="1" applyAlignment="1" applyProtection="1">
      <alignment horizontal="left" vertical="center" wrapText="1"/>
    </xf>
    <xf numFmtId="3" fontId="31" fillId="36" borderId="45" xfId="0" applyNumberFormat="1" applyFont="1" applyFill="1" applyBorder="1" applyAlignment="1" applyProtection="1">
      <alignment horizontal="center" vertical="center"/>
    </xf>
    <xf numFmtId="3" fontId="31" fillId="36" borderId="46" xfId="0" applyNumberFormat="1" applyFont="1" applyFill="1" applyBorder="1" applyAlignment="1" applyProtection="1">
      <alignment horizontal="center" vertical="center"/>
    </xf>
    <xf numFmtId="3" fontId="32" fillId="36" borderId="10" xfId="24" applyNumberFormat="1" applyFont="1" applyFill="1" applyBorder="1" applyAlignment="1" applyProtection="1">
      <alignment horizontal="right" vertical="center" wrapText="1"/>
    </xf>
    <xf numFmtId="3" fontId="32" fillId="36" borderId="32" xfId="24" applyNumberFormat="1" applyFont="1" applyFill="1" applyBorder="1" applyAlignment="1" applyProtection="1">
      <alignment horizontal="right" vertical="center" wrapText="1"/>
    </xf>
    <xf numFmtId="0" fontId="31" fillId="35" borderId="20" xfId="0" applyFont="1" applyFill="1" applyBorder="1" applyAlignment="1" applyProtection="1">
      <alignment horizontal="center" vertical="center"/>
      <protection locked="0"/>
    </xf>
    <xf numFmtId="0" fontId="31" fillId="35" borderId="21" xfId="0" applyFont="1" applyFill="1" applyBorder="1" applyAlignment="1" applyProtection="1">
      <alignment horizontal="center" vertical="center"/>
      <protection locked="0"/>
    </xf>
    <xf numFmtId="3" fontId="31" fillId="35" borderId="45" xfId="10" applyNumberFormat="1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horizontal="left" vertical="center"/>
      <protection locked="0"/>
    </xf>
    <xf numFmtId="0" fontId="32" fillId="0" borderId="41" xfId="24" applyFont="1" applyFill="1" applyBorder="1" applyAlignment="1" applyProtection="1">
      <alignment horizontal="left" vertical="center" indent="1"/>
      <protection locked="0"/>
    </xf>
    <xf numFmtId="0" fontId="32" fillId="0" borderId="42" xfId="24" applyFont="1" applyFill="1" applyBorder="1" applyAlignment="1" applyProtection="1">
      <alignment horizontal="left" vertical="center" indent="1"/>
      <protection locked="0"/>
    </xf>
    <xf numFmtId="3" fontId="31" fillId="34" borderId="46" xfId="0" applyNumberFormat="1" applyFont="1" applyFill="1" applyBorder="1" applyAlignment="1" applyProtection="1">
      <alignment horizontal="center" vertical="center"/>
    </xf>
    <xf numFmtId="0" fontId="32" fillId="0" borderId="41" xfId="0" applyFont="1" applyFill="1" applyBorder="1" applyAlignment="1" applyProtection="1">
      <alignment horizontal="left" vertical="center" wrapText="1"/>
      <protection locked="0"/>
    </xf>
    <xf numFmtId="0" fontId="32" fillId="0" borderId="42" xfId="0" applyFont="1" applyFill="1" applyBorder="1" applyAlignment="1" applyProtection="1">
      <alignment horizontal="left" vertical="center" wrapText="1"/>
      <protection locked="0"/>
    </xf>
    <xf numFmtId="0" fontId="31" fillId="35" borderId="44" xfId="10" applyFont="1" applyFill="1" applyBorder="1" applyAlignment="1" applyProtection="1">
      <alignment horizontal="center" vertical="center" wrapText="1"/>
      <protection locked="0"/>
    </xf>
    <xf numFmtId="0" fontId="31" fillId="35" borderId="45" xfId="10" applyFont="1" applyFill="1" applyBorder="1" applyAlignment="1" applyProtection="1">
      <alignment horizontal="center" vertical="center" wrapText="1"/>
      <protection locked="0"/>
    </xf>
    <xf numFmtId="3" fontId="32" fillId="35" borderId="29" xfId="0" applyNumberFormat="1" applyFont="1" applyFill="1" applyBorder="1" applyAlignment="1" applyProtection="1">
      <alignment horizontal="right" vertical="center" wrapText="1"/>
    </xf>
    <xf numFmtId="3" fontId="32" fillId="35" borderId="37" xfId="0" applyNumberFormat="1" applyFont="1" applyFill="1" applyBorder="1" applyAlignment="1" applyProtection="1">
      <alignment horizontal="right" vertical="center" wrapText="1"/>
    </xf>
    <xf numFmtId="3" fontId="32" fillId="35" borderId="30" xfId="0" applyNumberFormat="1" applyFont="1" applyFill="1" applyBorder="1" applyAlignment="1" applyProtection="1">
      <alignment horizontal="right" vertical="center" wrapText="1"/>
    </xf>
    <xf numFmtId="0" fontId="32" fillId="33" borderId="25" xfId="24" applyFont="1" applyFill="1" applyBorder="1" applyAlignment="1" applyProtection="1">
      <alignment vertical="center" wrapText="1"/>
      <protection locked="0"/>
    </xf>
    <xf numFmtId="0" fontId="32" fillId="33" borderId="10" xfId="24" applyFont="1" applyFill="1" applyBorder="1" applyAlignment="1" applyProtection="1">
      <alignment vertical="center" wrapText="1"/>
      <protection locked="0"/>
    </xf>
    <xf numFmtId="0" fontId="32" fillId="0" borderId="25" xfId="0" applyFont="1" applyFill="1" applyBorder="1" applyAlignment="1" applyProtection="1">
      <alignment vertical="center" wrapText="1"/>
      <protection locked="0"/>
    </xf>
    <xf numFmtId="0" fontId="32" fillId="0" borderId="10" xfId="0" applyFont="1" applyFill="1" applyBorder="1" applyAlignment="1" applyProtection="1">
      <alignment vertical="center" wrapText="1"/>
      <protection locked="0"/>
    </xf>
    <xf numFmtId="0" fontId="32" fillId="36" borderId="25" xfId="24" applyFont="1" applyFill="1" applyBorder="1" applyAlignment="1" applyProtection="1">
      <alignment vertical="center" wrapText="1"/>
      <protection locked="0"/>
    </xf>
    <xf numFmtId="0" fontId="32" fillId="36" borderId="10" xfId="24" applyFont="1" applyFill="1" applyBorder="1" applyAlignment="1" applyProtection="1">
      <alignment vertical="center" wrapText="1"/>
      <protection locked="0"/>
    </xf>
    <xf numFmtId="0" fontId="31" fillId="33" borderId="20" xfId="0" applyFont="1" applyFill="1" applyBorder="1" applyAlignment="1" applyProtection="1">
      <alignment horizontal="center" vertical="center"/>
      <protection locked="0"/>
    </xf>
    <xf numFmtId="0" fontId="31" fillId="33" borderId="21" xfId="0" applyFont="1" applyFill="1" applyBorder="1" applyAlignment="1" applyProtection="1">
      <alignment horizontal="center" vertical="center"/>
      <protection locked="0"/>
    </xf>
    <xf numFmtId="0" fontId="31" fillId="33" borderId="25" xfId="0" applyFont="1" applyFill="1" applyBorder="1" applyAlignment="1" applyProtection="1">
      <alignment horizontal="center" vertical="center"/>
      <protection locked="0"/>
    </xf>
    <xf numFmtId="0" fontId="31" fillId="33" borderId="10" xfId="0" applyFont="1" applyFill="1" applyBorder="1" applyAlignment="1" applyProtection="1">
      <alignment horizontal="center" vertical="center"/>
      <protection locked="0"/>
    </xf>
    <xf numFmtId="0" fontId="32" fillId="33" borderId="41" xfId="24" applyFont="1" applyFill="1" applyBorder="1" applyAlignment="1" applyProtection="1">
      <alignment vertical="center" wrapText="1"/>
      <protection locked="0"/>
    </xf>
    <xf numFmtId="0" fontId="32" fillId="33" borderId="42" xfId="24" applyFont="1" applyFill="1" applyBorder="1" applyAlignment="1" applyProtection="1">
      <alignment vertical="center" wrapText="1"/>
      <protection locked="0"/>
    </xf>
    <xf numFmtId="0" fontId="31" fillId="36" borderId="44" xfId="10" applyFont="1" applyFill="1" applyBorder="1" applyAlignment="1" applyProtection="1">
      <alignment horizontal="center" vertical="center"/>
      <protection locked="0"/>
    </xf>
    <xf numFmtId="0" fontId="31" fillId="36" borderId="45" xfId="10" applyFont="1" applyFill="1" applyBorder="1" applyAlignment="1" applyProtection="1">
      <alignment horizontal="center" vertical="center"/>
      <protection locked="0"/>
    </xf>
    <xf numFmtId="0" fontId="32" fillId="0" borderId="41" xfId="0" applyFont="1" applyFill="1" applyBorder="1" applyAlignment="1" applyProtection="1">
      <alignment horizontal="left" vertical="center" indent="1"/>
      <protection locked="0"/>
    </xf>
    <xf numFmtId="0" fontId="32" fillId="0" borderId="42" xfId="0" applyFont="1" applyFill="1" applyBorder="1" applyAlignment="1" applyProtection="1">
      <alignment horizontal="left" vertical="center" indent="1"/>
      <protection locked="0"/>
    </xf>
    <xf numFmtId="0" fontId="31" fillId="36" borderId="44" xfId="0" applyFont="1" applyFill="1" applyBorder="1" applyAlignment="1" applyProtection="1">
      <alignment horizontal="center" vertical="center"/>
    </xf>
    <xf numFmtId="0" fontId="31" fillId="36" borderId="45" xfId="0" applyFont="1" applyFill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/>
      <protection locked="0"/>
    </xf>
    <xf numFmtId="0" fontId="26" fillId="35" borderId="0" xfId="1" applyFont="1" applyFill="1" applyBorder="1" applyAlignment="1" applyProtection="1">
      <alignment horizontal="center" vertical="center" wrapText="1"/>
      <protection locked="0"/>
    </xf>
    <xf numFmtId="164" fontId="27" fillId="0" borderId="0" xfId="2" applyNumberFormat="1" applyFont="1" applyBorder="1" applyAlignment="1" applyProtection="1">
      <alignment horizontal="center"/>
    </xf>
    <xf numFmtId="0" fontId="32" fillId="34" borderId="41" xfId="0" applyFont="1" applyFill="1" applyBorder="1" applyAlignment="1" applyProtection="1">
      <alignment horizontal="left" vertical="center" wrapText="1"/>
      <protection locked="0"/>
    </xf>
    <xf numFmtId="0" fontId="32" fillId="34" borderId="42" xfId="0" applyFont="1" applyFill="1" applyBorder="1" applyAlignment="1" applyProtection="1">
      <alignment horizontal="left" vertical="center" wrapText="1"/>
      <protection locked="0"/>
    </xf>
    <xf numFmtId="0" fontId="31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1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1" fillId="35" borderId="22" xfId="0" applyFont="1" applyFill="1" applyBorder="1" applyAlignment="1" applyProtection="1">
      <alignment horizontal="center" vertical="center" wrapText="1"/>
      <protection locked="0"/>
    </xf>
    <xf numFmtId="0" fontId="31" fillId="35" borderId="23" xfId="0" applyFont="1" applyFill="1" applyBorder="1" applyAlignment="1" applyProtection="1">
      <alignment horizontal="center" vertical="center" wrapText="1"/>
      <protection locked="0"/>
    </xf>
    <xf numFmtId="0" fontId="31" fillId="35" borderId="24" xfId="0" applyFont="1" applyFill="1" applyBorder="1" applyAlignment="1" applyProtection="1">
      <alignment horizontal="center" vertical="center" wrapText="1"/>
      <protection locked="0"/>
    </xf>
    <xf numFmtId="3" fontId="31" fillId="35" borderId="46" xfId="10" applyNumberFormat="1" applyFont="1" applyFill="1" applyBorder="1" applyAlignment="1" applyProtection="1">
      <alignment horizontal="center" vertical="center"/>
    </xf>
    <xf numFmtId="0" fontId="31" fillId="36" borderId="44" xfId="10" applyFont="1" applyFill="1" applyBorder="1" applyAlignment="1" applyProtection="1">
      <alignment horizontal="left" vertical="center"/>
      <protection locked="0"/>
    </xf>
    <xf numFmtId="0" fontId="31" fillId="36" borderId="45" xfId="10" applyFont="1" applyFill="1" applyBorder="1" applyAlignment="1" applyProtection="1">
      <alignment horizontal="left" vertical="center"/>
      <protection locked="0"/>
    </xf>
    <xf numFmtId="49" fontId="25" fillId="0" borderId="10" xfId="0" applyNumberFormat="1" applyFont="1" applyBorder="1" applyAlignment="1" applyProtection="1">
      <alignment horizontal="center"/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A2-4248-94FA-FF03E6FF4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576</c:v>
                </c:pt>
                <c:pt idx="2">
                  <c:v>1740</c:v>
                </c:pt>
                <c:pt idx="4">
                  <c:v>249</c:v>
                </c:pt>
                <c:pt idx="6">
                  <c:v>634</c:v>
                </c:pt>
                <c:pt idx="8">
                  <c:v>71</c:v>
                </c:pt>
                <c:pt idx="10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248-94FA-FF03E6FF40FB}"/>
            </c:ext>
          </c:extLst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A2-4248-94FA-FF03E6FF40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155</c:v>
                </c:pt>
                <c:pt idx="2">
                  <c:v>193</c:v>
                </c:pt>
                <c:pt idx="4">
                  <c:v>128</c:v>
                </c:pt>
                <c:pt idx="6">
                  <c:v>222</c:v>
                </c:pt>
                <c:pt idx="8">
                  <c:v>14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2-4248-94FA-FF03E6FF40FB}"/>
            </c:ext>
          </c:extLst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A2-4248-94FA-FF03E6FF40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63</c:v>
                </c:pt>
                <c:pt idx="2">
                  <c:v>117</c:v>
                </c:pt>
                <c:pt idx="4">
                  <c:v>2</c:v>
                </c:pt>
                <c:pt idx="6">
                  <c:v>2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A2-4248-94FA-FF03E6FF40FB}"/>
            </c:ext>
          </c:extLst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A2-4248-94FA-FF03E6FF40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35</c:v>
                </c:pt>
                <c:pt idx="2">
                  <c:v>80</c:v>
                </c:pt>
                <c:pt idx="4">
                  <c:v>14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A2-4248-94FA-FF03E6FF40FB}"/>
            </c:ext>
          </c:extLst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A2-4248-94FA-FF03E6FF40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36</c:v>
                </c:pt>
                <c:pt idx="2">
                  <c:v>50</c:v>
                </c:pt>
                <c:pt idx="4">
                  <c:v>17</c:v>
                </c:pt>
                <c:pt idx="6">
                  <c:v>35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A2-4248-94FA-FF03E6FF40FB}"/>
            </c:ext>
          </c:extLst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A2-4248-94FA-FF03E6FF40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445</c:v>
                </c:pt>
                <c:pt idx="2">
                  <c:v>518</c:v>
                </c:pt>
                <c:pt idx="4">
                  <c:v>127</c:v>
                </c:pt>
                <c:pt idx="6">
                  <c:v>177</c:v>
                </c:pt>
                <c:pt idx="8">
                  <c:v>21</c:v>
                </c:pt>
                <c:pt idx="1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A2-4248-94FA-FF03E6FF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27.11.2019 - 03.12.2019</c:v>
                </c:pt>
                <c:pt idx="1">
                  <c:v>04.12.2019 - 10.12.2019</c:v>
                </c:pt>
                <c:pt idx="2">
                  <c:v>11.12.2019 - 17.12.2019</c:v>
                </c:pt>
                <c:pt idx="3">
                  <c:v>18.12.2019 - 24.12.2019</c:v>
                </c:pt>
                <c:pt idx="4">
                  <c:v>25.12.2019 - 31.12.2019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1340</c:v>
                </c:pt>
                <c:pt idx="1">
                  <c:v>1355</c:v>
                </c:pt>
                <c:pt idx="2">
                  <c:v>1342</c:v>
                </c:pt>
                <c:pt idx="3">
                  <c:v>1327</c:v>
                </c:pt>
                <c:pt idx="4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5-4190-A8F7-B36ACE156FFD}"/>
            </c:ext>
          </c:extLst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27.11.2019 - 03.12.2019</c:v>
                </c:pt>
                <c:pt idx="1">
                  <c:v>04.12.2019 - 10.12.2019</c:v>
                </c:pt>
                <c:pt idx="2">
                  <c:v>11.12.2019 - 17.12.2019</c:v>
                </c:pt>
                <c:pt idx="3">
                  <c:v>18.12.2019 - 24.12.2019</c:v>
                </c:pt>
                <c:pt idx="4">
                  <c:v>25.12.2019 - 31.12.2019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1775</c:v>
                </c:pt>
                <c:pt idx="1">
                  <c:v>1756</c:v>
                </c:pt>
                <c:pt idx="2">
                  <c:v>1757</c:v>
                </c:pt>
                <c:pt idx="3">
                  <c:v>1753</c:v>
                </c:pt>
                <c:pt idx="4">
                  <c:v>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5-4190-A8F7-B36ACE156FFD}"/>
            </c:ext>
          </c:extLst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27.11.2019 - 03.12.2019</c:v>
                </c:pt>
                <c:pt idx="1">
                  <c:v>04.12.2019 - 10.12.2019</c:v>
                </c:pt>
                <c:pt idx="2">
                  <c:v>11.12.2019 - 17.12.2019</c:v>
                </c:pt>
                <c:pt idx="3">
                  <c:v>18.12.2019 - 24.12.2019</c:v>
                </c:pt>
                <c:pt idx="4">
                  <c:v>25.12.2019 - 31.12.2019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65-4190-A8F7-B36ACE156F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14498</c:v>
                </c:pt>
                <c:pt idx="2">
                  <c:v>2110</c:v>
                </c:pt>
                <c:pt idx="3">
                  <c:v>926</c:v>
                </c:pt>
                <c:pt idx="4">
                  <c:v>1254</c:v>
                </c:pt>
                <c:pt idx="5">
                  <c:v>242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D-40EA-A50E-D92078A10AFA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795</c:v>
                </c:pt>
                <c:pt idx="2">
                  <c:v>147</c:v>
                </c:pt>
                <c:pt idx="3">
                  <c:v>60</c:v>
                </c:pt>
                <c:pt idx="4">
                  <c:v>85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CD-40EA-A50E-D92078A10AFA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476</c:v>
                </c:pt>
                <c:pt idx="2">
                  <c:v>77</c:v>
                </c:pt>
                <c:pt idx="3">
                  <c:v>41</c:v>
                </c:pt>
                <c:pt idx="4">
                  <c:v>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CD-40EA-A50E-D92078A10AFA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CD-40EA-A50E-D92078A10AFA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CD-40EA-A50E-D92078A10AFA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CD-40EA-A50E-D92078A10AFA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CD-40EA-A50E-D92078A10AFA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CD-40EA-A50E-D92078A10AFA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14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CD-40EA-A50E-D92078A10AFA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CD-40EA-A50E-D92078A10AFA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2262</c:v>
                </c:pt>
                <c:pt idx="2">
                  <c:v>861</c:v>
                </c:pt>
                <c:pt idx="3">
                  <c:v>16</c:v>
                </c:pt>
                <c:pt idx="4">
                  <c:v>165</c:v>
                </c:pt>
                <c:pt idx="5">
                  <c:v>165</c:v>
                </c:pt>
                <c:pt idx="6">
                  <c:v>45</c:v>
                </c:pt>
                <c:pt idx="7">
                  <c:v>0</c:v>
                </c:pt>
                <c:pt idx="8">
                  <c:v>155</c:v>
                </c:pt>
                <c:pt idx="9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CD-40EA-A50E-D92078A10AFA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CD-40EA-A50E-D92078A10AFA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CD-40EA-A50E-D92078A10AFA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CD-40EA-A50E-D92078A10AFA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CD-40EA-A50E-D92078A1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48</c:v>
                </c:pt>
                <c:pt idx="2">
                  <c:v>148</c:v>
                </c:pt>
                <c:pt idx="4">
                  <c:v>19</c:v>
                </c:pt>
                <c:pt idx="6">
                  <c:v>67</c:v>
                </c:pt>
                <c:pt idx="8">
                  <c:v>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B-460D-B986-F0356824E9E2}"/>
            </c:ext>
          </c:extLst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10</c:v>
                </c:pt>
                <c:pt idx="2">
                  <c:v>16</c:v>
                </c:pt>
                <c:pt idx="4">
                  <c:v>4</c:v>
                </c:pt>
                <c:pt idx="6">
                  <c:v>9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B-460D-B986-F0356824E9E2}"/>
            </c:ext>
          </c:extLst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4</c:v>
                </c:pt>
                <c:pt idx="2">
                  <c:v>7</c:v>
                </c:pt>
                <c:pt idx="4">
                  <c:v>3</c:v>
                </c:pt>
                <c:pt idx="6">
                  <c:v>10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2B-460D-B986-F0356824E9E2}"/>
            </c:ext>
          </c:extLst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6</c:v>
                </c:pt>
                <c:pt idx="2">
                  <c:v>14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2B-460D-B986-F0356824E9E2}"/>
            </c:ext>
          </c:extLst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5</c:v>
                </c:pt>
                <c:pt idx="2">
                  <c:v>14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2B-460D-B986-F0356824E9E2}"/>
            </c:ext>
          </c:extLst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20</c:v>
                </c:pt>
                <c:pt idx="2">
                  <c:v>20</c:v>
                </c:pt>
                <c:pt idx="4">
                  <c:v>15</c:v>
                </c:pt>
                <c:pt idx="6">
                  <c:v>19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2B-460D-B986-F0356824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01.12.2019 - 31.12.2019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18612</c:v>
                </c:pt>
                <c:pt idx="1">
                  <c:v>10843</c:v>
                </c:pt>
                <c:pt idx="2">
                  <c:v>2692</c:v>
                </c:pt>
                <c:pt idx="3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9-4C3A-A01B-38E2E049CD9F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01.12.2019 - 31.12.2019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1258</c:v>
                </c:pt>
                <c:pt idx="1">
                  <c:v>1073</c:v>
                </c:pt>
                <c:pt idx="2">
                  <c:v>299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9-4C3A-A01B-38E2E049CD9F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01.12.2019 - 31.12.2019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241</c:v>
                </c:pt>
                <c:pt idx="1">
                  <c:v>167</c:v>
                </c:pt>
                <c:pt idx="2">
                  <c:v>48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9-4C3A-A01B-38E2E049C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B94-420D-A8A8-46920C90E671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B94-420D-A8A8-46920C90E671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B94-420D-A8A8-46920C90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01.01.2019 - 31.12.2019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230197</c:v>
                </c:pt>
                <c:pt idx="1">
                  <c:v>139403</c:v>
                </c:pt>
                <c:pt idx="2">
                  <c:v>32873</c:v>
                </c:pt>
                <c:pt idx="3">
                  <c:v>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7-411E-8225-814224C2A9CF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01.01.2019 - 31.12.2019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17233</c:v>
                </c:pt>
                <c:pt idx="1">
                  <c:v>14577</c:v>
                </c:pt>
                <c:pt idx="2">
                  <c:v>2859</c:v>
                </c:pt>
                <c:pt idx="3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7-411E-8225-814224C2A9CF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01.01.2019 - 31.12.2019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2706</c:v>
                </c:pt>
                <c:pt idx="1">
                  <c:v>1784</c:v>
                </c:pt>
                <c:pt idx="2">
                  <c:v>986</c:v>
                </c:pt>
                <c:pt idx="3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7-411E-8225-814224C2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10584</xdr:colOff>
      <xdr:row>448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190499</xdr:rowOff>
    </xdr:from>
    <xdr:to>
      <xdr:col>25</xdr:col>
      <xdr:colOff>10584</xdr:colOff>
      <xdr:row>479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</xdr:row>
          <xdr:rowOff>9525</xdr:rowOff>
        </xdr:from>
        <xdr:to>
          <xdr:col>28</xdr:col>
          <xdr:colOff>0</xdr:colOff>
          <xdr:row>8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Odśwież dane dla wybranych parametrów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9</xdr:row>
          <xdr:rowOff>28575</xdr:rowOff>
        </xdr:from>
        <xdr:to>
          <xdr:col>28</xdr:col>
          <xdr:colOff>9525</xdr:colOff>
          <xdr:row>11</xdr:row>
          <xdr:rowOff>47625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Wyświetl dane za ostatni tydzień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133350</xdr:colOff>
          <xdr:row>13</xdr:row>
          <xdr:rowOff>0</xdr:rowOff>
        </xdr:from>
        <xdr:to>
          <xdr:col>27</xdr:col>
          <xdr:colOff>133350</xdr:colOff>
          <xdr:row>15</xdr:row>
          <xdr:rowOff>85725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Zapisz plik do formatu .xlsx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C491"/>
  <sheetViews>
    <sheetView showGridLines="0" tabSelected="1" zoomScaleNormal="100" zoomScalePageLayoutView="70" workbookViewId="0">
      <selection activeCell="Y4" sqref="Y4:AB4"/>
    </sheetView>
  </sheetViews>
  <sheetFormatPr defaultColWidth="4.140625" defaultRowHeight="15" x14ac:dyDescent="0.25"/>
  <cols>
    <col min="1" max="24" width="5" style="3" customWidth="1"/>
    <col min="25" max="25" width="3.85546875" style="7" customWidth="1"/>
    <col min="26" max="16384" width="4.140625" style="3"/>
  </cols>
  <sheetData>
    <row r="1" spans="1:28" x14ac:dyDescent="0.25">
      <c r="X1" s="4"/>
      <c r="Y1" s="5"/>
    </row>
    <row r="2" spans="1:28" x14ac:dyDescent="0.25">
      <c r="Q2" s="6"/>
      <c r="U2" s="293" t="s">
        <v>128</v>
      </c>
      <c r="V2" s="293"/>
      <c r="W2" s="293"/>
      <c r="X2" s="293"/>
      <c r="Y2" s="293"/>
      <c r="Z2" s="293"/>
      <c r="AA2" s="293"/>
      <c r="AB2" s="293"/>
    </row>
    <row r="3" spans="1:28" x14ac:dyDescent="0.25">
      <c r="U3" s="294" t="s">
        <v>127</v>
      </c>
      <c r="V3" s="294"/>
      <c r="W3" s="294"/>
      <c r="X3" s="294"/>
      <c r="Y3" s="307" t="s">
        <v>159</v>
      </c>
      <c r="Z3" s="307"/>
      <c r="AA3" s="307"/>
      <c r="AB3" s="307"/>
    </row>
    <row r="4" spans="1:28" x14ac:dyDescent="0.25">
      <c r="U4" s="294" t="s">
        <v>126</v>
      </c>
      <c r="V4" s="294"/>
      <c r="W4" s="294"/>
      <c r="X4" s="294"/>
      <c r="Y4" s="307" t="s">
        <v>160</v>
      </c>
      <c r="Z4" s="307"/>
      <c r="AA4" s="307"/>
      <c r="AB4" s="307"/>
    </row>
    <row r="5" spans="1:28" x14ac:dyDescent="0.25">
      <c r="E5" s="295" t="s">
        <v>69</v>
      </c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</row>
    <row r="6" spans="1:28" x14ac:dyDescent="0.25"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U6" s="8"/>
      <c r="V6" s="8"/>
      <c r="W6" s="8"/>
      <c r="X6" s="8"/>
      <c r="Y6" s="8"/>
    </row>
    <row r="7" spans="1:28" x14ac:dyDescent="0.25"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U7" s="8"/>
      <c r="V7" s="8"/>
      <c r="W7" s="8"/>
      <c r="X7" s="8"/>
      <c r="Y7" s="8"/>
    </row>
    <row r="8" spans="1:28" x14ac:dyDescent="0.25"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28" ht="19.5" x14ac:dyDescent="0.3">
      <c r="E9" s="296" t="str">
        <f>CONCATENATE("w okresie ",Arkusz18!A2," - ",Arkusz18!B2," r.")</f>
        <v>w okresie 01.12.2019 - 31.12.2019 r.</v>
      </c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</row>
    <row r="15" spans="1:28" ht="18.75" x14ac:dyDescent="0.25">
      <c r="A15" s="9" t="s">
        <v>73</v>
      </c>
    </row>
    <row r="16" spans="1:28" ht="18.75" x14ac:dyDescent="0.25">
      <c r="A16" s="9"/>
    </row>
    <row r="18" spans="1:26" x14ac:dyDescent="0.25">
      <c r="A18" s="128" t="s">
        <v>148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</row>
    <row r="19" spans="1:26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</row>
    <row r="20" spans="1:26" x14ac:dyDescent="0.2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</row>
    <row r="21" spans="1:26" ht="15.75" thickBo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6" ht="28.5" customHeight="1" x14ac:dyDescent="0.25">
      <c r="G22" s="80" t="s">
        <v>2</v>
      </c>
      <c r="H22" s="81"/>
      <c r="I22" s="81"/>
      <c r="J22" s="81"/>
      <c r="K22" s="81" t="s">
        <v>3</v>
      </c>
      <c r="L22" s="81"/>
      <c r="M22" s="84" t="str">
        <f>CONCATENATE("decyzje ",Arkusz18!A2," - ",Arkusz18!B2," r.")</f>
        <v>decyzje 01.12.2019 - 31.12.2019 r.</v>
      </c>
      <c r="N22" s="84"/>
      <c r="O22" s="84"/>
      <c r="P22" s="84"/>
      <c r="Q22" s="84"/>
      <c r="R22" s="85"/>
    </row>
    <row r="23" spans="1:26" ht="60" customHeight="1" x14ac:dyDescent="0.25">
      <c r="G23" s="82"/>
      <c r="H23" s="83"/>
      <c r="I23" s="83"/>
      <c r="J23" s="83"/>
      <c r="K23" s="83"/>
      <c r="L23" s="83"/>
      <c r="M23" s="86" t="s">
        <v>25</v>
      </c>
      <c r="N23" s="86"/>
      <c r="O23" s="86" t="s">
        <v>26</v>
      </c>
      <c r="P23" s="86"/>
      <c r="Q23" s="86" t="s">
        <v>27</v>
      </c>
      <c r="R23" s="101"/>
    </row>
    <row r="24" spans="1:26" x14ac:dyDescent="0.25">
      <c r="G24" s="217" t="s">
        <v>37</v>
      </c>
      <c r="H24" s="218"/>
      <c r="I24" s="218"/>
      <c r="J24" s="218"/>
      <c r="K24" s="167">
        <f>Arkusz9!B5</f>
        <v>18612</v>
      </c>
      <c r="L24" s="167"/>
      <c r="M24" s="107">
        <f>Arkusz9!B3</f>
        <v>10843</v>
      </c>
      <c r="N24" s="107"/>
      <c r="O24" s="107">
        <f>Arkusz9!B2</f>
        <v>2692</v>
      </c>
      <c r="P24" s="107"/>
      <c r="Q24" s="107">
        <f>Arkusz9!B4</f>
        <v>773</v>
      </c>
      <c r="R24" s="108"/>
    </row>
    <row r="25" spans="1:26" x14ac:dyDescent="0.25">
      <c r="G25" s="255" t="s">
        <v>38</v>
      </c>
      <c r="H25" s="256"/>
      <c r="I25" s="256"/>
      <c r="J25" s="256"/>
      <c r="K25" s="254">
        <f>Arkusz9!B13</f>
        <v>1258</v>
      </c>
      <c r="L25" s="254"/>
      <c r="M25" s="259">
        <f>Arkusz9!B11</f>
        <v>1073</v>
      </c>
      <c r="N25" s="259"/>
      <c r="O25" s="259">
        <f>Arkusz9!B10</f>
        <v>299</v>
      </c>
      <c r="P25" s="259"/>
      <c r="Q25" s="259">
        <f>Arkusz9!B12</f>
        <v>56</v>
      </c>
      <c r="R25" s="260"/>
    </row>
    <row r="26" spans="1:26" ht="15.75" thickBot="1" x14ac:dyDescent="0.3">
      <c r="G26" s="94" t="s">
        <v>24</v>
      </c>
      <c r="H26" s="95"/>
      <c r="I26" s="95"/>
      <c r="J26" s="95"/>
      <c r="K26" s="216">
        <f>Arkusz9!B9</f>
        <v>241</v>
      </c>
      <c r="L26" s="216"/>
      <c r="M26" s="214">
        <f>Arkusz9!B7</f>
        <v>167</v>
      </c>
      <c r="N26" s="214"/>
      <c r="O26" s="214">
        <f>Arkusz9!B6</f>
        <v>48</v>
      </c>
      <c r="P26" s="214"/>
      <c r="Q26" s="214">
        <f>Arkusz9!B8</f>
        <v>20</v>
      </c>
      <c r="R26" s="215"/>
    </row>
    <row r="27" spans="1:26" ht="15.75" thickBot="1" x14ac:dyDescent="0.3">
      <c r="G27" s="291" t="s">
        <v>75</v>
      </c>
      <c r="H27" s="292"/>
      <c r="I27" s="292"/>
      <c r="J27" s="292"/>
      <c r="K27" s="257">
        <f>SUM(K24:K26)</f>
        <v>20111</v>
      </c>
      <c r="L27" s="257"/>
      <c r="M27" s="257">
        <f>SUM(M24:M26)</f>
        <v>12083</v>
      </c>
      <c r="N27" s="257"/>
      <c r="O27" s="257">
        <f>SUM(O24:O26)</f>
        <v>3039</v>
      </c>
      <c r="P27" s="257"/>
      <c r="Q27" s="257">
        <f>SUM(Q24:Q26)</f>
        <v>849</v>
      </c>
      <c r="R27" s="258"/>
    </row>
    <row r="31" spans="1:26" x14ac:dyDescent="0.25">
      <c r="V31" s="12"/>
      <c r="W31" s="12"/>
      <c r="Z31" s="12"/>
    </row>
    <row r="37" spans="7:26" x14ac:dyDescent="0.25">
      <c r="V37" s="25"/>
      <c r="W37" s="25"/>
      <c r="X37" s="25"/>
      <c r="Y37" s="27"/>
      <c r="Z37" s="25"/>
    </row>
    <row r="38" spans="7:26" x14ac:dyDescent="0.25">
      <c r="V38" s="25"/>
      <c r="W38" s="25"/>
      <c r="X38" s="25"/>
      <c r="Y38" s="27"/>
      <c r="Z38" s="25"/>
    </row>
    <row r="39" spans="7:26" x14ac:dyDescent="0.25">
      <c r="V39" s="25"/>
      <c r="W39" s="25"/>
      <c r="X39" s="25"/>
      <c r="Y39" s="27"/>
      <c r="Z39" s="25"/>
    </row>
    <row r="40" spans="7:26" x14ac:dyDescent="0.25">
      <c r="V40" s="25"/>
      <c r="W40" s="25"/>
      <c r="X40" s="25"/>
      <c r="Y40" s="27"/>
      <c r="Z40" s="25"/>
    </row>
    <row r="41" spans="7:26" x14ac:dyDescent="0.25">
      <c r="V41" s="25"/>
      <c r="W41" s="25"/>
      <c r="X41" s="25"/>
      <c r="Y41" s="27"/>
      <c r="Z41" s="25"/>
    </row>
    <row r="42" spans="7:26" x14ac:dyDescent="0.25">
      <c r="V42" s="25"/>
      <c r="W42" s="25"/>
      <c r="X42" s="25"/>
      <c r="Y42" s="27"/>
      <c r="Z42" s="25"/>
    </row>
    <row r="43" spans="7:26" x14ac:dyDescent="0.25">
      <c r="V43" s="25"/>
      <c r="W43" s="25"/>
      <c r="X43" s="25"/>
      <c r="Y43" s="27"/>
      <c r="Z43" s="25"/>
    </row>
    <row r="44" spans="7:26" x14ac:dyDescent="0.25">
      <c r="V44" s="25"/>
      <c r="W44" s="25"/>
      <c r="X44" s="25"/>
      <c r="Y44" s="27"/>
      <c r="Z44" s="25"/>
    </row>
    <row r="45" spans="7:26" ht="15.75" thickBot="1" x14ac:dyDescent="0.3">
      <c r="V45" s="25"/>
      <c r="W45" s="25"/>
      <c r="X45" s="25"/>
      <c r="Y45" s="27"/>
      <c r="Z45" s="25"/>
    </row>
    <row r="46" spans="7:26" ht="63.75" customHeight="1" x14ac:dyDescent="0.25">
      <c r="G46" s="68" t="s">
        <v>2</v>
      </c>
      <c r="H46" s="69"/>
      <c r="I46" s="69"/>
      <c r="J46" s="69"/>
      <c r="K46" s="69"/>
      <c r="L46" s="69"/>
      <c r="M46" s="69"/>
      <c r="N46" s="69"/>
      <c r="O46" s="72" t="s">
        <v>3</v>
      </c>
      <c r="P46" s="72"/>
      <c r="Q46" s="63" t="s">
        <v>80</v>
      </c>
      <c r="R46" s="64"/>
      <c r="U46" s="25"/>
      <c r="V46" s="25"/>
      <c r="W46" s="25"/>
      <c r="X46" s="25"/>
      <c r="Y46" s="27"/>
    </row>
    <row r="47" spans="7:26" x14ac:dyDescent="0.25">
      <c r="G47" s="70"/>
      <c r="H47" s="71"/>
      <c r="I47" s="71"/>
      <c r="J47" s="71"/>
      <c r="K47" s="71"/>
      <c r="L47" s="71"/>
      <c r="M47" s="71"/>
      <c r="N47" s="71"/>
      <c r="O47" s="73"/>
      <c r="P47" s="73"/>
      <c r="Q47" s="65"/>
      <c r="R47" s="66"/>
      <c r="U47" s="25"/>
      <c r="V47" s="25"/>
      <c r="W47" s="25"/>
      <c r="X47" s="25"/>
      <c r="Y47" s="27"/>
    </row>
    <row r="48" spans="7:26" x14ac:dyDescent="0.25">
      <c r="G48" s="74" t="s">
        <v>76</v>
      </c>
      <c r="H48" s="75"/>
      <c r="I48" s="75"/>
      <c r="J48" s="75"/>
      <c r="K48" s="75"/>
      <c r="L48" s="75"/>
      <c r="M48" s="75"/>
      <c r="N48" s="75"/>
      <c r="O48" s="76">
        <f>Arkusz10!A2</f>
        <v>648</v>
      </c>
      <c r="P48" s="76"/>
      <c r="Q48" s="53">
        <f>Arkusz10!A3</f>
        <v>678</v>
      </c>
      <c r="R48" s="54"/>
      <c r="U48" s="25"/>
      <c r="V48" s="25"/>
      <c r="W48" s="25"/>
      <c r="X48" s="25"/>
      <c r="Y48" s="27"/>
    </row>
    <row r="49" spans="7:26" x14ac:dyDescent="0.25">
      <c r="G49" s="77" t="s">
        <v>77</v>
      </c>
      <c r="H49" s="78"/>
      <c r="I49" s="78"/>
      <c r="J49" s="78"/>
      <c r="K49" s="78"/>
      <c r="L49" s="78"/>
      <c r="M49" s="78"/>
      <c r="N49" s="78"/>
      <c r="O49" s="79">
        <f>Arkusz10!A4</f>
        <v>62</v>
      </c>
      <c r="P49" s="79"/>
      <c r="Q49" s="59">
        <f>Arkusz10!A5</f>
        <v>111</v>
      </c>
      <c r="R49" s="60"/>
      <c r="U49" s="25"/>
      <c r="V49" s="25"/>
      <c r="W49" s="25"/>
      <c r="X49" s="25"/>
      <c r="Y49" s="27"/>
    </row>
    <row r="50" spans="7:26" x14ac:dyDescent="0.25">
      <c r="G50" s="74" t="s">
        <v>78</v>
      </c>
      <c r="H50" s="75"/>
      <c r="I50" s="75"/>
      <c r="J50" s="75"/>
      <c r="K50" s="75"/>
      <c r="L50" s="75"/>
      <c r="M50" s="75"/>
      <c r="N50" s="75"/>
      <c r="O50" s="76">
        <f>Arkusz10!A6</f>
        <v>22</v>
      </c>
      <c r="P50" s="76"/>
      <c r="Q50" s="53">
        <f>Arkusz10!A7</f>
        <v>30</v>
      </c>
      <c r="R50" s="54"/>
      <c r="U50" s="25"/>
      <c r="V50" s="25"/>
      <c r="W50" s="25"/>
      <c r="X50" s="25"/>
      <c r="Y50" s="27"/>
    </row>
    <row r="51" spans="7:26" ht="15.75" thickBot="1" x14ac:dyDescent="0.3">
      <c r="G51" s="97" t="s">
        <v>79</v>
      </c>
      <c r="H51" s="98"/>
      <c r="I51" s="98"/>
      <c r="J51" s="98"/>
      <c r="K51" s="98"/>
      <c r="L51" s="98"/>
      <c r="M51" s="98"/>
      <c r="N51" s="98"/>
      <c r="O51" s="96">
        <f>Arkusz10!A8</f>
        <v>3</v>
      </c>
      <c r="P51" s="96"/>
      <c r="Q51" s="55">
        <f>Arkusz10!A9</f>
        <v>1</v>
      </c>
      <c r="R51" s="56"/>
      <c r="U51" s="25"/>
      <c r="V51" s="25"/>
      <c r="W51" s="25"/>
      <c r="X51" s="25"/>
      <c r="Y51" s="27"/>
    </row>
    <row r="52" spans="7:26" ht="15.75" thickBot="1" x14ac:dyDescent="0.3">
      <c r="G52" s="99" t="s">
        <v>75</v>
      </c>
      <c r="H52" s="100"/>
      <c r="I52" s="100"/>
      <c r="J52" s="100"/>
      <c r="K52" s="100"/>
      <c r="L52" s="100"/>
      <c r="M52" s="100"/>
      <c r="N52" s="100"/>
      <c r="O52" s="61">
        <f>SUM(O48:O51)</f>
        <v>735</v>
      </c>
      <c r="P52" s="61"/>
      <c r="Q52" s="57">
        <f>SUM(Q48:Q51)</f>
        <v>820</v>
      </c>
      <c r="R52" s="58"/>
      <c r="U52" s="25"/>
      <c r="V52" s="25"/>
      <c r="W52" s="25"/>
      <c r="X52" s="25"/>
      <c r="Y52" s="27"/>
    </row>
    <row r="53" spans="7:26" x14ac:dyDescent="0.25">
      <c r="V53" s="25"/>
      <c r="W53" s="25"/>
      <c r="X53" s="25"/>
      <c r="Y53" s="27"/>
      <c r="Z53" s="25"/>
    </row>
    <row r="54" spans="7:26" x14ac:dyDescent="0.25">
      <c r="V54" s="25"/>
      <c r="W54" s="25"/>
      <c r="X54" s="25"/>
      <c r="Y54" s="27"/>
      <c r="Z54" s="25"/>
    </row>
    <row r="55" spans="7:26" ht="15.75" thickBot="1" x14ac:dyDescent="0.3">
      <c r="V55" s="25"/>
      <c r="W55" s="25"/>
      <c r="X55" s="25"/>
      <c r="Y55" s="27"/>
      <c r="Z55" s="25"/>
    </row>
    <row r="56" spans="7:26" ht="33" customHeight="1" x14ac:dyDescent="0.25">
      <c r="G56" s="80" t="s">
        <v>2</v>
      </c>
      <c r="H56" s="81"/>
      <c r="I56" s="81"/>
      <c r="J56" s="81"/>
      <c r="K56" s="81" t="s">
        <v>3</v>
      </c>
      <c r="L56" s="81"/>
      <c r="M56" s="84" t="str">
        <f>CONCATENATE("decyzje ",Arkusz18!C2," - ",Arkusz18!B2," r.")</f>
        <v>decyzje 01.01.2019 - 31.12.2019 r.</v>
      </c>
      <c r="N56" s="84"/>
      <c r="O56" s="84"/>
      <c r="P56" s="84"/>
      <c r="Q56" s="84"/>
      <c r="R56" s="85"/>
      <c r="V56" s="25"/>
      <c r="W56" s="25"/>
      <c r="X56" s="25"/>
      <c r="Y56" s="27"/>
      <c r="Z56" s="25"/>
    </row>
    <row r="57" spans="7:26" ht="63.75" customHeight="1" x14ac:dyDescent="0.25">
      <c r="G57" s="82"/>
      <c r="H57" s="83"/>
      <c r="I57" s="83"/>
      <c r="J57" s="83"/>
      <c r="K57" s="83"/>
      <c r="L57" s="83"/>
      <c r="M57" s="86" t="s">
        <v>25</v>
      </c>
      <c r="N57" s="86"/>
      <c r="O57" s="86" t="s">
        <v>26</v>
      </c>
      <c r="P57" s="86"/>
      <c r="Q57" s="86" t="s">
        <v>27</v>
      </c>
      <c r="R57" s="101"/>
      <c r="V57" s="25"/>
      <c r="W57" s="25"/>
      <c r="X57" s="25"/>
      <c r="Y57" s="27"/>
      <c r="Z57" s="25"/>
    </row>
    <row r="58" spans="7:26" x14ac:dyDescent="0.25">
      <c r="G58" s="217" t="s">
        <v>37</v>
      </c>
      <c r="H58" s="218"/>
      <c r="I58" s="218"/>
      <c r="J58" s="218"/>
      <c r="K58" s="167">
        <f>Arkusz11!B5</f>
        <v>230197</v>
      </c>
      <c r="L58" s="167"/>
      <c r="M58" s="107">
        <f>Arkusz11!B3</f>
        <v>139403</v>
      </c>
      <c r="N58" s="107"/>
      <c r="O58" s="107">
        <f>Arkusz11!B2</f>
        <v>32873</v>
      </c>
      <c r="P58" s="107"/>
      <c r="Q58" s="107">
        <f>Arkusz11!B4</f>
        <v>9596</v>
      </c>
      <c r="R58" s="108"/>
      <c r="V58" s="25"/>
      <c r="W58" s="25"/>
      <c r="X58" s="25"/>
      <c r="Y58" s="27"/>
      <c r="Z58" s="25"/>
    </row>
    <row r="59" spans="7:26" x14ac:dyDescent="0.25">
      <c r="G59" s="255" t="s">
        <v>38</v>
      </c>
      <c r="H59" s="256"/>
      <c r="I59" s="256"/>
      <c r="J59" s="256"/>
      <c r="K59" s="254">
        <f>Arkusz11!B13</f>
        <v>17233</v>
      </c>
      <c r="L59" s="254"/>
      <c r="M59" s="259">
        <f>Arkusz11!B11</f>
        <v>14577</v>
      </c>
      <c r="N59" s="259"/>
      <c r="O59" s="259">
        <f>Arkusz11!B10</f>
        <v>2859</v>
      </c>
      <c r="P59" s="259"/>
      <c r="Q59" s="259">
        <f>Arkusz11!B12</f>
        <v>794</v>
      </c>
      <c r="R59" s="260"/>
      <c r="V59" s="25"/>
      <c r="W59" s="25"/>
      <c r="X59" s="25"/>
      <c r="Y59" s="27"/>
      <c r="Z59" s="25"/>
    </row>
    <row r="60" spans="7:26" ht="15.75" thickBot="1" x14ac:dyDescent="0.3">
      <c r="G60" s="94" t="s">
        <v>24</v>
      </c>
      <c r="H60" s="95"/>
      <c r="I60" s="95"/>
      <c r="J60" s="95"/>
      <c r="K60" s="216">
        <f>Arkusz11!B9</f>
        <v>2706</v>
      </c>
      <c r="L60" s="216"/>
      <c r="M60" s="214">
        <f>Arkusz11!B7</f>
        <v>1784</v>
      </c>
      <c r="N60" s="214"/>
      <c r="O60" s="214">
        <f>Arkusz11!B6</f>
        <v>986</v>
      </c>
      <c r="P60" s="214"/>
      <c r="Q60" s="214">
        <f>Arkusz11!B8</f>
        <v>406</v>
      </c>
      <c r="R60" s="215"/>
      <c r="V60" s="25"/>
      <c r="W60" s="25"/>
      <c r="X60" s="25"/>
      <c r="Y60" s="27"/>
      <c r="Z60" s="25"/>
    </row>
    <row r="61" spans="7:26" ht="15.75" thickBot="1" x14ac:dyDescent="0.3">
      <c r="G61" s="291" t="s">
        <v>75</v>
      </c>
      <c r="H61" s="292"/>
      <c r="I61" s="292"/>
      <c r="J61" s="292"/>
      <c r="K61" s="257">
        <f>SUM(K58:L60)</f>
        <v>250136</v>
      </c>
      <c r="L61" s="257"/>
      <c r="M61" s="257">
        <f t="shared" ref="M61" si="0">SUM(M58:N60)</f>
        <v>155764</v>
      </c>
      <c r="N61" s="257"/>
      <c r="O61" s="257">
        <f t="shared" ref="O61" si="1">SUM(O58:P60)</f>
        <v>36718</v>
      </c>
      <c r="P61" s="257"/>
      <c r="Q61" s="257">
        <f t="shared" ref="Q61" si="2">SUM(Q58:R60)</f>
        <v>10796</v>
      </c>
      <c r="R61" s="258"/>
      <c r="V61" s="25"/>
      <c r="W61" s="25"/>
      <c r="X61" s="25"/>
      <c r="Y61" s="27"/>
      <c r="Z61" s="25"/>
    </row>
    <row r="62" spans="7:26" x14ac:dyDescent="0.25">
      <c r="V62" s="25"/>
      <c r="W62" s="25"/>
      <c r="X62" s="25"/>
      <c r="Y62" s="27"/>
      <c r="Z62" s="25"/>
    </row>
    <row r="63" spans="7:26" x14ac:dyDescent="0.25">
      <c r="V63" s="25"/>
      <c r="W63" s="25"/>
      <c r="X63" s="25"/>
      <c r="Y63" s="27"/>
      <c r="Z63" s="25"/>
    </row>
    <row r="64" spans="7:26" x14ac:dyDescent="0.25">
      <c r="V64" s="25"/>
      <c r="W64" s="25"/>
      <c r="X64" s="25"/>
      <c r="Y64" s="27"/>
      <c r="Z64" s="25"/>
    </row>
    <row r="66" spans="14:26" x14ac:dyDescent="0.25">
      <c r="N66" s="28"/>
      <c r="O66" s="28"/>
      <c r="P66" s="28"/>
      <c r="Q66" s="28"/>
      <c r="R66" s="28"/>
      <c r="S66" s="28"/>
      <c r="T66" s="28"/>
      <c r="U66" s="28"/>
      <c r="V66" s="29"/>
      <c r="W66" s="28"/>
      <c r="X66" s="30"/>
      <c r="Y66" s="31"/>
      <c r="Z66" s="30"/>
    </row>
    <row r="81" spans="1:25" ht="15.75" thickBot="1" x14ac:dyDescent="0.3"/>
    <row r="82" spans="1:25" ht="57.75" customHeight="1" x14ac:dyDescent="0.25">
      <c r="G82" s="68" t="s">
        <v>2</v>
      </c>
      <c r="H82" s="69"/>
      <c r="I82" s="69"/>
      <c r="J82" s="69"/>
      <c r="K82" s="69"/>
      <c r="L82" s="69"/>
      <c r="M82" s="69"/>
      <c r="N82" s="69"/>
      <c r="O82" s="72" t="s">
        <v>3</v>
      </c>
      <c r="P82" s="72"/>
      <c r="Q82" s="63" t="s">
        <v>80</v>
      </c>
      <c r="R82" s="64"/>
    </row>
    <row r="83" spans="1:25" x14ac:dyDescent="0.25">
      <c r="G83" s="70"/>
      <c r="H83" s="71"/>
      <c r="I83" s="71"/>
      <c r="J83" s="71"/>
      <c r="K83" s="71"/>
      <c r="L83" s="71"/>
      <c r="M83" s="71"/>
      <c r="N83" s="71"/>
      <c r="O83" s="73"/>
      <c r="P83" s="73"/>
      <c r="Q83" s="65"/>
      <c r="R83" s="66"/>
    </row>
    <row r="84" spans="1:25" x14ac:dyDescent="0.25">
      <c r="G84" s="74" t="s">
        <v>76</v>
      </c>
      <c r="H84" s="75"/>
      <c r="I84" s="75"/>
      <c r="J84" s="75"/>
      <c r="K84" s="75"/>
      <c r="L84" s="75"/>
      <c r="M84" s="75"/>
      <c r="N84" s="75"/>
      <c r="O84" s="76">
        <f>Arkusz12!A2</f>
        <v>7706</v>
      </c>
      <c r="P84" s="76"/>
      <c r="Q84" s="53">
        <f>Arkusz12!A3</f>
        <v>7853</v>
      </c>
      <c r="R84" s="54"/>
    </row>
    <row r="85" spans="1:25" x14ac:dyDescent="0.25">
      <c r="G85" s="77" t="s">
        <v>77</v>
      </c>
      <c r="H85" s="78"/>
      <c r="I85" s="78"/>
      <c r="J85" s="78"/>
      <c r="K85" s="78"/>
      <c r="L85" s="78"/>
      <c r="M85" s="78"/>
      <c r="N85" s="78"/>
      <c r="O85" s="79">
        <f>Arkusz12!A4</f>
        <v>855</v>
      </c>
      <c r="P85" s="79"/>
      <c r="Q85" s="59">
        <f>Arkusz12!A5</f>
        <v>1726</v>
      </c>
      <c r="R85" s="60"/>
    </row>
    <row r="86" spans="1:25" x14ac:dyDescent="0.25">
      <c r="G86" s="74" t="s">
        <v>78</v>
      </c>
      <c r="H86" s="75"/>
      <c r="I86" s="75"/>
      <c r="J86" s="75"/>
      <c r="K86" s="75"/>
      <c r="L86" s="75"/>
      <c r="M86" s="75"/>
      <c r="N86" s="75"/>
      <c r="O86" s="76">
        <f>Arkusz12!A6</f>
        <v>331</v>
      </c>
      <c r="P86" s="76"/>
      <c r="Q86" s="53">
        <f>Arkusz12!A7</f>
        <v>357</v>
      </c>
      <c r="R86" s="54"/>
    </row>
    <row r="87" spans="1:25" ht="15.75" thickBot="1" x14ac:dyDescent="0.3">
      <c r="G87" s="97" t="s">
        <v>79</v>
      </c>
      <c r="H87" s="98"/>
      <c r="I87" s="98"/>
      <c r="J87" s="98"/>
      <c r="K87" s="98"/>
      <c r="L87" s="98"/>
      <c r="M87" s="98"/>
      <c r="N87" s="98"/>
      <c r="O87" s="96">
        <f>Arkusz12!A8</f>
        <v>17</v>
      </c>
      <c r="P87" s="96"/>
      <c r="Q87" s="55">
        <f>Arkusz12!A9</f>
        <v>20</v>
      </c>
      <c r="R87" s="56"/>
    </row>
    <row r="88" spans="1:25" ht="15.75" thickBot="1" x14ac:dyDescent="0.3">
      <c r="G88" s="99" t="s">
        <v>75</v>
      </c>
      <c r="H88" s="100"/>
      <c r="I88" s="100"/>
      <c r="J88" s="100"/>
      <c r="K88" s="100"/>
      <c r="L88" s="100"/>
      <c r="M88" s="100"/>
      <c r="N88" s="100"/>
      <c r="O88" s="61">
        <f>SUM(O84:P87)</f>
        <v>8909</v>
      </c>
      <c r="P88" s="61"/>
      <c r="Q88" s="61">
        <f>SUM(Q84:R87)</f>
        <v>9956</v>
      </c>
      <c r="R88" s="62"/>
    </row>
    <row r="91" spans="1:25" x14ac:dyDescent="0.25">
      <c r="A91" s="127" t="s">
        <v>125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</row>
    <row r="92" spans="1:25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</row>
    <row r="93" spans="1:25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</row>
    <row r="94" spans="1:25" x14ac:dyDescent="0.25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</row>
    <row r="95" spans="1:25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</row>
    <row r="96" spans="1:25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</row>
    <row r="97" spans="1:26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</row>
    <row r="98" spans="1:26" x14ac:dyDescent="0.25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</row>
    <row r="99" spans="1:26" x14ac:dyDescent="0.25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</row>
    <row r="104" spans="1:26" ht="36" customHeight="1" x14ac:dyDescent="0.25">
      <c r="A104" s="128" t="s">
        <v>149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</row>
    <row r="105" spans="1:26" x14ac:dyDescent="0.25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</row>
    <row r="106" spans="1:26" ht="15.75" thickBot="1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67" t="str">
        <f>CONCATENATE(Arkusz18!C2," - ",Arkusz18!B2," r.")</f>
        <v>01.01.2019 - 31.12.2019 r.</v>
      </c>
      <c r="M106" s="67"/>
      <c r="N106" s="67"/>
      <c r="O106" s="67"/>
      <c r="P106" s="67"/>
      <c r="Q106" s="67"/>
      <c r="R106" s="67"/>
      <c r="S106" s="67"/>
      <c r="T106" s="67"/>
      <c r="U106" s="67"/>
      <c r="V106" s="67"/>
    </row>
    <row r="107" spans="1:26" ht="187.5" x14ac:dyDescent="0.25">
      <c r="C107" s="212" t="s">
        <v>2</v>
      </c>
      <c r="D107" s="213"/>
      <c r="E107" s="213"/>
      <c r="F107" s="213"/>
      <c r="G107" s="213"/>
      <c r="H107" s="213"/>
      <c r="I107" s="213"/>
      <c r="J107" s="213"/>
      <c r="K107" s="213"/>
      <c r="L107" s="299" t="s">
        <v>82</v>
      </c>
      <c r="M107" s="299"/>
      <c r="N107" s="32" t="s">
        <v>12</v>
      </c>
      <c r="O107" s="32" t="s">
        <v>97</v>
      </c>
      <c r="P107" s="32" t="s">
        <v>87</v>
      </c>
      <c r="Q107" s="32" t="s">
        <v>56</v>
      </c>
      <c r="R107" s="32" t="s">
        <v>42</v>
      </c>
      <c r="S107" s="32" t="s">
        <v>4</v>
      </c>
      <c r="T107" s="32" t="s">
        <v>45</v>
      </c>
      <c r="U107" s="32" t="s">
        <v>86</v>
      </c>
      <c r="V107" s="299" t="s">
        <v>81</v>
      </c>
      <c r="W107" s="300"/>
      <c r="Y107" s="3"/>
      <c r="Z107" s="7"/>
    </row>
    <row r="108" spans="1:26" x14ac:dyDescent="0.25">
      <c r="C108" s="171" t="s">
        <v>37</v>
      </c>
      <c r="D108" s="172"/>
      <c r="E108" s="172"/>
      <c r="F108" s="172"/>
      <c r="G108" s="172"/>
      <c r="H108" s="172"/>
      <c r="I108" s="172"/>
      <c r="J108" s="172"/>
      <c r="K108" s="172"/>
      <c r="L108" s="107">
        <f>Arkusz13!C2</f>
        <v>14498</v>
      </c>
      <c r="M108" s="107"/>
      <c r="N108" s="33">
        <f>Arkusz13!C18</f>
        <v>2110</v>
      </c>
      <c r="O108" s="33">
        <f>Arkusz13!C34</f>
        <v>926</v>
      </c>
      <c r="P108" s="33">
        <f>Arkusz13!C50</f>
        <v>1254</v>
      </c>
      <c r="Q108" s="33">
        <f>Arkusz13!C66</f>
        <v>242</v>
      </c>
      <c r="R108" s="33">
        <f>Arkusz13!C82</f>
        <v>0</v>
      </c>
      <c r="S108" s="33">
        <f>Arkusz13!C98</f>
        <v>0</v>
      </c>
      <c r="T108" s="33">
        <f>Arkusz13!C114</f>
        <v>0</v>
      </c>
      <c r="U108" s="33">
        <f>Arkusz13!C130-SUM(N108:T108)</f>
        <v>7249</v>
      </c>
      <c r="V108" s="167">
        <f t="shared" ref="V108:V122" si="3">SUM(N108:U108)</f>
        <v>11781</v>
      </c>
      <c r="W108" s="168"/>
      <c r="Y108" s="3"/>
      <c r="Z108" s="7"/>
    </row>
    <row r="109" spans="1:26" x14ac:dyDescent="0.25">
      <c r="C109" s="169" t="s">
        <v>38</v>
      </c>
      <c r="D109" s="170"/>
      <c r="E109" s="170"/>
      <c r="F109" s="170"/>
      <c r="G109" s="170"/>
      <c r="H109" s="170"/>
      <c r="I109" s="170"/>
      <c r="J109" s="170"/>
      <c r="K109" s="170"/>
      <c r="L109" s="107">
        <f>Arkusz13!C3</f>
        <v>795</v>
      </c>
      <c r="M109" s="107"/>
      <c r="N109" s="33">
        <f>Arkusz13!C19</f>
        <v>147</v>
      </c>
      <c r="O109" s="33">
        <f>Arkusz13!C35</f>
        <v>60</v>
      </c>
      <c r="P109" s="33">
        <f>Arkusz13!C51</f>
        <v>85</v>
      </c>
      <c r="Q109" s="33">
        <f>Arkusz13!C67</f>
        <v>23</v>
      </c>
      <c r="R109" s="33">
        <f>Arkusz13!C83</f>
        <v>0</v>
      </c>
      <c r="S109" s="33">
        <f>Arkusz13!C99</f>
        <v>0</v>
      </c>
      <c r="T109" s="33">
        <f>Arkusz13!C115</f>
        <v>0</v>
      </c>
      <c r="U109" s="33">
        <f>Arkusz13!C131-SUM(N109:T109)</f>
        <v>181</v>
      </c>
      <c r="V109" s="167">
        <f t="shared" si="3"/>
        <v>496</v>
      </c>
      <c r="W109" s="168"/>
      <c r="Y109" s="3"/>
      <c r="Z109" s="7"/>
    </row>
    <row r="110" spans="1:26" x14ac:dyDescent="0.25">
      <c r="C110" s="171" t="s">
        <v>39</v>
      </c>
      <c r="D110" s="172"/>
      <c r="E110" s="172"/>
      <c r="F110" s="172"/>
      <c r="G110" s="172"/>
      <c r="H110" s="172"/>
      <c r="I110" s="172"/>
      <c r="J110" s="172"/>
      <c r="K110" s="172"/>
      <c r="L110" s="107">
        <f>Arkusz13!C4</f>
        <v>476</v>
      </c>
      <c r="M110" s="107"/>
      <c r="N110" s="33">
        <f>Arkusz13!C20</f>
        <v>77</v>
      </c>
      <c r="O110" s="33">
        <f>Arkusz13!C36</f>
        <v>41</v>
      </c>
      <c r="P110" s="33">
        <f>Arkusz13!C52</f>
        <v>115</v>
      </c>
      <c r="Q110" s="33">
        <f>Arkusz13!C68</f>
        <v>0</v>
      </c>
      <c r="R110" s="33">
        <f>Arkusz13!C84</f>
        <v>0</v>
      </c>
      <c r="S110" s="33">
        <f>Arkusz13!C100</f>
        <v>0</v>
      </c>
      <c r="T110" s="33">
        <f>Arkusz13!C116</f>
        <v>0</v>
      </c>
      <c r="U110" s="33">
        <f>Arkusz13!C132-SUM(N110:T110)</f>
        <v>104</v>
      </c>
      <c r="V110" s="167">
        <f t="shared" si="3"/>
        <v>337</v>
      </c>
      <c r="W110" s="168"/>
      <c r="Y110" s="3"/>
      <c r="Z110" s="7"/>
    </row>
    <row r="111" spans="1:26" x14ac:dyDescent="0.25">
      <c r="C111" s="169" t="s">
        <v>40</v>
      </c>
      <c r="D111" s="170"/>
      <c r="E111" s="170"/>
      <c r="F111" s="170"/>
      <c r="G111" s="170"/>
      <c r="H111" s="170"/>
      <c r="I111" s="170"/>
      <c r="J111" s="170"/>
      <c r="K111" s="170"/>
      <c r="L111" s="107">
        <f>Arkusz13!C5</f>
        <v>12</v>
      </c>
      <c r="M111" s="107"/>
      <c r="N111" s="33">
        <f>Arkusz13!C21</f>
        <v>0</v>
      </c>
      <c r="O111" s="33">
        <f>Arkusz13!C37</f>
        <v>0</v>
      </c>
      <c r="P111" s="33">
        <f>Arkusz13!C53</f>
        <v>0</v>
      </c>
      <c r="Q111" s="33">
        <f>Arkusz13!C69</f>
        <v>0</v>
      </c>
      <c r="R111" s="33">
        <f>Arkusz13!C85</f>
        <v>0</v>
      </c>
      <c r="S111" s="33">
        <f>Arkusz13!C101</f>
        <v>0</v>
      </c>
      <c r="T111" s="33">
        <f>Arkusz13!C117</f>
        <v>0</v>
      </c>
      <c r="U111" s="33">
        <f>Arkusz13!C133-SUM(N111:T111)</f>
        <v>2</v>
      </c>
      <c r="V111" s="167">
        <f t="shared" si="3"/>
        <v>2</v>
      </c>
      <c r="W111" s="168"/>
      <c r="Y111" s="3"/>
      <c r="Z111" s="7"/>
    </row>
    <row r="112" spans="1:26" x14ac:dyDescent="0.25">
      <c r="C112" s="171" t="s">
        <v>41</v>
      </c>
      <c r="D112" s="172"/>
      <c r="E112" s="172"/>
      <c r="F112" s="172"/>
      <c r="G112" s="172"/>
      <c r="H112" s="172"/>
      <c r="I112" s="172"/>
      <c r="J112" s="172"/>
      <c r="K112" s="172"/>
      <c r="L112" s="107">
        <f>Arkusz13!C6</f>
        <v>5</v>
      </c>
      <c r="M112" s="107"/>
      <c r="N112" s="33">
        <f>Arkusz13!C22</f>
        <v>0</v>
      </c>
      <c r="O112" s="33">
        <f>Arkusz13!C38</f>
        <v>0</v>
      </c>
      <c r="P112" s="33">
        <f>Arkusz13!C54</f>
        <v>0</v>
      </c>
      <c r="Q112" s="33">
        <f>Arkusz13!C70</f>
        <v>0</v>
      </c>
      <c r="R112" s="33">
        <f>Arkusz13!C86</f>
        <v>0</v>
      </c>
      <c r="S112" s="33">
        <f>Arkusz13!C102</f>
        <v>0</v>
      </c>
      <c r="T112" s="33">
        <f>Arkusz13!C118</f>
        <v>0</v>
      </c>
      <c r="U112" s="33">
        <f>Arkusz13!C134-SUM(N112:T112)</f>
        <v>0</v>
      </c>
      <c r="V112" s="167">
        <f t="shared" si="3"/>
        <v>0</v>
      </c>
      <c r="W112" s="168"/>
      <c r="Y112" s="3"/>
      <c r="Z112" s="7"/>
    </row>
    <row r="113" spans="1:26" x14ac:dyDescent="0.25">
      <c r="C113" s="169" t="s">
        <v>49</v>
      </c>
      <c r="D113" s="170"/>
      <c r="E113" s="170"/>
      <c r="F113" s="170"/>
      <c r="G113" s="170"/>
      <c r="H113" s="170"/>
      <c r="I113" s="170"/>
      <c r="J113" s="170"/>
      <c r="K113" s="170"/>
      <c r="L113" s="107">
        <f>Arkusz13!C7</f>
        <v>3</v>
      </c>
      <c r="M113" s="107"/>
      <c r="N113" s="33">
        <f>Arkusz13!C23</f>
        <v>0</v>
      </c>
      <c r="O113" s="33">
        <f>Arkusz13!C39</f>
        <v>0</v>
      </c>
      <c r="P113" s="33">
        <f>Arkusz13!C55</f>
        <v>0</v>
      </c>
      <c r="Q113" s="33">
        <f>Arkusz13!C71</f>
        <v>0</v>
      </c>
      <c r="R113" s="33">
        <f>Arkusz13!C87</f>
        <v>0</v>
      </c>
      <c r="S113" s="33">
        <f>Arkusz13!C103</f>
        <v>0</v>
      </c>
      <c r="T113" s="33">
        <f>Arkusz13!C119</f>
        <v>0</v>
      </c>
      <c r="U113" s="33">
        <f>Arkusz13!C135-SUM(N113:T113)</f>
        <v>1</v>
      </c>
      <c r="V113" s="167">
        <f t="shared" si="3"/>
        <v>1</v>
      </c>
      <c r="W113" s="168"/>
      <c r="Y113" s="3"/>
      <c r="Z113" s="7"/>
    </row>
    <row r="114" spans="1:26" x14ac:dyDescent="0.25">
      <c r="C114" s="171" t="s">
        <v>50</v>
      </c>
      <c r="D114" s="172"/>
      <c r="E114" s="172"/>
      <c r="F114" s="172"/>
      <c r="G114" s="172"/>
      <c r="H114" s="172"/>
      <c r="I114" s="172"/>
      <c r="J114" s="172"/>
      <c r="K114" s="172"/>
      <c r="L114" s="107">
        <f>Arkusz13!C8</f>
        <v>0</v>
      </c>
      <c r="M114" s="107"/>
      <c r="N114" s="33">
        <f>Arkusz13!C24</f>
        <v>0</v>
      </c>
      <c r="O114" s="33">
        <f>Arkusz13!C40</f>
        <v>0</v>
      </c>
      <c r="P114" s="33">
        <f>Arkusz13!C56</f>
        <v>0</v>
      </c>
      <c r="Q114" s="33">
        <f>Arkusz13!C72</f>
        <v>0</v>
      </c>
      <c r="R114" s="33">
        <f>Arkusz13!C88</f>
        <v>0</v>
      </c>
      <c r="S114" s="33">
        <f>Arkusz13!C104</f>
        <v>0</v>
      </c>
      <c r="T114" s="33">
        <f>Arkusz13!C120</f>
        <v>0</v>
      </c>
      <c r="U114" s="33">
        <f>Arkusz13!C136-SUM(N114:T114)</f>
        <v>0</v>
      </c>
      <c r="V114" s="167">
        <f t="shared" si="3"/>
        <v>0</v>
      </c>
      <c r="W114" s="168"/>
      <c r="Y114" s="3"/>
      <c r="Z114" s="7"/>
    </row>
    <row r="115" spans="1:26" x14ac:dyDescent="0.25">
      <c r="C115" s="169" t="s">
        <v>4</v>
      </c>
      <c r="D115" s="170"/>
      <c r="E115" s="170"/>
      <c r="F115" s="170"/>
      <c r="G115" s="170"/>
      <c r="H115" s="170"/>
      <c r="I115" s="170"/>
      <c r="J115" s="170"/>
      <c r="K115" s="170"/>
      <c r="L115" s="107">
        <f>Arkusz13!C9</f>
        <v>2</v>
      </c>
      <c r="M115" s="107"/>
      <c r="N115" s="33">
        <f>Arkusz13!C25</f>
        <v>0</v>
      </c>
      <c r="O115" s="33">
        <f>Arkusz13!C41</f>
        <v>0</v>
      </c>
      <c r="P115" s="33">
        <f>Arkusz13!C57</f>
        <v>0</v>
      </c>
      <c r="Q115" s="33">
        <f>Arkusz13!C73</f>
        <v>0</v>
      </c>
      <c r="R115" s="33">
        <f>Arkusz13!C89</f>
        <v>0</v>
      </c>
      <c r="S115" s="33">
        <f>Arkusz13!C105</f>
        <v>0</v>
      </c>
      <c r="T115" s="33">
        <f>Arkusz13!C121</f>
        <v>0</v>
      </c>
      <c r="U115" s="33">
        <f>Arkusz13!C137-SUM(N115:T115)</f>
        <v>0</v>
      </c>
      <c r="V115" s="167">
        <f t="shared" si="3"/>
        <v>0</v>
      </c>
      <c r="W115" s="168"/>
      <c r="Y115" s="3"/>
      <c r="Z115" s="7"/>
    </row>
    <row r="116" spans="1:26" x14ac:dyDescent="0.25">
      <c r="C116" s="171" t="s">
        <v>42</v>
      </c>
      <c r="D116" s="172"/>
      <c r="E116" s="172"/>
      <c r="F116" s="172"/>
      <c r="G116" s="172"/>
      <c r="H116" s="172"/>
      <c r="I116" s="172"/>
      <c r="J116" s="172"/>
      <c r="K116" s="172"/>
      <c r="L116" s="107">
        <f>Arkusz13!C10</f>
        <v>14</v>
      </c>
      <c r="M116" s="107"/>
      <c r="N116" s="33">
        <f>Arkusz13!C26</f>
        <v>3</v>
      </c>
      <c r="O116" s="33">
        <f>Arkusz13!C42</f>
        <v>0</v>
      </c>
      <c r="P116" s="33">
        <f>Arkusz13!C58</f>
        <v>5</v>
      </c>
      <c r="Q116" s="33">
        <f>Arkusz13!C74</f>
        <v>0</v>
      </c>
      <c r="R116" s="33">
        <f>Arkusz13!C90</f>
        <v>7</v>
      </c>
      <c r="S116" s="33">
        <f>Arkusz13!C106</f>
        <v>0</v>
      </c>
      <c r="T116" s="33">
        <f>Arkusz13!C122</f>
        <v>0</v>
      </c>
      <c r="U116" s="33">
        <f>Arkusz13!C138-SUM(N116:T116)</f>
        <v>0</v>
      </c>
      <c r="V116" s="167">
        <f t="shared" si="3"/>
        <v>15</v>
      </c>
      <c r="W116" s="168"/>
      <c r="Y116" s="3"/>
      <c r="Z116" s="7"/>
    </row>
    <row r="117" spans="1:26" x14ac:dyDescent="0.25">
      <c r="C117" s="169" t="s">
        <v>43</v>
      </c>
      <c r="D117" s="170"/>
      <c r="E117" s="170"/>
      <c r="F117" s="170"/>
      <c r="G117" s="170"/>
      <c r="H117" s="170"/>
      <c r="I117" s="170"/>
      <c r="J117" s="170"/>
      <c r="K117" s="170"/>
      <c r="L117" s="107">
        <f>Arkusz13!C11</f>
        <v>2</v>
      </c>
      <c r="M117" s="107"/>
      <c r="N117" s="33">
        <f>Arkusz13!C27</f>
        <v>2</v>
      </c>
      <c r="O117" s="33">
        <f>Arkusz13!C43</f>
        <v>0</v>
      </c>
      <c r="P117" s="33">
        <f>Arkusz13!C59</f>
        <v>0</v>
      </c>
      <c r="Q117" s="33">
        <f>Arkusz13!C75</f>
        <v>0</v>
      </c>
      <c r="R117" s="33">
        <f>Arkusz13!C91</f>
        <v>0</v>
      </c>
      <c r="S117" s="33">
        <f>Arkusz13!C107</f>
        <v>0</v>
      </c>
      <c r="T117" s="33">
        <f>Arkusz13!C123</f>
        <v>0</v>
      </c>
      <c r="U117" s="33">
        <f>Arkusz13!C139-SUM(N117:T117)</f>
        <v>2</v>
      </c>
      <c r="V117" s="167">
        <f t="shared" si="3"/>
        <v>4</v>
      </c>
      <c r="W117" s="168"/>
      <c r="Y117" s="3"/>
      <c r="Z117" s="7"/>
    </row>
    <row r="118" spans="1:26" x14ac:dyDescent="0.25">
      <c r="C118" s="171" t="s">
        <v>44</v>
      </c>
      <c r="D118" s="172"/>
      <c r="E118" s="172"/>
      <c r="F118" s="172"/>
      <c r="G118" s="172"/>
      <c r="H118" s="172"/>
      <c r="I118" s="172"/>
      <c r="J118" s="172"/>
      <c r="K118" s="172"/>
      <c r="L118" s="107">
        <f>Arkusz13!C12</f>
        <v>2262</v>
      </c>
      <c r="M118" s="107"/>
      <c r="N118" s="33">
        <f>Arkusz13!C28</f>
        <v>861</v>
      </c>
      <c r="O118" s="33">
        <f>Arkusz13!C44</f>
        <v>16</v>
      </c>
      <c r="P118" s="33">
        <f>Arkusz13!C60</f>
        <v>165</v>
      </c>
      <c r="Q118" s="33">
        <f>Arkusz13!C76</f>
        <v>165</v>
      </c>
      <c r="R118" s="33">
        <f>Arkusz13!C92</f>
        <v>45</v>
      </c>
      <c r="S118" s="33">
        <f>Arkusz13!C108</f>
        <v>0</v>
      </c>
      <c r="T118" s="33">
        <f>Arkusz13!C124</f>
        <v>155</v>
      </c>
      <c r="U118" s="33">
        <f>Arkusz13!C140-SUM(N118:T118)</f>
        <v>287</v>
      </c>
      <c r="V118" s="167">
        <f t="shared" si="3"/>
        <v>1694</v>
      </c>
      <c r="W118" s="168"/>
      <c r="Y118" s="3"/>
      <c r="Z118" s="7"/>
    </row>
    <row r="119" spans="1:26" x14ac:dyDescent="0.25">
      <c r="C119" s="171" t="s">
        <v>11</v>
      </c>
      <c r="D119" s="172"/>
      <c r="E119" s="172"/>
      <c r="F119" s="172"/>
      <c r="G119" s="172"/>
      <c r="H119" s="172"/>
      <c r="I119" s="172"/>
      <c r="J119" s="172"/>
      <c r="K119" s="172"/>
      <c r="L119" s="107">
        <f>Arkusz13!C14</f>
        <v>20</v>
      </c>
      <c r="M119" s="107"/>
      <c r="N119" s="33">
        <f>Arkusz13!C30</f>
        <v>0</v>
      </c>
      <c r="O119" s="33">
        <f>Arkusz13!C46</f>
        <v>0</v>
      </c>
      <c r="P119" s="33">
        <f>Arkusz13!C62</f>
        <v>0</v>
      </c>
      <c r="Q119" s="33">
        <f>Arkusz13!C78</f>
        <v>0</v>
      </c>
      <c r="R119" s="33">
        <f>Arkusz13!C94</f>
        <v>0</v>
      </c>
      <c r="S119" s="33">
        <f>Arkusz13!C110</f>
        <v>0</v>
      </c>
      <c r="T119" s="33">
        <f>Arkusz13!C126</f>
        <v>0</v>
      </c>
      <c r="U119" s="33">
        <f>Arkusz13!C142-SUM(N119:T119)</f>
        <v>11</v>
      </c>
      <c r="V119" s="167">
        <f t="shared" si="3"/>
        <v>11</v>
      </c>
      <c r="W119" s="168"/>
      <c r="Y119" s="3"/>
      <c r="Z119" s="7"/>
    </row>
    <row r="120" spans="1:26" x14ac:dyDescent="0.25">
      <c r="C120" s="169" t="s">
        <v>46</v>
      </c>
      <c r="D120" s="170"/>
      <c r="E120" s="170"/>
      <c r="F120" s="170"/>
      <c r="G120" s="170"/>
      <c r="H120" s="170"/>
      <c r="I120" s="170"/>
      <c r="J120" s="170"/>
      <c r="K120" s="170"/>
      <c r="L120" s="107">
        <f>Arkusz13!C15</f>
        <v>10</v>
      </c>
      <c r="M120" s="107"/>
      <c r="N120" s="33">
        <f>Arkusz13!C31</f>
        <v>8</v>
      </c>
      <c r="O120" s="33">
        <f>Arkusz13!C47</f>
        <v>0</v>
      </c>
      <c r="P120" s="33">
        <f>Arkusz13!C63</f>
        <v>0</v>
      </c>
      <c r="Q120" s="33">
        <f>Arkusz13!C79</f>
        <v>1</v>
      </c>
      <c r="R120" s="33">
        <f>Arkusz13!C95</f>
        <v>0</v>
      </c>
      <c r="S120" s="33">
        <f>Arkusz13!C111</f>
        <v>0</v>
      </c>
      <c r="T120" s="33">
        <f>Arkusz13!C127</f>
        <v>0</v>
      </c>
      <c r="U120" s="33">
        <f>Arkusz13!C143-SUM(N120:T120)</f>
        <v>1</v>
      </c>
      <c r="V120" s="167">
        <f t="shared" si="3"/>
        <v>10</v>
      </c>
      <c r="W120" s="168"/>
      <c r="Y120" s="3"/>
      <c r="Z120" s="7"/>
    </row>
    <row r="121" spans="1:26" x14ac:dyDescent="0.25">
      <c r="C121" s="171" t="s">
        <v>47</v>
      </c>
      <c r="D121" s="172"/>
      <c r="E121" s="172"/>
      <c r="F121" s="172"/>
      <c r="G121" s="172"/>
      <c r="H121" s="172"/>
      <c r="I121" s="172"/>
      <c r="J121" s="172"/>
      <c r="K121" s="172"/>
      <c r="L121" s="107">
        <f>Arkusz13!C16</f>
        <v>0</v>
      </c>
      <c r="M121" s="107"/>
      <c r="N121" s="33">
        <f>Arkusz13!C32</f>
        <v>0</v>
      </c>
      <c r="O121" s="33">
        <f>Arkusz13!C48</f>
        <v>0</v>
      </c>
      <c r="P121" s="33">
        <f>Arkusz13!C64</f>
        <v>0</v>
      </c>
      <c r="Q121" s="33">
        <f>Arkusz13!C80</f>
        <v>0</v>
      </c>
      <c r="R121" s="33">
        <f>Arkusz13!C96</f>
        <v>0</v>
      </c>
      <c r="S121" s="33">
        <f>Arkusz13!C112</f>
        <v>0</v>
      </c>
      <c r="T121" s="33">
        <f>Arkusz13!C128</f>
        <v>0</v>
      </c>
      <c r="U121" s="33">
        <f>Arkusz13!C144-SUM(N121:T121)</f>
        <v>0</v>
      </c>
      <c r="V121" s="167">
        <f t="shared" si="3"/>
        <v>0</v>
      </c>
      <c r="W121" s="168"/>
      <c r="Y121" s="3"/>
      <c r="Z121" s="7"/>
    </row>
    <row r="122" spans="1:26" ht="15.75" thickBot="1" x14ac:dyDescent="0.3">
      <c r="C122" s="297" t="s">
        <v>48</v>
      </c>
      <c r="D122" s="298"/>
      <c r="E122" s="298"/>
      <c r="F122" s="298"/>
      <c r="G122" s="298"/>
      <c r="H122" s="298"/>
      <c r="I122" s="298"/>
      <c r="J122" s="298"/>
      <c r="K122" s="298"/>
      <c r="L122" s="107">
        <f>Arkusz13!C17</f>
        <v>6</v>
      </c>
      <c r="M122" s="107"/>
      <c r="N122" s="33">
        <f>Arkusz13!C33</f>
        <v>0</v>
      </c>
      <c r="O122" s="33">
        <f>Arkusz13!C49</f>
        <v>0</v>
      </c>
      <c r="P122" s="33">
        <f>Arkusz13!C65</f>
        <v>0</v>
      </c>
      <c r="Q122" s="33">
        <f>Arkusz13!C81</f>
        <v>0</v>
      </c>
      <c r="R122" s="33">
        <f>Arkusz13!C97</f>
        <v>0</v>
      </c>
      <c r="S122" s="33">
        <f>Arkusz13!C113</f>
        <v>0</v>
      </c>
      <c r="T122" s="33">
        <f>Arkusz13!C129</f>
        <v>0</v>
      </c>
      <c r="U122" s="33">
        <f>Arkusz13!C145-SUM(N122:T122)</f>
        <v>1</v>
      </c>
      <c r="V122" s="167">
        <f t="shared" si="3"/>
        <v>1</v>
      </c>
      <c r="W122" s="168"/>
      <c r="Y122" s="3"/>
      <c r="Z122" s="7"/>
    </row>
    <row r="123" spans="1:26" ht="15.75" thickBot="1" x14ac:dyDescent="0.3">
      <c r="C123" s="270" t="s">
        <v>1</v>
      </c>
      <c r="D123" s="271"/>
      <c r="E123" s="271"/>
      <c r="F123" s="271"/>
      <c r="G123" s="271"/>
      <c r="H123" s="271"/>
      <c r="I123" s="271"/>
      <c r="J123" s="271"/>
      <c r="K123" s="271"/>
      <c r="L123" s="263">
        <f>SUM(L108:L122)</f>
        <v>18105</v>
      </c>
      <c r="M123" s="263"/>
      <c r="N123" s="34">
        <f t="shared" ref="N123:V123" si="4">SUM(N108:N122)</f>
        <v>3208</v>
      </c>
      <c r="O123" s="34">
        <f t="shared" si="4"/>
        <v>1043</v>
      </c>
      <c r="P123" s="34">
        <f t="shared" si="4"/>
        <v>1624</v>
      </c>
      <c r="Q123" s="34">
        <f t="shared" si="4"/>
        <v>431</v>
      </c>
      <c r="R123" s="34">
        <f t="shared" si="4"/>
        <v>52</v>
      </c>
      <c r="S123" s="34">
        <f t="shared" si="4"/>
        <v>0</v>
      </c>
      <c r="T123" s="34">
        <f t="shared" si="4"/>
        <v>155</v>
      </c>
      <c r="U123" s="34">
        <f t="shared" si="4"/>
        <v>7839</v>
      </c>
      <c r="V123" s="263">
        <f t="shared" si="4"/>
        <v>14352</v>
      </c>
      <c r="W123" s="304"/>
      <c r="Y123" s="3"/>
      <c r="Z123" s="7"/>
    </row>
    <row r="124" spans="1:26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48" spans="1:25" ht="15.75" thickBot="1" x14ac:dyDescent="0.3"/>
    <row r="149" spans="1:25" ht="31.5" customHeight="1" x14ac:dyDescent="0.25">
      <c r="D149" s="261" t="s">
        <v>2</v>
      </c>
      <c r="E149" s="262"/>
      <c r="F149" s="262"/>
      <c r="G149" s="262"/>
      <c r="H149" s="262"/>
      <c r="I149" s="262"/>
      <c r="J149" s="262"/>
      <c r="K149" s="262"/>
      <c r="L149" s="262" t="s">
        <v>3</v>
      </c>
      <c r="M149" s="262"/>
      <c r="N149" s="122" t="s">
        <v>89</v>
      </c>
      <c r="O149" s="122"/>
      <c r="P149" s="122"/>
      <c r="Q149" s="301" t="s">
        <v>90</v>
      </c>
      <c r="R149" s="302"/>
      <c r="S149" s="303"/>
    </row>
    <row r="150" spans="1:25" ht="15.75" thickBot="1" x14ac:dyDescent="0.3">
      <c r="D150" s="222" t="s">
        <v>88</v>
      </c>
      <c r="E150" s="223"/>
      <c r="F150" s="223"/>
      <c r="G150" s="223"/>
      <c r="H150" s="223"/>
      <c r="I150" s="223"/>
      <c r="J150" s="223"/>
      <c r="K150" s="223"/>
      <c r="L150" s="221">
        <f>Arkusz14!B2</f>
        <v>27</v>
      </c>
      <c r="M150" s="221"/>
      <c r="N150" s="221">
        <f>Arkusz14!B3</f>
        <v>16</v>
      </c>
      <c r="O150" s="221"/>
      <c r="P150" s="221"/>
      <c r="Q150" s="272">
        <f>Arkusz14!B4</f>
        <v>0</v>
      </c>
      <c r="R150" s="273"/>
      <c r="S150" s="274"/>
    </row>
    <row r="151" spans="1:25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</row>
    <row r="152" spans="1:25" x14ac:dyDescent="0.25">
      <c r="A152" s="127" t="s">
        <v>125</v>
      </c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</row>
    <row r="153" spans="1:25" x14ac:dyDescent="0.25">
      <c r="A153" s="127"/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</row>
    <row r="154" spans="1:25" x14ac:dyDescent="0.25">
      <c r="A154" s="127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</row>
    <row r="155" spans="1:25" x14ac:dyDescent="0.25">
      <c r="A155" s="127"/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</row>
    <row r="156" spans="1:25" x14ac:dyDescent="0.25">
      <c r="A156" s="127"/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</row>
    <row r="157" spans="1:25" x14ac:dyDescent="0.25">
      <c r="A157" s="127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</row>
    <row r="159" spans="1:25" x14ac:dyDescent="0.25">
      <c r="A159" s="128" t="s">
        <v>150</v>
      </c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</row>
    <row r="160" spans="1:25" ht="15.75" thickBot="1" x14ac:dyDescent="0.3"/>
    <row r="161" spans="1:25" x14ac:dyDescent="0.25">
      <c r="G161" s="212" t="s">
        <v>23</v>
      </c>
      <c r="H161" s="213"/>
      <c r="I161" s="213"/>
      <c r="J161" s="213"/>
      <c r="K161" s="81" t="s">
        <v>8</v>
      </c>
      <c r="L161" s="175"/>
    </row>
    <row r="162" spans="1:25" x14ac:dyDescent="0.25">
      <c r="G162" s="277" t="s">
        <v>13</v>
      </c>
      <c r="H162" s="278"/>
      <c r="I162" s="278"/>
      <c r="J162" s="278"/>
      <c r="K162" s="167"/>
      <c r="L162" s="168"/>
    </row>
    <row r="163" spans="1:25" x14ac:dyDescent="0.25">
      <c r="G163" s="279" t="s">
        <v>14</v>
      </c>
      <c r="H163" s="280"/>
      <c r="I163" s="280"/>
      <c r="J163" s="280"/>
      <c r="K163" s="167"/>
      <c r="L163" s="168"/>
    </row>
    <row r="164" spans="1:25" x14ac:dyDescent="0.25">
      <c r="G164" s="277" t="s">
        <v>15</v>
      </c>
      <c r="H164" s="278"/>
      <c r="I164" s="278"/>
      <c r="J164" s="278"/>
      <c r="K164" s="167"/>
      <c r="L164" s="168"/>
    </row>
    <row r="165" spans="1:25" x14ac:dyDescent="0.25">
      <c r="G165" s="279" t="s">
        <v>83</v>
      </c>
      <c r="H165" s="280"/>
      <c r="I165" s="280"/>
      <c r="J165" s="280"/>
      <c r="K165" s="167"/>
      <c r="L165" s="168"/>
    </row>
    <row r="166" spans="1:25" x14ac:dyDescent="0.25">
      <c r="G166" s="277" t="s">
        <v>84</v>
      </c>
      <c r="H166" s="278"/>
      <c r="I166" s="278"/>
      <c r="J166" s="278"/>
      <c r="K166" s="167"/>
      <c r="L166" s="168"/>
    </row>
    <row r="167" spans="1:25" x14ac:dyDescent="0.25">
      <c r="G167" s="219" t="s">
        <v>94</v>
      </c>
      <c r="H167" s="220"/>
      <c r="I167" s="220"/>
      <c r="J167" s="220"/>
      <c r="K167" s="167"/>
      <c r="L167" s="168"/>
    </row>
    <row r="168" spans="1:25" x14ac:dyDescent="0.25">
      <c r="G168" s="275" t="s">
        <v>16</v>
      </c>
      <c r="H168" s="276"/>
      <c r="I168" s="276"/>
      <c r="J168" s="276"/>
      <c r="K168" s="167"/>
      <c r="L168" s="168"/>
    </row>
    <row r="169" spans="1:25" x14ac:dyDescent="0.25">
      <c r="G169" s="219" t="s">
        <v>17</v>
      </c>
      <c r="H169" s="220"/>
      <c r="I169" s="220"/>
      <c r="J169" s="220"/>
      <c r="K169" s="167"/>
      <c r="L169" s="168"/>
    </row>
    <row r="170" spans="1:25" x14ac:dyDescent="0.25">
      <c r="G170" s="275" t="s">
        <v>18</v>
      </c>
      <c r="H170" s="276"/>
      <c r="I170" s="276"/>
      <c r="J170" s="276"/>
      <c r="K170" s="167"/>
      <c r="L170" s="168"/>
    </row>
    <row r="171" spans="1:25" x14ac:dyDescent="0.25">
      <c r="G171" s="219" t="s">
        <v>19</v>
      </c>
      <c r="H171" s="220"/>
      <c r="I171" s="220"/>
      <c r="J171" s="220"/>
      <c r="K171" s="167"/>
      <c r="L171" s="168"/>
    </row>
    <row r="172" spans="1:25" ht="15.75" thickBot="1" x14ac:dyDescent="0.3">
      <c r="G172" s="285" t="s">
        <v>85</v>
      </c>
      <c r="H172" s="286"/>
      <c r="I172" s="286"/>
      <c r="J172" s="286"/>
      <c r="K172" s="167"/>
      <c r="L172" s="168"/>
    </row>
    <row r="173" spans="1:25" ht="15.75" thickBot="1" x14ac:dyDescent="0.3">
      <c r="G173" s="305" t="s">
        <v>1</v>
      </c>
      <c r="H173" s="306"/>
      <c r="I173" s="306"/>
      <c r="J173" s="306"/>
      <c r="K173" s="89"/>
      <c r="L173" s="90"/>
    </row>
    <row r="175" spans="1:25" x14ac:dyDescent="0.25">
      <c r="A175" s="127" t="s">
        <v>125</v>
      </c>
      <c r="B175" s="127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</row>
    <row r="176" spans="1:25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</row>
    <row r="177" spans="1:25" x14ac:dyDescent="0.25">
      <c r="A177" s="127"/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</row>
    <row r="178" spans="1:25" x14ac:dyDescent="0.25">
      <c r="A178" s="127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</row>
    <row r="179" spans="1:25" x14ac:dyDescent="0.25">
      <c r="A179" s="127"/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</row>
    <row r="180" spans="1:25" x14ac:dyDescent="0.25">
      <c r="A180" s="127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</row>
    <row r="181" spans="1:25" x14ac:dyDescent="0.25">
      <c r="A181" s="127"/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</row>
    <row r="182" spans="1:25" x14ac:dyDescent="0.25">
      <c r="A182" s="127"/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</row>
    <row r="185" spans="1:25" x14ac:dyDescent="0.25">
      <c r="A185" s="11" t="s">
        <v>151</v>
      </c>
      <c r="B185" s="11"/>
      <c r="C185" s="11"/>
      <c r="D185" s="11"/>
      <c r="E185" s="11"/>
      <c r="F185" s="11"/>
    </row>
    <row r="186" spans="1:25" ht="15.75" thickBot="1" x14ac:dyDescent="0.3"/>
    <row r="187" spans="1:25" x14ac:dyDescent="0.25">
      <c r="D187" s="80" t="s">
        <v>31</v>
      </c>
      <c r="E187" s="81"/>
      <c r="F187" s="81"/>
      <c r="G187" s="81"/>
      <c r="H187" s="81" t="s">
        <v>3</v>
      </c>
      <c r="I187" s="81"/>
      <c r="J187" s="81"/>
      <c r="K187" s="81" t="s">
        <v>22</v>
      </c>
      <c r="L187" s="81"/>
      <c r="M187" s="175"/>
    </row>
    <row r="188" spans="1:25" x14ac:dyDescent="0.25">
      <c r="D188" s="176" t="s">
        <v>20</v>
      </c>
      <c r="E188" s="177"/>
      <c r="F188" s="177"/>
      <c r="G188" s="177"/>
      <c r="H188" s="167"/>
      <c r="I188" s="167"/>
      <c r="J188" s="167"/>
      <c r="K188" s="167"/>
      <c r="L188" s="167"/>
      <c r="M188" s="168"/>
    </row>
    <row r="189" spans="1:25" x14ac:dyDescent="0.25">
      <c r="D189" s="178" t="s">
        <v>147</v>
      </c>
      <c r="E189" s="179"/>
      <c r="F189" s="179"/>
      <c r="G189" s="179"/>
      <c r="H189" s="167"/>
      <c r="I189" s="167"/>
      <c r="J189" s="167"/>
      <c r="K189" s="167"/>
      <c r="L189" s="167"/>
      <c r="M189" s="168"/>
    </row>
    <row r="190" spans="1:25" ht="15.75" thickBot="1" x14ac:dyDescent="0.3">
      <c r="D190" s="289" t="s">
        <v>21</v>
      </c>
      <c r="E190" s="290"/>
      <c r="F190" s="290"/>
      <c r="G190" s="290"/>
      <c r="H190" s="167"/>
      <c r="I190" s="167"/>
      <c r="J190" s="167"/>
      <c r="K190" s="167"/>
      <c r="L190" s="167"/>
      <c r="M190" s="168"/>
    </row>
    <row r="191" spans="1:25" ht="15.75" thickBot="1" x14ac:dyDescent="0.3">
      <c r="D191" s="287" t="s">
        <v>1</v>
      </c>
      <c r="E191" s="288"/>
      <c r="F191" s="288"/>
      <c r="G191" s="288"/>
      <c r="H191" s="89"/>
      <c r="I191" s="89"/>
      <c r="J191" s="89"/>
      <c r="K191" s="89"/>
      <c r="L191" s="89"/>
      <c r="M191" s="90"/>
    </row>
    <row r="192" spans="1:25" x14ac:dyDescent="0.25">
      <c r="D192" s="37"/>
      <c r="E192" s="37"/>
      <c r="F192" s="37"/>
      <c r="G192" s="37"/>
      <c r="H192" s="38"/>
      <c r="I192" s="38"/>
      <c r="J192" s="38"/>
      <c r="K192" s="38"/>
      <c r="L192" s="38"/>
      <c r="M192" s="38"/>
    </row>
    <row r="193" spans="4:29" x14ac:dyDescent="0.25">
      <c r="D193" s="37"/>
      <c r="E193" s="37"/>
      <c r="F193" s="37"/>
      <c r="G193" s="37"/>
      <c r="H193" s="38"/>
      <c r="I193" s="38"/>
      <c r="J193" s="38"/>
      <c r="K193" s="38"/>
      <c r="L193" s="38"/>
      <c r="M193" s="38"/>
    </row>
    <row r="194" spans="4:29" x14ac:dyDescent="0.25">
      <c r="D194" s="37"/>
      <c r="E194" s="37"/>
      <c r="F194" s="37"/>
      <c r="G194" s="37"/>
      <c r="H194" s="38"/>
      <c r="I194" s="38"/>
      <c r="J194" s="38"/>
      <c r="K194" s="38"/>
      <c r="L194" s="38"/>
      <c r="M194" s="38"/>
    </row>
    <row r="195" spans="4:29" x14ac:dyDescent="0.25">
      <c r="D195" s="39"/>
      <c r="E195" s="39"/>
      <c r="F195" s="39"/>
      <c r="G195" s="39"/>
      <c r="H195" s="39"/>
      <c r="I195" s="39"/>
      <c r="J195" s="39"/>
      <c r="K195" s="39"/>
      <c r="L195" s="39"/>
      <c r="M195" s="39"/>
    </row>
    <row r="196" spans="4:29" x14ac:dyDescent="0.25"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4:29" x14ac:dyDescent="0.25"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4:29" x14ac:dyDescent="0.25">
      <c r="D198" s="39"/>
      <c r="E198" s="39"/>
      <c r="F198" s="39"/>
      <c r="G198" s="39"/>
      <c r="H198" s="39"/>
      <c r="I198" s="39"/>
      <c r="J198" s="39"/>
      <c r="K198" s="39"/>
      <c r="L198" s="39"/>
      <c r="M198" s="39"/>
    </row>
    <row r="199" spans="4:29" x14ac:dyDescent="0.25">
      <c r="D199" s="39"/>
      <c r="E199" s="39"/>
      <c r="F199" s="39"/>
      <c r="G199" s="39"/>
      <c r="H199" s="39"/>
      <c r="I199" s="39"/>
      <c r="J199" s="39"/>
      <c r="K199" s="39"/>
      <c r="L199" s="39"/>
      <c r="M199" s="39"/>
    </row>
    <row r="200" spans="4:29" x14ac:dyDescent="0.25">
      <c r="D200" s="39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4:29" x14ac:dyDescent="0.25">
      <c r="D201" s="39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4:29" x14ac:dyDescent="0.25">
      <c r="D202" s="39"/>
      <c r="E202" s="39"/>
      <c r="F202" s="39"/>
      <c r="G202" s="39"/>
      <c r="H202" s="39"/>
      <c r="I202" s="39"/>
      <c r="J202" s="39"/>
      <c r="K202" s="39"/>
      <c r="L202" s="39"/>
      <c r="M202" s="39"/>
    </row>
    <row r="203" spans="4:29" x14ac:dyDescent="0.25">
      <c r="D203" s="39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4:29" x14ac:dyDescent="0.25"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AC204" s="26"/>
    </row>
    <row r="205" spans="4:29" x14ac:dyDescent="0.25">
      <c r="D205" s="39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4:29" x14ac:dyDescent="0.25">
      <c r="D206" s="39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4:29" x14ac:dyDescent="0.25">
      <c r="D207" s="39"/>
      <c r="E207" s="39"/>
      <c r="F207" s="39"/>
      <c r="G207" s="39"/>
      <c r="H207" s="39"/>
      <c r="I207" s="39"/>
      <c r="J207" s="39"/>
      <c r="K207" s="39"/>
      <c r="L207" s="39"/>
      <c r="M207" s="39"/>
    </row>
    <row r="210" spans="1:25" x14ac:dyDescent="0.25">
      <c r="A210" s="127" t="s">
        <v>125</v>
      </c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</row>
    <row r="211" spans="1:25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</row>
    <row r="212" spans="1:25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</row>
    <row r="213" spans="1:25" x14ac:dyDescent="0.25">
      <c r="A213" s="127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</row>
    <row r="214" spans="1:25" x14ac:dyDescent="0.25">
      <c r="A214" s="127"/>
      <c r="B214" s="127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</row>
    <row r="215" spans="1:25" x14ac:dyDescent="0.25">
      <c r="A215" s="127"/>
      <c r="B215" s="127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</row>
    <row r="216" spans="1:25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</row>
    <row r="217" spans="1:25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</row>
    <row r="220" spans="1:25" x14ac:dyDescent="0.25">
      <c r="A220" s="11" t="s">
        <v>152</v>
      </c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2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25" ht="15.75" thickBo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25" x14ac:dyDescent="0.25">
      <c r="D223" s="281" t="s">
        <v>52</v>
      </c>
      <c r="E223" s="282"/>
      <c r="F223" s="282"/>
      <c r="G223" s="143" t="str">
        <f>CONCATENATE(Arkusz18!A2," - ",Arkusz18!B2," r.")</f>
        <v>01.12.2019 - 31.12.2019 r.</v>
      </c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4"/>
    </row>
    <row r="224" spans="1:25" ht="31.5" customHeight="1" x14ac:dyDescent="0.25">
      <c r="D224" s="283"/>
      <c r="E224" s="284"/>
      <c r="F224" s="284"/>
      <c r="G224" s="148" t="s">
        <v>68</v>
      </c>
      <c r="H224" s="148"/>
      <c r="I224" s="148"/>
      <c r="J224" s="148" t="s">
        <v>93</v>
      </c>
      <c r="K224" s="148"/>
      <c r="L224" s="148"/>
      <c r="M224" s="148" t="s">
        <v>67</v>
      </c>
      <c r="N224" s="148"/>
      <c r="O224" s="148"/>
      <c r="P224" s="148" t="s">
        <v>92</v>
      </c>
      <c r="Q224" s="148"/>
      <c r="R224" s="160"/>
    </row>
    <row r="225" spans="1:25" x14ac:dyDescent="0.25">
      <c r="D225" s="145" t="s">
        <v>91</v>
      </c>
      <c r="E225" s="146"/>
      <c r="F225" s="146"/>
      <c r="G225" s="147">
        <f>Arkusz16!A2</f>
        <v>0</v>
      </c>
      <c r="H225" s="147"/>
      <c r="I225" s="147"/>
      <c r="J225" s="147">
        <f>Arkusz16!A3</f>
        <v>0</v>
      </c>
      <c r="K225" s="147"/>
      <c r="L225" s="147"/>
      <c r="M225" s="147">
        <f>Arkusz16!A4</f>
        <v>0</v>
      </c>
      <c r="N225" s="147"/>
      <c r="O225" s="147"/>
      <c r="P225" s="147">
        <f>Arkusz16!A5</f>
        <v>0</v>
      </c>
      <c r="Q225" s="147"/>
      <c r="R225" s="147"/>
    </row>
    <row r="226" spans="1:25" x14ac:dyDescent="0.25">
      <c r="D226" s="134" t="s">
        <v>54</v>
      </c>
      <c r="E226" s="135"/>
      <c r="F226" s="135"/>
      <c r="G226" s="136">
        <f>Arkusz16!A6</f>
        <v>704</v>
      </c>
      <c r="H226" s="136"/>
      <c r="I226" s="136"/>
      <c r="J226" s="137">
        <f>Arkusz16!A7</f>
        <v>3</v>
      </c>
      <c r="K226" s="138"/>
      <c r="L226" s="139"/>
      <c r="M226" s="137">
        <f>Arkusz16!A8</f>
        <v>0</v>
      </c>
      <c r="N226" s="138"/>
      <c r="O226" s="139"/>
      <c r="P226" s="137">
        <f>Arkusz16!A9</f>
        <v>3</v>
      </c>
      <c r="Q226" s="138"/>
      <c r="R226" s="139"/>
    </row>
    <row r="227" spans="1:25" ht="15.75" thickBot="1" x14ac:dyDescent="0.3">
      <c r="D227" s="265" t="s">
        <v>55</v>
      </c>
      <c r="E227" s="266"/>
      <c r="F227" s="266"/>
      <c r="G227" s="162">
        <f>Arkusz16!A10</f>
        <v>389</v>
      </c>
      <c r="H227" s="162"/>
      <c r="I227" s="162"/>
      <c r="J227" s="162">
        <f>Arkusz16!A11</f>
        <v>0</v>
      </c>
      <c r="K227" s="162"/>
      <c r="L227" s="162"/>
      <c r="M227" s="162">
        <f>Arkusz16!A12</f>
        <v>7</v>
      </c>
      <c r="N227" s="162"/>
      <c r="O227" s="162"/>
      <c r="P227" s="162">
        <f>Arkusz16!A13</f>
        <v>0</v>
      </c>
      <c r="Q227" s="162"/>
      <c r="R227" s="162"/>
    </row>
    <row r="228" spans="1:25" ht="15.75" thickBot="1" x14ac:dyDescent="0.3">
      <c r="D228" s="149" t="s">
        <v>53</v>
      </c>
      <c r="E228" s="150"/>
      <c r="F228" s="150"/>
      <c r="G228" s="142">
        <f>SUM(G225:I227)</f>
        <v>1093</v>
      </c>
      <c r="H228" s="142"/>
      <c r="I228" s="142"/>
      <c r="J228" s="142">
        <f t="shared" ref="J228" si="5">SUM(J225:L227)</f>
        <v>3</v>
      </c>
      <c r="K228" s="142"/>
      <c r="L228" s="142"/>
      <c r="M228" s="142">
        <f t="shared" ref="M228" si="6">SUM(M225:O227)</f>
        <v>7</v>
      </c>
      <c r="N228" s="142"/>
      <c r="O228" s="142"/>
      <c r="P228" s="142">
        <f t="shared" ref="P228" si="7">SUM(P225:R227)</f>
        <v>3</v>
      </c>
      <c r="Q228" s="142"/>
      <c r="R228" s="161"/>
    </row>
    <row r="229" spans="1:25" x14ac:dyDescent="0.25">
      <c r="A229" s="40"/>
      <c r="B229" s="40"/>
      <c r="C229" s="40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</row>
    <row r="231" spans="1:25" ht="15.75" thickBot="1" x14ac:dyDescent="0.3"/>
    <row r="232" spans="1:25" x14ac:dyDescent="0.25">
      <c r="D232" s="281" t="s">
        <v>52</v>
      </c>
      <c r="E232" s="282"/>
      <c r="F232" s="282"/>
      <c r="G232" s="143" t="str">
        <f>CONCATENATE(Arkusz18!C2," - ",Arkusz18!B2," r.")</f>
        <v>01.01.2019 - 31.12.2019 r.</v>
      </c>
      <c r="H232" s="143"/>
      <c r="I232" s="143"/>
      <c r="J232" s="143"/>
      <c r="K232" s="143"/>
      <c r="L232" s="143"/>
      <c r="M232" s="143"/>
      <c r="N232" s="143"/>
      <c r="O232" s="143"/>
      <c r="P232" s="143"/>
      <c r="Q232" s="143"/>
      <c r="R232" s="144"/>
    </row>
    <row r="233" spans="1:25" ht="32.25" customHeight="1" x14ac:dyDescent="0.25">
      <c r="D233" s="283"/>
      <c r="E233" s="284"/>
      <c r="F233" s="284"/>
      <c r="G233" s="148" t="s">
        <v>68</v>
      </c>
      <c r="H233" s="148"/>
      <c r="I233" s="148"/>
      <c r="J233" s="148" t="s">
        <v>93</v>
      </c>
      <c r="K233" s="148"/>
      <c r="L233" s="148"/>
      <c r="M233" s="148" t="s">
        <v>67</v>
      </c>
      <c r="N233" s="148"/>
      <c r="O233" s="148"/>
      <c r="P233" s="148" t="s">
        <v>92</v>
      </c>
      <c r="Q233" s="148"/>
      <c r="R233" s="160"/>
    </row>
    <row r="234" spans="1:25" x14ac:dyDescent="0.25">
      <c r="D234" s="145" t="s">
        <v>91</v>
      </c>
      <c r="E234" s="146"/>
      <c r="F234" s="146"/>
      <c r="G234" s="147">
        <f>Arkusz17!A2</f>
        <v>0</v>
      </c>
      <c r="H234" s="147"/>
      <c r="I234" s="147"/>
      <c r="J234" s="147">
        <f>Arkusz17!A3</f>
        <v>0</v>
      </c>
      <c r="K234" s="147"/>
      <c r="L234" s="147"/>
      <c r="M234" s="147">
        <f>Arkusz17!A4</f>
        <v>0</v>
      </c>
      <c r="N234" s="147"/>
      <c r="O234" s="147"/>
      <c r="P234" s="147">
        <f>Arkusz17!A5</f>
        <v>0</v>
      </c>
      <c r="Q234" s="147"/>
      <c r="R234" s="147"/>
    </row>
    <row r="235" spans="1:25" x14ac:dyDescent="0.25">
      <c r="D235" s="134" t="s">
        <v>54</v>
      </c>
      <c r="E235" s="135"/>
      <c r="F235" s="135"/>
      <c r="G235" s="136">
        <f>Arkusz17!A6</f>
        <v>10739</v>
      </c>
      <c r="H235" s="136"/>
      <c r="I235" s="136"/>
      <c r="J235" s="136">
        <f>Arkusz17!A7</f>
        <v>95</v>
      </c>
      <c r="K235" s="136"/>
      <c r="L235" s="136"/>
      <c r="M235" s="136">
        <f>Arkusz17!A8</f>
        <v>49</v>
      </c>
      <c r="N235" s="136"/>
      <c r="O235" s="136"/>
      <c r="P235" s="136">
        <f>Arkusz17!A9</f>
        <v>18</v>
      </c>
      <c r="Q235" s="136"/>
      <c r="R235" s="136"/>
    </row>
    <row r="236" spans="1:25" ht="15.75" thickBot="1" x14ac:dyDescent="0.3">
      <c r="D236" s="265" t="s">
        <v>55</v>
      </c>
      <c r="E236" s="266"/>
      <c r="F236" s="266"/>
      <c r="G236" s="162">
        <f>Arkusz17!A10</f>
        <v>4582</v>
      </c>
      <c r="H236" s="162"/>
      <c r="I236" s="162"/>
      <c r="J236" s="162">
        <f>Arkusz17!A11</f>
        <v>15</v>
      </c>
      <c r="K236" s="162"/>
      <c r="L236" s="162"/>
      <c r="M236" s="162">
        <f>Arkusz17!A12</f>
        <v>91</v>
      </c>
      <c r="N236" s="162"/>
      <c r="O236" s="162"/>
      <c r="P236" s="162">
        <f>Arkusz17!A13</f>
        <v>21</v>
      </c>
      <c r="Q236" s="162"/>
      <c r="R236" s="162"/>
    </row>
    <row r="237" spans="1:25" ht="15.75" thickBot="1" x14ac:dyDescent="0.3">
      <c r="D237" s="149" t="s">
        <v>53</v>
      </c>
      <c r="E237" s="150"/>
      <c r="F237" s="150"/>
      <c r="G237" s="142">
        <f>SUM(G234:I236)</f>
        <v>15321</v>
      </c>
      <c r="H237" s="142"/>
      <c r="I237" s="142"/>
      <c r="J237" s="142">
        <f t="shared" ref="J237" si="8">SUM(J234:L236)</f>
        <v>110</v>
      </c>
      <c r="K237" s="142"/>
      <c r="L237" s="142"/>
      <c r="M237" s="142">
        <f t="shared" ref="M237" si="9">SUM(M234:O236)</f>
        <v>140</v>
      </c>
      <c r="N237" s="142"/>
      <c r="O237" s="142"/>
      <c r="P237" s="142">
        <f t="shared" ref="P237" si="10">SUM(P234:R236)</f>
        <v>39</v>
      </c>
      <c r="Q237" s="142"/>
      <c r="R237" s="161"/>
    </row>
    <row r="240" spans="1:25" x14ac:dyDescent="0.25">
      <c r="A240" s="127" t="s">
        <v>125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</row>
    <row r="241" spans="1:25" x14ac:dyDescent="0.25">
      <c r="A241" s="127"/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</row>
    <row r="242" spans="1:25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</row>
    <row r="243" spans="1:25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</row>
    <row r="244" spans="1:25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:25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</row>
    <row r="246" spans="1:25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</row>
    <row r="247" spans="1:25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</row>
    <row r="248" spans="1:25" x14ac:dyDescent="0.25">
      <c r="A248" s="127"/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</row>
    <row r="251" spans="1:25" ht="18.75" x14ac:dyDescent="0.25">
      <c r="A251" s="9" t="s">
        <v>70</v>
      </c>
      <c r="F251" s="10"/>
    </row>
    <row r="252" spans="1:25" x14ac:dyDescent="0.25">
      <c r="F252" s="10"/>
    </row>
    <row r="253" spans="1:25" x14ac:dyDescent="0.25">
      <c r="A253" s="238" t="s">
        <v>153</v>
      </c>
      <c r="B253" s="238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</row>
    <row r="254" spans="1:2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1:25" ht="15.75" thickBo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1:25" x14ac:dyDescent="0.25">
      <c r="C256" s="156" t="s">
        <v>0</v>
      </c>
      <c r="D256" s="157"/>
      <c r="E256" s="157"/>
      <c r="F256" s="157"/>
      <c r="G256" s="152" t="str">
        <f>CONCATENATE(Arkusz18!A2," - ",Arkusz18!B2," r.")</f>
        <v>01.12.2019 - 31.12.2019 r.</v>
      </c>
      <c r="H256" s="153"/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53"/>
      <c r="T256" s="153"/>
      <c r="U256" s="153"/>
      <c r="V256" s="154"/>
    </row>
    <row r="257" spans="3:22" x14ac:dyDescent="0.25">
      <c r="C257" s="158"/>
      <c r="D257" s="159"/>
      <c r="E257" s="159"/>
      <c r="F257" s="159"/>
      <c r="G257" s="109" t="s">
        <v>34</v>
      </c>
      <c r="H257" s="113"/>
      <c r="I257" s="113"/>
      <c r="J257" s="151"/>
      <c r="K257" s="109" t="s">
        <v>35</v>
      </c>
      <c r="L257" s="113"/>
      <c r="M257" s="113"/>
      <c r="N257" s="151"/>
      <c r="O257" s="109" t="s">
        <v>106</v>
      </c>
      <c r="P257" s="113"/>
      <c r="Q257" s="113"/>
      <c r="R257" s="151"/>
      <c r="S257" s="109" t="s">
        <v>58</v>
      </c>
      <c r="T257" s="113"/>
      <c r="U257" s="113"/>
      <c r="V257" s="110"/>
    </row>
    <row r="258" spans="3:22" x14ac:dyDescent="0.25">
      <c r="C258" s="158"/>
      <c r="D258" s="159"/>
      <c r="E258" s="159"/>
      <c r="F258" s="159"/>
      <c r="G258" s="111" t="s">
        <v>33</v>
      </c>
      <c r="H258" s="112"/>
      <c r="I258" s="109" t="s">
        <v>10</v>
      </c>
      <c r="J258" s="151"/>
      <c r="K258" s="111" t="s">
        <v>36</v>
      </c>
      <c r="L258" s="112"/>
      <c r="M258" s="109" t="s">
        <v>10</v>
      </c>
      <c r="N258" s="151"/>
      <c r="O258" s="111" t="s">
        <v>33</v>
      </c>
      <c r="P258" s="112"/>
      <c r="Q258" s="109" t="s">
        <v>10</v>
      </c>
      <c r="R258" s="151"/>
      <c r="S258" s="111" t="s">
        <v>33</v>
      </c>
      <c r="T258" s="112"/>
      <c r="U258" s="109" t="s">
        <v>10</v>
      </c>
      <c r="V258" s="110"/>
    </row>
    <row r="259" spans="3:22" x14ac:dyDescent="0.25">
      <c r="C259" s="140" t="str">
        <f>Arkusz2!B2</f>
        <v>ROSJA</v>
      </c>
      <c r="D259" s="141"/>
      <c r="E259" s="141"/>
      <c r="F259" s="141"/>
      <c r="G259" s="87">
        <f>Arkusz2!F2</f>
        <v>48</v>
      </c>
      <c r="H259" s="88"/>
      <c r="I259" s="87">
        <f>Arkusz2!F8</f>
        <v>148</v>
      </c>
      <c r="J259" s="88"/>
      <c r="K259" s="87">
        <f>SUM(Arkusz2!F14,-G259)</f>
        <v>19</v>
      </c>
      <c r="L259" s="88"/>
      <c r="M259" s="87">
        <f>SUM(Arkusz2!F20,-I259)</f>
        <v>67</v>
      </c>
      <c r="N259" s="88"/>
      <c r="O259" s="87">
        <f>Arkusz2!F26</f>
        <v>4</v>
      </c>
      <c r="P259" s="88"/>
      <c r="Q259" s="87">
        <f>Arkusz2!F32</f>
        <v>10</v>
      </c>
      <c r="R259" s="88"/>
      <c r="S259" s="87">
        <f>SUM(Arkusz2!F14,O259)</f>
        <v>71</v>
      </c>
      <c r="T259" s="88"/>
      <c r="U259" s="87">
        <f>SUM(Arkusz2!F20,Q259)</f>
        <v>225</v>
      </c>
      <c r="V259" s="114"/>
    </row>
    <row r="260" spans="3:22" x14ac:dyDescent="0.25">
      <c r="C260" s="74" t="str">
        <f>Arkusz2!B3</f>
        <v>UKRAINA</v>
      </c>
      <c r="D260" s="75"/>
      <c r="E260" s="75"/>
      <c r="F260" s="75"/>
      <c r="G260" s="103">
        <f>Arkusz2!F3</f>
        <v>10</v>
      </c>
      <c r="H260" s="104"/>
      <c r="I260" s="103">
        <f>Arkusz2!F9</f>
        <v>16</v>
      </c>
      <c r="J260" s="104"/>
      <c r="K260" s="103">
        <f>SUM(Arkusz2!F15,-G260)</f>
        <v>4</v>
      </c>
      <c r="L260" s="104"/>
      <c r="M260" s="103">
        <f>SUM(Arkusz2!F21,-I260)</f>
        <v>9</v>
      </c>
      <c r="N260" s="104"/>
      <c r="O260" s="103">
        <f>Arkusz2!F27</f>
        <v>2</v>
      </c>
      <c r="P260" s="104"/>
      <c r="Q260" s="103">
        <f>Arkusz2!F33</f>
        <v>2</v>
      </c>
      <c r="R260" s="104"/>
      <c r="S260" s="103">
        <f>SUM(Arkusz2!F15,O260)</f>
        <v>16</v>
      </c>
      <c r="T260" s="104"/>
      <c r="U260" s="103">
        <f>SUM(Arkusz2!F21,Q260)</f>
        <v>27</v>
      </c>
      <c r="V260" s="155"/>
    </row>
    <row r="261" spans="3:22" x14ac:dyDescent="0.25">
      <c r="C261" s="140" t="str">
        <f>Arkusz2!B4</f>
        <v>GRUZJA</v>
      </c>
      <c r="D261" s="141"/>
      <c r="E261" s="141"/>
      <c r="F261" s="141"/>
      <c r="G261" s="87">
        <f>Arkusz2!F4</f>
        <v>4</v>
      </c>
      <c r="H261" s="88"/>
      <c r="I261" s="87">
        <f>Arkusz2!F10</f>
        <v>7</v>
      </c>
      <c r="J261" s="88"/>
      <c r="K261" s="87">
        <f>SUM(Arkusz2!F16,-G261)</f>
        <v>3</v>
      </c>
      <c r="L261" s="88"/>
      <c r="M261" s="87">
        <f>SUM(Arkusz2!F22,-I261)</f>
        <v>10</v>
      </c>
      <c r="N261" s="88"/>
      <c r="O261" s="87">
        <f>Arkusz2!F28</f>
        <v>1</v>
      </c>
      <c r="P261" s="88"/>
      <c r="Q261" s="87">
        <f>Arkusz2!F34</f>
        <v>1</v>
      </c>
      <c r="R261" s="88"/>
      <c r="S261" s="87">
        <f>SUM(Arkusz2!F16,O261)</f>
        <v>8</v>
      </c>
      <c r="T261" s="88"/>
      <c r="U261" s="87">
        <f>SUM(Arkusz2!F22,Q261)</f>
        <v>18</v>
      </c>
      <c r="V261" s="114"/>
    </row>
    <row r="262" spans="3:22" x14ac:dyDescent="0.25">
      <c r="C262" s="74" t="str">
        <f>Arkusz2!B5</f>
        <v>TADŻYKISTAN</v>
      </c>
      <c r="D262" s="75"/>
      <c r="E262" s="75"/>
      <c r="F262" s="75"/>
      <c r="G262" s="103">
        <f>Arkusz2!F5</f>
        <v>6</v>
      </c>
      <c r="H262" s="104"/>
      <c r="I262" s="103">
        <f>Arkusz2!F11</f>
        <v>14</v>
      </c>
      <c r="J262" s="104"/>
      <c r="K262" s="103">
        <f>SUM(Arkusz2!F17,-G262)</f>
        <v>0</v>
      </c>
      <c r="L262" s="104"/>
      <c r="M262" s="103">
        <f>SUM(Arkusz2!F23,-I262)</f>
        <v>0</v>
      </c>
      <c r="N262" s="104"/>
      <c r="O262" s="103">
        <f>Arkusz2!F29</f>
        <v>0</v>
      </c>
      <c r="P262" s="104"/>
      <c r="Q262" s="103">
        <f>Arkusz2!F35</f>
        <v>0</v>
      </c>
      <c r="R262" s="104"/>
      <c r="S262" s="103">
        <f>SUM(Arkusz2!F17,O262)</f>
        <v>6</v>
      </c>
      <c r="T262" s="104"/>
      <c r="U262" s="103">
        <f>SUM(Arkusz2!F23,Q262)</f>
        <v>14</v>
      </c>
      <c r="V262" s="155"/>
    </row>
    <row r="263" spans="3:22" x14ac:dyDescent="0.25">
      <c r="C263" s="140" t="str">
        <f>Arkusz2!B6</f>
        <v>TURCJA</v>
      </c>
      <c r="D263" s="141"/>
      <c r="E263" s="141"/>
      <c r="F263" s="141"/>
      <c r="G263" s="87">
        <f>Arkusz2!F6</f>
        <v>5</v>
      </c>
      <c r="H263" s="88"/>
      <c r="I263" s="87">
        <f>Arkusz2!F12</f>
        <v>14</v>
      </c>
      <c r="J263" s="88"/>
      <c r="K263" s="87">
        <f>SUM(Arkusz2!F18,-G263)</f>
        <v>0</v>
      </c>
      <c r="L263" s="88"/>
      <c r="M263" s="87">
        <f>SUM(Arkusz2!F24,-I263)</f>
        <v>0</v>
      </c>
      <c r="N263" s="88"/>
      <c r="O263" s="87">
        <f>Arkusz2!F30</f>
        <v>0</v>
      </c>
      <c r="P263" s="88"/>
      <c r="Q263" s="87">
        <f>Arkusz2!F36</f>
        <v>0</v>
      </c>
      <c r="R263" s="88"/>
      <c r="S263" s="87">
        <f>SUM(Arkusz2!F18,O263)</f>
        <v>5</v>
      </c>
      <c r="T263" s="88"/>
      <c r="U263" s="87">
        <f>SUM(Arkusz2!F24,Q263)</f>
        <v>14</v>
      </c>
      <c r="V263" s="114"/>
    </row>
    <row r="264" spans="3:22" ht="15.75" thickBot="1" x14ac:dyDescent="0.3">
      <c r="C264" s="165" t="str">
        <f>Arkusz2!B7</f>
        <v>Pozostałe</v>
      </c>
      <c r="D264" s="166"/>
      <c r="E264" s="166"/>
      <c r="F264" s="166"/>
      <c r="G264" s="193">
        <f>Arkusz2!F7</f>
        <v>20</v>
      </c>
      <c r="H264" s="194"/>
      <c r="I264" s="193">
        <f>Arkusz2!F13</f>
        <v>20</v>
      </c>
      <c r="J264" s="194"/>
      <c r="K264" s="193">
        <f>SUM(Arkusz2!F19,-G264)</f>
        <v>15</v>
      </c>
      <c r="L264" s="194"/>
      <c r="M264" s="193">
        <f>SUM(Arkusz2!F25,-I264)</f>
        <v>19</v>
      </c>
      <c r="N264" s="194"/>
      <c r="O264" s="193">
        <f>Arkusz2!F31</f>
        <v>3</v>
      </c>
      <c r="P264" s="194"/>
      <c r="Q264" s="193">
        <f>Arkusz2!F37</f>
        <v>3</v>
      </c>
      <c r="R264" s="194"/>
      <c r="S264" s="193">
        <f>SUM(Arkusz2!F19,O264)</f>
        <v>38</v>
      </c>
      <c r="T264" s="194"/>
      <c r="U264" s="193">
        <f>SUM(Arkusz2!F25,Q264)</f>
        <v>42</v>
      </c>
      <c r="V264" s="241"/>
    </row>
    <row r="265" spans="3:22" ht="15.75" thickBot="1" x14ac:dyDescent="0.3">
      <c r="C265" s="163" t="s">
        <v>1</v>
      </c>
      <c r="D265" s="164"/>
      <c r="E265" s="164"/>
      <c r="F265" s="164"/>
      <c r="G265" s="173">
        <f>SUM(G259:G264)</f>
        <v>93</v>
      </c>
      <c r="H265" s="174"/>
      <c r="I265" s="173">
        <f>SUM(I259:I264)</f>
        <v>219</v>
      </c>
      <c r="J265" s="174"/>
      <c r="K265" s="173">
        <f>SUM(K259:K264)</f>
        <v>41</v>
      </c>
      <c r="L265" s="174"/>
      <c r="M265" s="173">
        <f>SUM(M259:M264)</f>
        <v>105</v>
      </c>
      <c r="N265" s="174"/>
      <c r="O265" s="173">
        <f>SUM(O259:O264)</f>
        <v>10</v>
      </c>
      <c r="P265" s="174"/>
      <c r="Q265" s="173">
        <f>SUM(Q259:Q264)</f>
        <v>16</v>
      </c>
      <c r="R265" s="174"/>
      <c r="S265" s="173">
        <f>SUM(S259:S264)</f>
        <v>144</v>
      </c>
      <c r="T265" s="174"/>
      <c r="U265" s="173">
        <f>SUM(U259:U264)</f>
        <v>340</v>
      </c>
      <c r="V265" s="240"/>
    </row>
    <row r="269" spans="3:22" x14ac:dyDescent="0.25">
      <c r="M269" s="12"/>
      <c r="N269" s="12"/>
      <c r="O269" s="12"/>
      <c r="P269" s="12"/>
      <c r="Q269" s="12"/>
      <c r="R269" s="12"/>
      <c r="S269" s="12"/>
    </row>
    <row r="270" spans="3:22" x14ac:dyDescent="0.25">
      <c r="M270" s="12"/>
      <c r="N270" s="12"/>
      <c r="O270" s="12"/>
      <c r="P270" s="12"/>
      <c r="Q270" s="12"/>
      <c r="R270" s="12"/>
      <c r="S270" s="12"/>
    </row>
    <row r="271" spans="3:22" x14ac:dyDescent="0.25">
      <c r="M271" s="12"/>
      <c r="N271" s="12"/>
      <c r="O271" s="12"/>
      <c r="P271" s="12"/>
      <c r="Q271" s="12"/>
      <c r="R271" s="12"/>
      <c r="S271" s="12"/>
    </row>
    <row r="272" spans="3:22" x14ac:dyDescent="0.25">
      <c r="M272" s="12"/>
      <c r="N272" s="12"/>
      <c r="O272" s="12"/>
      <c r="P272" s="12"/>
      <c r="Q272" s="12"/>
      <c r="R272" s="12"/>
      <c r="S272" s="12"/>
    </row>
    <row r="273" spans="1:22" x14ac:dyDescent="0.25">
      <c r="M273" s="12"/>
      <c r="N273" s="12"/>
      <c r="O273" s="12"/>
      <c r="P273" s="12"/>
      <c r="Q273" s="12"/>
      <c r="R273" s="12"/>
      <c r="S273" s="12"/>
    </row>
    <row r="274" spans="1:22" x14ac:dyDescent="0.25">
      <c r="M274" s="12"/>
      <c r="N274" s="12"/>
      <c r="O274" s="12"/>
      <c r="P274" s="12"/>
      <c r="Q274" s="12"/>
      <c r="R274" s="12"/>
      <c r="S274" s="12"/>
    </row>
    <row r="275" spans="1:22" x14ac:dyDescent="0.25">
      <c r="M275" s="12"/>
      <c r="N275" s="12"/>
      <c r="O275" s="12"/>
      <c r="P275" s="12"/>
      <c r="Q275" s="12"/>
      <c r="R275" s="12"/>
      <c r="S275" s="12"/>
    </row>
    <row r="276" spans="1:22" x14ac:dyDescent="0.25">
      <c r="M276" s="12"/>
      <c r="N276" s="12"/>
      <c r="O276" s="12"/>
      <c r="P276" s="12"/>
      <c r="Q276" s="12"/>
      <c r="R276" s="12"/>
      <c r="S276" s="12"/>
    </row>
    <row r="277" spans="1:22" x14ac:dyDescent="0.25">
      <c r="D277" s="195"/>
      <c r="E277" s="195"/>
    </row>
    <row r="281" spans="1:22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7" spans="1:22" ht="15.75" thickBot="1" x14ac:dyDescent="0.3"/>
    <row r="288" spans="1:22" x14ac:dyDescent="0.25">
      <c r="C288" s="156" t="s">
        <v>0</v>
      </c>
      <c r="D288" s="157"/>
      <c r="E288" s="157"/>
      <c r="F288" s="157"/>
      <c r="G288" s="206" t="str">
        <f>CONCATENATE(Arkusz18!C2," - ",Arkusz18!B2," r.")</f>
        <v>01.01.2019 - 31.12.2019 r.</v>
      </c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7"/>
    </row>
    <row r="289" spans="1:26" x14ac:dyDescent="0.25">
      <c r="C289" s="158"/>
      <c r="D289" s="159"/>
      <c r="E289" s="159"/>
      <c r="F289" s="159"/>
      <c r="G289" s="159" t="s">
        <v>34</v>
      </c>
      <c r="H289" s="159"/>
      <c r="I289" s="159"/>
      <c r="J289" s="159"/>
      <c r="K289" s="159" t="s">
        <v>35</v>
      </c>
      <c r="L289" s="159"/>
      <c r="M289" s="159"/>
      <c r="N289" s="159"/>
      <c r="O289" s="159" t="s">
        <v>143</v>
      </c>
      <c r="P289" s="159"/>
      <c r="Q289" s="159"/>
      <c r="R289" s="159"/>
      <c r="S289" s="159" t="s">
        <v>58</v>
      </c>
      <c r="T289" s="159"/>
      <c r="U289" s="159"/>
      <c r="V289" s="239"/>
    </row>
    <row r="290" spans="1:26" x14ac:dyDescent="0.25">
      <c r="C290" s="158"/>
      <c r="D290" s="159"/>
      <c r="E290" s="159"/>
      <c r="F290" s="159"/>
      <c r="G290" s="224" t="s">
        <v>33</v>
      </c>
      <c r="H290" s="224"/>
      <c r="I290" s="159" t="s">
        <v>10</v>
      </c>
      <c r="J290" s="159"/>
      <c r="K290" s="224" t="s">
        <v>36</v>
      </c>
      <c r="L290" s="224"/>
      <c r="M290" s="159" t="s">
        <v>10</v>
      </c>
      <c r="N290" s="159"/>
      <c r="O290" s="224" t="s">
        <v>33</v>
      </c>
      <c r="P290" s="224"/>
      <c r="Q290" s="159" t="s">
        <v>10</v>
      </c>
      <c r="R290" s="159"/>
      <c r="S290" s="224" t="s">
        <v>33</v>
      </c>
      <c r="T290" s="224"/>
      <c r="U290" s="159" t="s">
        <v>10</v>
      </c>
      <c r="V290" s="239"/>
    </row>
    <row r="291" spans="1:26" x14ac:dyDescent="0.25">
      <c r="C291" s="140" t="str">
        <f>Arkusz3!B2</f>
        <v>ROSJA</v>
      </c>
      <c r="D291" s="141"/>
      <c r="E291" s="141"/>
      <c r="F291" s="141"/>
      <c r="G291" s="123">
        <f>Arkusz3!F2</f>
        <v>576</v>
      </c>
      <c r="H291" s="123"/>
      <c r="I291" s="123">
        <f>Arkusz3!F8</f>
        <v>1740</v>
      </c>
      <c r="J291" s="123"/>
      <c r="K291" s="123">
        <f>SUM(Arkusz3!F14,-G291)</f>
        <v>249</v>
      </c>
      <c r="L291" s="123"/>
      <c r="M291" s="123">
        <f>SUM(Arkusz3!F20,-I291)</f>
        <v>634</v>
      </c>
      <c r="N291" s="123"/>
      <c r="O291" s="123">
        <f>Arkusz3!F26</f>
        <v>71</v>
      </c>
      <c r="P291" s="123"/>
      <c r="Q291" s="123">
        <f>Arkusz3!F32</f>
        <v>239</v>
      </c>
      <c r="R291" s="123"/>
      <c r="S291" s="123">
        <f>SUM(Arkusz3!F14,O291)</f>
        <v>896</v>
      </c>
      <c r="T291" s="123"/>
      <c r="U291" s="123">
        <f>SUM(Arkusz3!F20,Q291)</f>
        <v>2613</v>
      </c>
      <c r="V291" s="236"/>
    </row>
    <row r="292" spans="1:26" x14ac:dyDescent="0.25">
      <c r="C292" s="74" t="str">
        <f>Arkusz3!B3</f>
        <v>UKRAINA</v>
      </c>
      <c r="D292" s="75"/>
      <c r="E292" s="75"/>
      <c r="F292" s="75"/>
      <c r="G292" s="235">
        <f>Arkusz3!F3</f>
        <v>155</v>
      </c>
      <c r="H292" s="235"/>
      <c r="I292" s="235">
        <f>Arkusz3!F9</f>
        <v>193</v>
      </c>
      <c r="J292" s="235"/>
      <c r="K292" s="235">
        <f>SUM(Arkusz3!F15,-G292)</f>
        <v>128</v>
      </c>
      <c r="L292" s="235"/>
      <c r="M292" s="235">
        <f>SUM(Arkusz3!F21,-I292)</f>
        <v>222</v>
      </c>
      <c r="N292" s="235"/>
      <c r="O292" s="235">
        <f>Arkusz3!F27</f>
        <v>14</v>
      </c>
      <c r="P292" s="235"/>
      <c r="Q292" s="235">
        <f>Arkusz3!F33</f>
        <v>19</v>
      </c>
      <c r="R292" s="235"/>
      <c r="S292" s="235">
        <f>SUM(Arkusz3!F15,O292)</f>
        <v>297</v>
      </c>
      <c r="T292" s="235"/>
      <c r="U292" s="235">
        <f>SUM(Arkusz3!F21,Q292)</f>
        <v>434</v>
      </c>
      <c r="V292" s="242"/>
    </row>
    <row r="293" spans="1:26" x14ac:dyDescent="0.25">
      <c r="C293" s="140" t="str">
        <f>Arkusz3!B4</f>
        <v>TURCJA</v>
      </c>
      <c r="D293" s="141"/>
      <c r="E293" s="141"/>
      <c r="F293" s="141"/>
      <c r="G293" s="123">
        <f>Arkusz3!F4</f>
        <v>63</v>
      </c>
      <c r="H293" s="123"/>
      <c r="I293" s="123">
        <f>Arkusz3!F10</f>
        <v>117</v>
      </c>
      <c r="J293" s="123"/>
      <c r="K293" s="123">
        <f>SUM(Arkusz3!F16,-G293)</f>
        <v>2</v>
      </c>
      <c r="L293" s="123"/>
      <c r="M293" s="123">
        <f>SUM(Arkusz3!F22,-I293)</f>
        <v>2</v>
      </c>
      <c r="N293" s="123"/>
      <c r="O293" s="123">
        <f>Arkusz3!F28</f>
        <v>4</v>
      </c>
      <c r="P293" s="123"/>
      <c r="Q293" s="123">
        <f>Arkusz3!F34</f>
        <v>4</v>
      </c>
      <c r="R293" s="123"/>
      <c r="S293" s="123">
        <f>SUM(Arkusz3!F16,O293)</f>
        <v>69</v>
      </c>
      <c r="T293" s="123"/>
      <c r="U293" s="123">
        <f>SUM(Arkusz3!F22,Q293)</f>
        <v>123</v>
      </c>
      <c r="V293" s="236"/>
    </row>
    <row r="294" spans="1:26" x14ac:dyDescent="0.25">
      <c r="C294" s="74" t="str">
        <f>Arkusz3!B5</f>
        <v>TADŻYKISTAN</v>
      </c>
      <c r="D294" s="75"/>
      <c r="E294" s="75"/>
      <c r="F294" s="75"/>
      <c r="G294" s="235">
        <f>Arkusz3!F5</f>
        <v>35</v>
      </c>
      <c r="H294" s="235"/>
      <c r="I294" s="235">
        <f>Arkusz3!F11</f>
        <v>80</v>
      </c>
      <c r="J294" s="235"/>
      <c r="K294" s="235">
        <f>SUM(Arkusz3!F17,-G294)</f>
        <v>14</v>
      </c>
      <c r="L294" s="235"/>
      <c r="M294" s="235">
        <f>SUM(Arkusz3!F23,-I294)</f>
        <v>33</v>
      </c>
      <c r="N294" s="235"/>
      <c r="O294" s="235">
        <f>Arkusz3!F29</f>
        <v>0</v>
      </c>
      <c r="P294" s="235"/>
      <c r="Q294" s="235">
        <f>Arkusz3!F35</f>
        <v>0</v>
      </c>
      <c r="R294" s="235"/>
      <c r="S294" s="235">
        <f>SUM(Arkusz3!F17,O294)</f>
        <v>49</v>
      </c>
      <c r="T294" s="235"/>
      <c r="U294" s="235">
        <f>SUM(Arkusz3!F23,Q294)</f>
        <v>113</v>
      </c>
      <c r="V294" s="242"/>
    </row>
    <row r="295" spans="1:26" x14ac:dyDescent="0.25">
      <c r="C295" s="140" t="str">
        <f>Arkusz3!B6</f>
        <v>GRUZJA</v>
      </c>
      <c r="D295" s="141"/>
      <c r="E295" s="141"/>
      <c r="F295" s="141"/>
      <c r="G295" s="123">
        <f>Arkusz3!F6</f>
        <v>36</v>
      </c>
      <c r="H295" s="123"/>
      <c r="I295" s="123">
        <f>Arkusz3!F12</f>
        <v>50</v>
      </c>
      <c r="J295" s="123"/>
      <c r="K295" s="123">
        <f>SUM(Arkusz3!F18,-G295)</f>
        <v>17</v>
      </c>
      <c r="L295" s="123"/>
      <c r="M295" s="123">
        <f>SUM(Arkusz3!F24,-I295)</f>
        <v>35</v>
      </c>
      <c r="N295" s="123"/>
      <c r="O295" s="123">
        <f>Arkusz3!F30</f>
        <v>1</v>
      </c>
      <c r="P295" s="123"/>
      <c r="Q295" s="123">
        <f>Arkusz3!F36</f>
        <v>1</v>
      </c>
      <c r="R295" s="123"/>
      <c r="S295" s="123">
        <f>SUM(Arkusz3!F18,O295)</f>
        <v>54</v>
      </c>
      <c r="T295" s="123"/>
      <c r="U295" s="123">
        <f>SUM(Arkusz3!F24,Q295)</f>
        <v>86</v>
      </c>
      <c r="V295" s="236"/>
    </row>
    <row r="296" spans="1:26" ht="15.75" thickBot="1" x14ac:dyDescent="0.3">
      <c r="C296" s="165" t="str">
        <f>Arkusz3!B7</f>
        <v>Pozostałe</v>
      </c>
      <c r="D296" s="166"/>
      <c r="E296" s="166"/>
      <c r="F296" s="166"/>
      <c r="G296" s="234">
        <f>Arkusz3!F7</f>
        <v>445</v>
      </c>
      <c r="H296" s="234"/>
      <c r="I296" s="234">
        <f>Arkusz3!F13</f>
        <v>518</v>
      </c>
      <c r="J296" s="234"/>
      <c r="K296" s="234">
        <f>SUM(Arkusz3!F19,-G296)</f>
        <v>127</v>
      </c>
      <c r="L296" s="234"/>
      <c r="M296" s="234">
        <f>SUM(Arkusz3!F25,-I296)</f>
        <v>177</v>
      </c>
      <c r="N296" s="234"/>
      <c r="O296" s="234">
        <f>Arkusz3!F31</f>
        <v>21</v>
      </c>
      <c r="P296" s="234"/>
      <c r="Q296" s="234">
        <f>Arkusz3!F37</f>
        <v>31</v>
      </c>
      <c r="R296" s="234"/>
      <c r="S296" s="234">
        <f>SUM(Arkusz3!F19,O296)</f>
        <v>593</v>
      </c>
      <c r="T296" s="234"/>
      <c r="U296" s="234">
        <f>SUM(Arkusz3!F25,Q296)</f>
        <v>726</v>
      </c>
      <c r="V296" s="245"/>
    </row>
    <row r="297" spans="1:26" x14ac:dyDescent="0.25">
      <c r="C297" s="196" t="s">
        <v>1</v>
      </c>
      <c r="D297" s="197"/>
      <c r="E297" s="197"/>
      <c r="F297" s="197"/>
      <c r="G297" s="124">
        <f>SUM(G291:G296)</f>
        <v>1310</v>
      </c>
      <c r="H297" s="124"/>
      <c r="I297" s="124">
        <f>SUM(I291:I296)</f>
        <v>2698</v>
      </c>
      <c r="J297" s="124"/>
      <c r="K297" s="124">
        <f>SUM(K291:K296)</f>
        <v>537</v>
      </c>
      <c r="L297" s="124"/>
      <c r="M297" s="124">
        <f>SUM(M291:M296)</f>
        <v>1103</v>
      </c>
      <c r="N297" s="124"/>
      <c r="O297" s="124">
        <f>SUM(O291:O296)</f>
        <v>111</v>
      </c>
      <c r="P297" s="124"/>
      <c r="Q297" s="124">
        <f>SUM(Q291:Q296)</f>
        <v>294</v>
      </c>
      <c r="R297" s="124"/>
      <c r="S297" s="124">
        <f>SUM(S291:S296)</f>
        <v>1958</v>
      </c>
      <c r="T297" s="124"/>
      <c r="U297" s="124">
        <f>SUM(U291:U296)</f>
        <v>4095</v>
      </c>
      <c r="V297" s="125"/>
    </row>
    <row r="298" spans="1:26" x14ac:dyDescent="0.25">
      <c r="A298" s="4"/>
      <c r="B298" s="13"/>
      <c r="C298" s="14"/>
      <c r="D298" s="14"/>
      <c r="E298" s="14"/>
      <c r="F298" s="14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3"/>
    </row>
    <row r="299" spans="1:26" x14ac:dyDescent="0.25">
      <c r="A299" s="198" t="s">
        <v>146</v>
      </c>
      <c r="B299" s="198"/>
      <c r="C299" s="198"/>
      <c r="D299" s="198"/>
      <c r="E299" s="198"/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</row>
    <row r="300" spans="1:26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7"/>
      <c r="Z300" s="16"/>
    </row>
    <row r="304" spans="1:26" x14ac:dyDescent="0.25">
      <c r="M304" s="12"/>
      <c r="N304" s="12"/>
      <c r="O304" s="12"/>
      <c r="P304" s="12"/>
      <c r="Q304" s="12"/>
      <c r="R304" s="12"/>
      <c r="S304" s="12"/>
    </row>
    <row r="305" spans="1:26" x14ac:dyDescent="0.25">
      <c r="M305" s="12"/>
      <c r="N305" s="12"/>
      <c r="O305" s="12"/>
      <c r="P305" s="12"/>
      <c r="Q305" s="12"/>
      <c r="R305" s="12"/>
      <c r="S305" s="12"/>
    </row>
    <row r="306" spans="1:26" x14ac:dyDescent="0.25">
      <c r="M306" s="12"/>
      <c r="N306" s="12"/>
      <c r="O306" s="12"/>
      <c r="P306" s="12"/>
      <c r="Q306" s="12"/>
      <c r="R306" s="12"/>
      <c r="S306" s="12"/>
    </row>
    <row r="307" spans="1:26" x14ac:dyDescent="0.25">
      <c r="M307" s="12"/>
      <c r="N307" s="12"/>
      <c r="O307" s="12"/>
      <c r="P307" s="12"/>
      <c r="Q307" s="12"/>
      <c r="R307" s="12"/>
      <c r="S307" s="12"/>
    </row>
    <row r="308" spans="1:26" x14ac:dyDescent="0.25">
      <c r="M308" s="12"/>
      <c r="N308" s="12"/>
      <c r="O308" s="12"/>
      <c r="P308" s="12"/>
      <c r="Q308" s="12"/>
      <c r="R308" s="12"/>
      <c r="S308" s="12"/>
    </row>
    <row r="309" spans="1:26" x14ac:dyDescent="0.25">
      <c r="M309" s="12"/>
      <c r="N309" s="12"/>
      <c r="O309" s="12"/>
      <c r="P309" s="12"/>
      <c r="Q309" s="12"/>
      <c r="R309" s="12"/>
      <c r="S309" s="12"/>
    </row>
    <row r="310" spans="1:26" x14ac:dyDescent="0.25">
      <c r="M310" s="12"/>
      <c r="N310" s="12"/>
      <c r="O310" s="12"/>
      <c r="P310" s="12"/>
      <c r="Q310" s="12"/>
      <c r="R310" s="12"/>
      <c r="S310" s="12"/>
    </row>
    <row r="311" spans="1:26" x14ac:dyDescent="0.25">
      <c r="M311" s="12"/>
      <c r="N311" s="12"/>
      <c r="O311" s="12"/>
      <c r="P311" s="12"/>
      <c r="Q311" s="12"/>
      <c r="R311" s="12"/>
      <c r="S311" s="12"/>
    </row>
    <row r="312" spans="1:26" x14ac:dyDescent="0.25">
      <c r="D312" s="195"/>
      <c r="E312" s="195"/>
    </row>
    <row r="317" spans="1:26" x14ac:dyDescent="0.25">
      <c r="V317" s="18"/>
      <c r="W317" s="18"/>
      <c r="X317" s="18"/>
      <c r="Y317" s="19"/>
      <c r="Z317" s="18"/>
    </row>
    <row r="318" spans="1:26" x14ac:dyDescent="0.25">
      <c r="V318" s="18"/>
      <c r="W318" s="18"/>
      <c r="X318" s="18"/>
      <c r="Y318" s="19"/>
      <c r="Z318" s="18"/>
    </row>
    <row r="319" spans="1:26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18"/>
      <c r="W319" s="18"/>
      <c r="X319" s="18"/>
      <c r="Y319" s="19"/>
      <c r="Z319" s="18"/>
    </row>
    <row r="320" spans="1:26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18"/>
      <c r="W320" s="18"/>
      <c r="X320" s="18"/>
      <c r="Y320" s="19"/>
      <c r="Z320" s="18"/>
    </row>
    <row r="321" spans="1:26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18"/>
      <c r="W321" s="18"/>
      <c r="X321" s="18"/>
      <c r="Y321" s="19"/>
      <c r="Z321" s="18"/>
    </row>
    <row r="322" spans="1:26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18"/>
      <c r="W322" s="18"/>
      <c r="X322" s="18"/>
      <c r="Y322" s="19"/>
      <c r="Z322" s="18"/>
    </row>
    <row r="323" spans="1:26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18"/>
      <c r="W323" s="18"/>
      <c r="X323" s="18"/>
      <c r="Y323" s="19"/>
      <c r="Z323" s="18"/>
    </row>
    <row r="324" spans="1:26" x14ac:dyDescent="0.25">
      <c r="A324" s="237" t="s">
        <v>125</v>
      </c>
      <c r="B324" s="237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</row>
    <row r="325" spans="1:26" x14ac:dyDescent="0.25">
      <c r="A325" s="237"/>
      <c r="B325" s="237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</row>
    <row r="326" spans="1:26" x14ac:dyDescent="0.25">
      <c r="A326" s="237"/>
      <c r="B326" s="237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</row>
    <row r="327" spans="1:26" x14ac:dyDescent="0.25">
      <c r="A327" s="237"/>
      <c r="B327" s="237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</row>
    <row r="328" spans="1:26" x14ac:dyDescent="0.25">
      <c r="A328" s="237"/>
      <c r="B328" s="237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</row>
    <row r="329" spans="1:26" x14ac:dyDescent="0.25">
      <c r="A329" s="237"/>
      <c r="B329" s="237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</row>
    <row r="330" spans="1:26" x14ac:dyDescent="0.25">
      <c r="A330" s="237"/>
      <c r="B330" s="237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</row>
    <row r="331" spans="1:26" x14ac:dyDescent="0.25">
      <c r="A331" s="237"/>
      <c r="B331" s="237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</row>
    <row r="332" spans="1:26" x14ac:dyDescent="0.25">
      <c r="A332" s="237"/>
      <c r="B332" s="237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</row>
    <row r="333" spans="1:26" x14ac:dyDescent="0.25">
      <c r="A333" s="237"/>
      <c r="B333" s="237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</row>
    <row r="338" spans="1:21" x14ac:dyDescent="0.25">
      <c r="A338" s="128" t="s">
        <v>154</v>
      </c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</row>
    <row r="339" spans="1:2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1" spans="1:21" ht="15.75" thickBot="1" x14ac:dyDescent="0.3"/>
    <row r="342" spans="1:21" x14ac:dyDescent="0.25">
      <c r="A342" s="231" t="str">
        <f>CONCATENATE(Arkusz18!C2," - ",Arkusz18!B2," r.")</f>
        <v>01.01.2019 - 31.12.2019 r.</v>
      </c>
      <c r="B342" s="232"/>
      <c r="C342" s="232"/>
      <c r="D342" s="232"/>
      <c r="E342" s="232"/>
      <c r="F342" s="232"/>
      <c r="G342" s="232"/>
      <c r="H342" s="232"/>
      <c r="I342" s="233"/>
      <c r="M342" s="231" t="str">
        <f>CONCATENATE(Arkusz18!C2," - ",Arkusz18!B2," r.")</f>
        <v>01.01.2019 - 31.12.2019 r.</v>
      </c>
      <c r="N342" s="232"/>
      <c r="O342" s="232"/>
      <c r="P342" s="232"/>
      <c r="Q342" s="232"/>
      <c r="R342" s="232"/>
      <c r="S342" s="232"/>
      <c r="T342" s="232"/>
      <c r="U342" s="233"/>
    </row>
    <row r="343" spans="1:21" ht="52.5" customHeight="1" x14ac:dyDescent="0.25">
      <c r="A343" s="225" t="s">
        <v>59</v>
      </c>
      <c r="B343" s="226"/>
      <c r="C343" s="227"/>
      <c r="D343" s="189" t="s">
        <v>60</v>
      </c>
      <c r="E343" s="190"/>
      <c r="F343" s="189" t="s">
        <v>61</v>
      </c>
      <c r="G343" s="190"/>
      <c r="H343" s="189" t="s">
        <v>57</v>
      </c>
      <c r="I343" s="246"/>
      <c r="M343" s="225" t="s">
        <v>59</v>
      </c>
      <c r="N343" s="226"/>
      <c r="O343" s="227"/>
      <c r="P343" s="189" t="s">
        <v>62</v>
      </c>
      <c r="Q343" s="190"/>
      <c r="R343" s="189" t="s">
        <v>61</v>
      </c>
      <c r="S343" s="190"/>
      <c r="T343" s="189" t="s">
        <v>57</v>
      </c>
      <c r="U343" s="246"/>
    </row>
    <row r="344" spans="1:21" x14ac:dyDescent="0.25">
      <c r="A344" s="228"/>
      <c r="B344" s="229"/>
      <c r="C344" s="230"/>
      <c r="D344" s="191"/>
      <c r="E344" s="192"/>
      <c r="F344" s="191"/>
      <c r="G344" s="192"/>
      <c r="H344" s="191"/>
      <c r="I344" s="247"/>
      <c r="M344" s="228"/>
      <c r="N344" s="229"/>
      <c r="O344" s="230"/>
      <c r="P344" s="191"/>
      <c r="Q344" s="192"/>
      <c r="R344" s="191"/>
      <c r="S344" s="192"/>
      <c r="T344" s="191"/>
      <c r="U344" s="247"/>
    </row>
    <row r="345" spans="1:21" x14ac:dyDescent="0.25">
      <c r="A345" s="116" t="str">
        <f>Arkusz4!B2</f>
        <v>NIEMCY</v>
      </c>
      <c r="B345" s="117"/>
      <c r="C345" s="117"/>
      <c r="D345" s="118">
        <f>Arkusz4!C2</f>
        <v>1915</v>
      </c>
      <c r="E345" s="118"/>
      <c r="F345" s="118">
        <f>Arkusz4!D2</f>
        <v>1687</v>
      </c>
      <c r="G345" s="118"/>
      <c r="H345" s="118">
        <f>Arkusz4!E2</f>
        <v>496</v>
      </c>
      <c r="I345" s="118"/>
      <c r="M345" s="116" t="str">
        <f>Arkusz5!B2</f>
        <v>NIEMCY</v>
      </c>
      <c r="N345" s="117"/>
      <c r="O345" s="117"/>
      <c r="P345" s="118">
        <f>Arkusz5!C2</f>
        <v>46</v>
      </c>
      <c r="Q345" s="118"/>
      <c r="R345" s="118">
        <f>Arkusz5!D2</f>
        <v>43</v>
      </c>
      <c r="S345" s="118"/>
      <c r="T345" s="118">
        <f>Arkusz5!E2</f>
        <v>22</v>
      </c>
      <c r="U345" s="199"/>
    </row>
    <row r="346" spans="1:21" x14ac:dyDescent="0.25">
      <c r="A346" s="130" t="str">
        <f>Arkusz4!B3</f>
        <v>FRANCJA</v>
      </c>
      <c r="B346" s="131"/>
      <c r="C346" s="131"/>
      <c r="D346" s="115">
        <f>Arkusz4!C3</f>
        <v>1188</v>
      </c>
      <c r="E346" s="115"/>
      <c r="F346" s="115">
        <f>Arkusz4!D3</f>
        <v>812</v>
      </c>
      <c r="G346" s="115"/>
      <c r="H346" s="115">
        <f>Arkusz4!E3</f>
        <v>50</v>
      </c>
      <c r="I346" s="115"/>
      <c r="M346" s="130" t="str">
        <f>Arkusz5!B3</f>
        <v>GRECJA</v>
      </c>
      <c r="N346" s="131"/>
      <c r="O346" s="131"/>
      <c r="P346" s="115">
        <f>Arkusz5!C3</f>
        <v>37</v>
      </c>
      <c r="Q346" s="115"/>
      <c r="R346" s="115">
        <f>Arkusz5!D3</f>
        <v>7</v>
      </c>
      <c r="S346" s="115"/>
      <c r="T346" s="115">
        <f>Arkusz5!E3</f>
        <v>2</v>
      </c>
      <c r="U346" s="200"/>
    </row>
    <row r="347" spans="1:21" x14ac:dyDescent="0.25">
      <c r="A347" s="116" t="str">
        <f>Arkusz4!B4</f>
        <v>BELGIA</v>
      </c>
      <c r="B347" s="117"/>
      <c r="C347" s="117"/>
      <c r="D347" s="118">
        <f>Arkusz4!C4</f>
        <v>204</v>
      </c>
      <c r="E347" s="118"/>
      <c r="F347" s="118">
        <f>Arkusz4!D4</f>
        <v>160</v>
      </c>
      <c r="G347" s="118"/>
      <c r="H347" s="118">
        <f>Arkusz4!E4</f>
        <v>3</v>
      </c>
      <c r="I347" s="118"/>
      <c r="M347" s="116" t="str">
        <f>Arkusz5!B4</f>
        <v>FRANCJA</v>
      </c>
      <c r="N347" s="117"/>
      <c r="O347" s="117"/>
      <c r="P347" s="118">
        <f>Arkusz5!C4</f>
        <v>25</v>
      </c>
      <c r="Q347" s="118"/>
      <c r="R347" s="118">
        <f>Arkusz5!D4</f>
        <v>20</v>
      </c>
      <c r="S347" s="118"/>
      <c r="T347" s="118">
        <f>Arkusz5!E4</f>
        <v>4</v>
      </c>
      <c r="U347" s="199"/>
    </row>
    <row r="348" spans="1:21" x14ac:dyDescent="0.25">
      <c r="A348" s="130" t="str">
        <f>Arkusz4!B5</f>
        <v>NIDERLANDY</v>
      </c>
      <c r="B348" s="131"/>
      <c r="C348" s="131"/>
      <c r="D348" s="115">
        <f>Arkusz4!C5</f>
        <v>173</v>
      </c>
      <c r="E348" s="115"/>
      <c r="F348" s="115">
        <f>Arkusz4!D5</f>
        <v>161</v>
      </c>
      <c r="G348" s="115"/>
      <c r="H348" s="115">
        <f>Arkusz4!E5</f>
        <v>17</v>
      </c>
      <c r="I348" s="115"/>
      <c r="M348" s="130" t="str">
        <f>Arkusz5!B5</f>
        <v>BUŁGARIA</v>
      </c>
      <c r="N348" s="131"/>
      <c r="O348" s="131"/>
      <c r="P348" s="115">
        <f>Arkusz5!C5</f>
        <v>18</v>
      </c>
      <c r="Q348" s="115"/>
      <c r="R348" s="115">
        <f>Arkusz5!D5</f>
        <v>17</v>
      </c>
      <c r="S348" s="115"/>
      <c r="T348" s="115">
        <f>Arkusz5!E5</f>
        <v>8</v>
      </c>
      <c r="U348" s="200"/>
    </row>
    <row r="349" spans="1:21" x14ac:dyDescent="0.25">
      <c r="A349" s="116" t="str">
        <f>Arkusz4!B6</f>
        <v>SZWECJA</v>
      </c>
      <c r="B349" s="117"/>
      <c r="C349" s="117"/>
      <c r="D349" s="118">
        <f>Arkusz4!C6</f>
        <v>166</v>
      </c>
      <c r="E349" s="118"/>
      <c r="F349" s="118">
        <f>Arkusz4!D6</f>
        <v>141</v>
      </c>
      <c r="G349" s="118"/>
      <c r="H349" s="118">
        <f>Arkusz4!E6</f>
        <v>43</v>
      </c>
      <c r="I349" s="118"/>
      <c r="M349" s="116" t="str">
        <f>Arkusz5!B6</f>
        <v>LITWA</v>
      </c>
      <c r="N349" s="117"/>
      <c r="O349" s="117"/>
      <c r="P349" s="118">
        <f>Arkusz5!C6</f>
        <v>13</v>
      </c>
      <c r="Q349" s="118"/>
      <c r="R349" s="118">
        <f>Arkusz5!D6</f>
        <v>12</v>
      </c>
      <c r="S349" s="118"/>
      <c r="T349" s="118">
        <f>Arkusz5!E6</f>
        <v>1</v>
      </c>
      <c r="U349" s="199"/>
    </row>
    <row r="350" spans="1:21" ht="15.75" thickBot="1" x14ac:dyDescent="0.3">
      <c r="A350" s="208" t="str">
        <f>Arkusz4!B7</f>
        <v>Pozostałe</v>
      </c>
      <c r="B350" s="209"/>
      <c r="C350" s="209"/>
      <c r="D350" s="126">
        <f>Arkusz4!C7</f>
        <v>333</v>
      </c>
      <c r="E350" s="126"/>
      <c r="F350" s="126">
        <f>Arkusz4!D7</f>
        <v>253</v>
      </c>
      <c r="G350" s="126"/>
      <c r="H350" s="126">
        <f>Arkusz4!E7</f>
        <v>76</v>
      </c>
      <c r="I350" s="126"/>
      <c r="M350" s="208" t="str">
        <f>Arkusz5!B7</f>
        <v>Pozostałe</v>
      </c>
      <c r="N350" s="209"/>
      <c r="O350" s="209"/>
      <c r="P350" s="126">
        <f>Arkusz5!C7</f>
        <v>62</v>
      </c>
      <c r="Q350" s="126"/>
      <c r="R350" s="126">
        <f>Arkusz5!D7</f>
        <v>55</v>
      </c>
      <c r="S350" s="126"/>
      <c r="T350" s="126">
        <f>Arkusz5!E7</f>
        <v>18</v>
      </c>
      <c r="U350" s="129"/>
    </row>
    <row r="351" spans="1:21" ht="15.75" thickBot="1" x14ac:dyDescent="0.3">
      <c r="A351" s="210" t="s">
        <v>72</v>
      </c>
      <c r="B351" s="211"/>
      <c r="C351" s="211"/>
      <c r="D351" s="204">
        <f>SUM(D345:E350)</f>
        <v>3979</v>
      </c>
      <c r="E351" s="204"/>
      <c r="F351" s="204">
        <f>SUM(F345:G350)</f>
        <v>3214</v>
      </c>
      <c r="G351" s="204"/>
      <c r="H351" s="204">
        <f>SUM(H345:I350)</f>
        <v>685</v>
      </c>
      <c r="I351" s="205"/>
      <c r="M351" s="210" t="s">
        <v>72</v>
      </c>
      <c r="N351" s="211"/>
      <c r="O351" s="211"/>
      <c r="P351" s="204">
        <f>SUM(P345:Q350)</f>
        <v>201</v>
      </c>
      <c r="Q351" s="204"/>
      <c r="R351" s="204">
        <f t="shared" ref="R351" si="11">SUM(R345:S350)</f>
        <v>154</v>
      </c>
      <c r="S351" s="204"/>
      <c r="T351" s="204">
        <f>SUM(T345:U350)</f>
        <v>55</v>
      </c>
      <c r="U351" s="205"/>
    </row>
    <row r="353" spans="1:26" x14ac:dyDescent="0.25">
      <c r="A353" s="127" t="s">
        <v>125</v>
      </c>
      <c r="B353" s="127"/>
      <c r="C353" s="127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</row>
    <row r="354" spans="1:26" x14ac:dyDescent="0.25">
      <c r="A354" s="127"/>
      <c r="B354" s="127"/>
      <c r="C354" s="127"/>
      <c r="D354" s="127"/>
      <c r="E354" s="127"/>
      <c r="F354" s="127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</row>
    <row r="355" spans="1:26" x14ac:dyDescent="0.25">
      <c r="A355" s="127"/>
      <c r="B355" s="127"/>
      <c r="C355" s="127"/>
      <c r="D355" s="127"/>
      <c r="E355" s="127"/>
      <c r="F355" s="127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</row>
    <row r="356" spans="1:26" x14ac:dyDescent="0.25">
      <c r="A356" s="127"/>
      <c r="B356" s="127"/>
      <c r="C356" s="127"/>
      <c r="D356" s="127"/>
      <c r="E356" s="127"/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</row>
    <row r="357" spans="1:26" x14ac:dyDescent="0.25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</row>
    <row r="358" spans="1:26" x14ac:dyDescent="0.25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</row>
    <row r="359" spans="1:26" x14ac:dyDescent="0.25">
      <c r="A359" s="127"/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</row>
    <row r="360" spans="1:26" x14ac:dyDescent="0.25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</row>
    <row r="362" spans="1:26" x14ac:dyDescent="0.25">
      <c r="A362" s="198" t="s">
        <v>71</v>
      </c>
      <c r="B362" s="198"/>
      <c r="C362" s="198"/>
      <c r="D362" s="198"/>
      <c r="E362" s="198"/>
      <c r="F362" s="198"/>
      <c r="G362" s="198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</row>
    <row r="363" spans="1:26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</row>
    <row r="364" spans="1:26" x14ac:dyDescent="0.25">
      <c r="A364" s="128" t="s">
        <v>155</v>
      </c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</row>
    <row r="365" spans="1:26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1:26" ht="15.75" thickBot="1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1:26" x14ac:dyDescent="0.25">
      <c r="C367" s="121" t="s">
        <v>0</v>
      </c>
      <c r="D367" s="122"/>
      <c r="E367" s="122"/>
      <c r="F367" s="122"/>
      <c r="G367" s="206" t="str">
        <f>CONCATENATE(Arkusz18!A2," - ",Arkusz18!B2," r.")</f>
        <v>01.12.2019 - 31.12.2019 r.</v>
      </c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7"/>
    </row>
    <row r="368" spans="1:26" ht="73.5" customHeight="1" x14ac:dyDescent="0.25">
      <c r="C368" s="187"/>
      <c r="D368" s="188"/>
      <c r="E368" s="188"/>
      <c r="F368" s="188"/>
      <c r="G368" s="91" t="s">
        <v>63</v>
      </c>
      <c r="H368" s="92"/>
      <c r="I368" s="93"/>
      <c r="J368" s="91" t="s">
        <v>64</v>
      </c>
      <c r="K368" s="92"/>
      <c r="L368" s="93"/>
      <c r="M368" s="91" t="s">
        <v>65</v>
      </c>
      <c r="N368" s="92"/>
      <c r="O368" s="93"/>
      <c r="P368" s="91" t="s">
        <v>74</v>
      </c>
      <c r="Q368" s="92"/>
      <c r="R368" s="93"/>
      <c r="S368" s="91" t="s">
        <v>66</v>
      </c>
      <c r="T368" s="92"/>
      <c r="U368" s="203"/>
    </row>
    <row r="369" spans="3:21" x14ac:dyDescent="0.25">
      <c r="C369" s="182" t="str">
        <f>Arkusz6!B2</f>
        <v>ROSJA</v>
      </c>
      <c r="D369" s="183"/>
      <c r="E369" s="183"/>
      <c r="F369" s="183"/>
      <c r="G369" s="106">
        <f>Arkusz6!C2</f>
        <v>0</v>
      </c>
      <c r="H369" s="106"/>
      <c r="I369" s="106"/>
      <c r="J369" s="106">
        <f>Arkusz6!D2</f>
        <v>3</v>
      </c>
      <c r="K369" s="106"/>
      <c r="L369" s="106"/>
      <c r="M369" s="106">
        <f>Arkusz6!E2</f>
        <v>0</v>
      </c>
      <c r="N369" s="106"/>
      <c r="O369" s="106"/>
      <c r="P369" s="106">
        <f>Arkusz6!F2</f>
        <v>84</v>
      </c>
      <c r="Q369" s="106"/>
      <c r="R369" s="106"/>
      <c r="S369" s="106">
        <f>Arkusz6!G2</f>
        <v>108</v>
      </c>
      <c r="T369" s="106"/>
      <c r="U369" s="106"/>
    </row>
    <row r="370" spans="3:21" x14ac:dyDescent="0.25">
      <c r="C370" s="132" t="str">
        <f>Arkusz6!B3</f>
        <v>UKRAINA</v>
      </c>
      <c r="D370" s="133"/>
      <c r="E370" s="133"/>
      <c r="F370" s="133"/>
      <c r="G370" s="102">
        <f>Arkusz6!C3</f>
        <v>2</v>
      </c>
      <c r="H370" s="102"/>
      <c r="I370" s="102"/>
      <c r="J370" s="102">
        <f>Arkusz6!D3</f>
        <v>0</v>
      </c>
      <c r="K370" s="102"/>
      <c r="L370" s="102"/>
      <c r="M370" s="102">
        <f>Arkusz6!E3</f>
        <v>0</v>
      </c>
      <c r="N370" s="102"/>
      <c r="O370" s="102"/>
      <c r="P370" s="102">
        <f>Arkusz6!F3</f>
        <v>43</v>
      </c>
      <c r="Q370" s="102"/>
      <c r="R370" s="102"/>
      <c r="S370" s="102">
        <f>Arkusz6!G3</f>
        <v>3</v>
      </c>
      <c r="T370" s="102"/>
      <c r="U370" s="102"/>
    </row>
    <row r="371" spans="3:21" x14ac:dyDescent="0.25">
      <c r="C371" s="182" t="str">
        <f>Arkusz6!B4</f>
        <v>GRUZJA</v>
      </c>
      <c r="D371" s="183"/>
      <c r="E371" s="183"/>
      <c r="F371" s="183"/>
      <c r="G371" s="106">
        <f>Arkusz6!C4</f>
        <v>0</v>
      </c>
      <c r="H371" s="106"/>
      <c r="I371" s="106"/>
      <c r="J371" s="106">
        <f>Arkusz6!D4</f>
        <v>0</v>
      </c>
      <c r="K371" s="106"/>
      <c r="L371" s="106"/>
      <c r="M371" s="106">
        <f>Arkusz6!E4</f>
        <v>0</v>
      </c>
      <c r="N371" s="106"/>
      <c r="O371" s="106"/>
      <c r="P371" s="106">
        <f>Arkusz6!F4</f>
        <v>10</v>
      </c>
      <c r="Q371" s="106"/>
      <c r="R371" s="106"/>
      <c r="S371" s="106">
        <f>Arkusz6!G4</f>
        <v>4</v>
      </c>
      <c r="T371" s="106"/>
      <c r="U371" s="106"/>
    </row>
    <row r="372" spans="3:21" x14ac:dyDescent="0.25">
      <c r="C372" s="132" t="str">
        <f>Arkusz6!B5</f>
        <v>IRAK</v>
      </c>
      <c r="D372" s="133"/>
      <c r="E372" s="133"/>
      <c r="F372" s="133"/>
      <c r="G372" s="102">
        <f>Arkusz6!C5</f>
        <v>1</v>
      </c>
      <c r="H372" s="102"/>
      <c r="I372" s="102"/>
      <c r="J372" s="102">
        <f>Arkusz6!D5</f>
        <v>0</v>
      </c>
      <c r="K372" s="102"/>
      <c r="L372" s="102"/>
      <c r="M372" s="102">
        <f>Arkusz6!E5</f>
        <v>0</v>
      </c>
      <c r="N372" s="102"/>
      <c r="O372" s="102"/>
      <c r="P372" s="102">
        <f>Arkusz6!F5</f>
        <v>4</v>
      </c>
      <c r="Q372" s="102"/>
      <c r="R372" s="102"/>
      <c r="S372" s="102">
        <f>Arkusz6!G5</f>
        <v>1</v>
      </c>
      <c r="T372" s="102"/>
      <c r="U372" s="102"/>
    </row>
    <row r="373" spans="3:21" x14ac:dyDescent="0.25">
      <c r="C373" s="182" t="str">
        <f>Arkusz6!B6</f>
        <v>AZERBEJDŻAN</v>
      </c>
      <c r="D373" s="183"/>
      <c r="E373" s="183"/>
      <c r="F373" s="183"/>
      <c r="G373" s="106">
        <f>Arkusz6!C6</f>
        <v>0</v>
      </c>
      <c r="H373" s="106"/>
      <c r="I373" s="106"/>
      <c r="J373" s="106">
        <f>Arkusz6!D6</f>
        <v>0</v>
      </c>
      <c r="K373" s="106"/>
      <c r="L373" s="106"/>
      <c r="M373" s="106">
        <f>Arkusz6!E6</f>
        <v>0</v>
      </c>
      <c r="N373" s="106"/>
      <c r="O373" s="106"/>
      <c r="P373" s="106">
        <f>Arkusz6!F6</f>
        <v>5</v>
      </c>
      <c r="Q373" s="106"/>
      <c r="R373" s="106"/>
      <c r="S373" s="106">
        <f>Arkusz6!G6</f>
        <v>1</v>
      </c>
      <c r="T373" s="106"/>
      <c r="U373" s="106"/>
    </row>
    <row r="374" spans="3:21" ht="15.75" thickBot="1" x14ac:dyDescent="0.3">
      <c r="C374" s="201" t="str">
        <f>Arkusz6!B7</f>
        <v>Pozostałe</v>
      </c>
      <c r="D374" s="202"/>
      <c r="E374" s="202"/>
      <c r="F374" s="202"/>
      <c r="G374" s="105">
        <f>Arkusz6!C7</f>
        <v>4</v>
      </c>
      <c r="H374" s="105"/>
      <c r="I374" s="105"/>
      <c r="J374" s="105">
        <f>Arkusz6!D7</f>
        <v>1</v>
      </c>
      <c r="K374" s="105"/>
      <c r="L374" s="105"/>
      <c r="M374" s="105">
        <f>Arkusz6!E7</f>
        <v>0</v>
      </c>
      <c r="N374" s="105"/>
      <c r="O374" s="105"/>
      <c r="P374" s="105">
        <f>Arkusz6!F7</f>
        <v>21</v>
      </c>
      <c r="Q374" s="105"/>
      <c r="R374" s="105"/>
      <c r="S374" s="105">
        <f>Arkusz6!G7</f>
        <v>22</v>
      </c>
      <c r="T374" s="105"/>
      <c r="U374" s="105"/>
    </row>
    <row r="375" spans="3:21" ht="15.75" thickBot="1" x14ac:dyDescent="0.3">
      <c r="C375" s="185" t="s">
        <v>1</v>
      </c>
      <c r="D375" s="186"/>
      <c r="E375" s="186"/>
      <c r="F375" s="186"/>
      <c r="G375" s="89">
        <f>SUM(G369:I374)</f>
        <v>7</v>
      </c>
      <c r="H375" s="89"/>
      <c r="I375" s="89"/>
      <c r="J375" s="89">
        <f t="shared" ref="J375" si="12">SUM(J369:L374)</f>
        <v>4</v>
      </c>
      <c r="K375" s="89"/>
      <c r="L375" s="89"/>
      <c r="M375" s="89">
        <f t="shared" ref="M375" si="13">SUM(M369:O374)</f>
        <v>0</v>
      </c>
      <c r="N375" s="89"/>
      <c r="O375" s="89"/>
      <c r="P375" s="89">
        <f t="shared" ref="P375" si="14">SUM(P369:R374)</f>
        <v>167</v>
      </c>
      <c r="Q375" s="89"/>
      <c r="R375" s="89"/>
      <c r="S375" s="89">
        <f>SUM(S369:U374)</f>
        <v>139</v>
      </c>
      <c r="T375" s="89"/>
      <c r="U375" s="90"/>
    </row>
    <row r="378" spans="3:21" ht="15.75" thickBot="1" x14ac:dyDescent="0.3"/>
    <row r="379" spans="3:21" x14ac:dyDescent="0.25">
      <c r="C379" s="121" t="s">
        <v>0</v>
      </c>
      <c r="D379" s="122"/>
      <c r="E379" s="122"/>
      <c r="F379" s="122"/>
      <c r="G379" s="206" t="str">
        <f>CONCATENATE(Arkusz18!C2," - ",Arkusz18!B2," r.")</f>
        <v>01.01.2019 - 31.12.2019 r.</v>
      </c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7"/>
    </row>
    <row r="380" spans="3:21" ht="71.25" customHeight="1" x14ac:dyDescent="0.25">
      <c r="C380" s="187"/>
      <c r="D380" s="188"/>
      <c r="E380" s="188"/>
      <c r="F380" s="188"/>
      <c r="G380" s="91" t="s">
        <v>63</v>
      </c>
      <c r="H380" s="92"/>
      <c r="I380" s="93"/>
      <c r="J380" s="91" t="s">
        <v>64</v>
      </c>
      <c r="K380" s="92"/>
      <c r="L380" s="93"/>
      <c r="M380" s="91" t="s">
        <v>65</v>
      </c>
      <c r="N380" s="92"/>
      <c r="O380" s="93"/>
      <c r="P380" s="91" t="s">
        <v>74</v>
      </c>
      <c r="Q380" s="92"/>
      <c r="R380" s="93"/>
      <c r="S380" s="91" t="s">
        <v>66</v>
      </c>
      <c r="T380" s="92"/>
      <c r="U380" s="203"/>
    </row>
    <row r="381" spans="3:21" x14ac:dyDescent="0.25">
      <c r="C381" s="182" t="str">
        <f>Arkusz7!B2</f>
        <v>ROSJA</v>
      </c>
      <c r="D381" s="183"/>
      <c r="E381" s="183"/>
      <c r="F381" s="183"/>
      <c r="G381" s="106">
        <f>Arkusz7!C2</f>
        <v>8</v>
      </c>
      <c r="H381" s="106"/>
      <c r="I381" s="106"/>
      <c r="J381" s="106">
        <f>Arkusz7!D2</f>
        <v>68</v>
      </c>
      <c r="K381" s="106"/>
      <c r="L381" s="106"/>
      <c r="M381" s="106">
        <f>Arkusz7!E2</f>
        <v>4</v>
      </c>
      <c r="N381" s="106"/>
      <c r="O381" s="106"/>
      <c r="P381" s="106">
        <f>Arkusz7!F2</f>
        <v>961</v>
      </c>
      <c r="Q381" s="106"/>
      <c r="R381" s="106"/>
      <c r="S381" s="106">
        <f>Arkusz7!G2</f>
        <v>1543</v>
      </c>
      <c r="T381" s="106"/>
      <c r="U381" s="106"/>
    </row>
    <row r="382" spans="3:21" x14ac:dyDescent="0.25">
      <c r="C382" s="132" t="str">
        <f>Arkusz7!B3</f>
        <v>UKRAINA</v>
      </c>
      <c r="D382" s="133"/>
      <c r="E382" s="133"/>
      <c r="F382" s="133"/>
      <c r="G382" s="102">
        <f>Arkusz7!C3</f>
        <v>4</v>
      </c>
      <c r="H382" s="102"/>
      <c r="I382" s="102"/>
      <c r="J382" s="102">
        <f>Arkusz7!D3</f>
        <v>11</v>
      </c>
      <c r="K382" s="102"/>
      <c r="L382" s="102"/>
      <c r="M382" s="102">
        <f>Arkusz7!E3</f>
        <v>0</v>
      </c>
      <c r="N382" s="102"/>
      <c r="O382" s="102"/>
      <c r="P382" s="102">
        <f>Arkusz7!F3</f>
        <v>357</v>
      </c>
      <c r="Q382" s="102"/>
      <c r="R382" s="102"/>
      <c r="S382" s="102">
        <f>Arkusz7!G3</f>
        <v>86</v>
      </c>
      <c r="T382" s="102"/>
      <c r="U382" s="102"/>
    </row>
    <row r="383" spans="3:21" x14ac:dyDescent="0.25">
      <c r="C383" s="182" t="str">
        <f>Arkusz7!B4</f>
        <v>TADŻYKISTAN</v>
      </c>
      <c r="D383" s="183"/>
      <c r="E383" s="183"/>
      <c r="F383" s="183"/>
      <c r="G383" s="106">
        <f>Arkusz7!C4</f>
        <v>8</v>
      </c>
      <c r="H383" s="106"/>
      <c r="I383" s="106"/>
      <c r="J383" s="106">
        <f>Arkusz7!D4</f>
        <v>21</v>
      </c>
      <c r="K383" s="106"/>
      <c r="L383" s="106"/>
      <c r="M383" s="106">
        <f>Arkusz7!E4</f>
        <v>0</v>
      </c>
      <c r="N383" s="106"/>
      <c r="O383" s="106"/>
      <c r="P383" s="106">
        <f>Arkusz7!F4</f>
        <v>61</v>
      </c>
      <c r="Q383" s="106"/>
      <c r="R383" s="106"/>
      <c r="S383" s="106">
        <f>Arkusz7!G4</f>
        <v>32</v>
      </c>
      <c r="T383" s="106"/>
      <c r="U383" s="106"/>
    </row>
    <row r="384" spans="3:21" x14ac:dyDescent="0.25">
      <c r="C384" s="132" t="str">
        <f>Arkusz7!B5</f>
        <v>TURCJA</v>
      </c>
      <c r="D384" s="133"/>
      <c r="E384" s="133"/>
      <c r="F384" s="133"/>
      <c r="G384" s="102">
        <f>Arkusz7!C5</f>
        <v>49</v>
      </c>
      <c r="H384" s="102"/>
      <c r="I384" s="102"/>
      <c r="J384" s="102">
        <f>Arkusz7!D5</f>
        <v>0</v>
      </c>
      <c r="K384" s="102"/>
      <c r="L384" s="102"/>
      <c r="M384" s="102">
        <f>Arkusz7!E5</f>
        <v>0</v>
      </c>
      <c r="N384" s="102"/>
      <c r="O384" s="102"/>
      <c r="P384" s="102">
        <f>Arkusz7!F5</f>
        <v>7</v>
      </c>
      <c r="Q384" s="102"/>
      <c r="R384" s="102"/>
      <c r="S384" s="102">
        <f>Arkusz7!G5</f>
        <v>12</v>
      </c>
      <c r="T384" s="102"/>
      <c r="U384" s="102"/>
    </row>
    <row r="385" spans="1:25" x14ac:dyDescent="0.25">
      <c r="C385" s="182" t="str">
        <f>Arkusz7!B6</f>
        <v>GRUZJA</v>
      </c>
      <c r="D385" s="183"/>
      <c r="E385" s="183"/>
      <c r="F385" s="183"/>
      <c r="G385" s="106">
        <f>Arkusz7!C6</f>
        <v>0</v>
      </c>
      <c r="H385" s="106"/>
      <c r="I385" s="106"/>
      <c r="J385" s="106">
        <f>Arkusz7!D6</f>
        <v>0</v>
      </c>
      <c r="K385" s="106"/>
      <c r="L385" s="106"/>
      <c r="M385" s="106">
        <f>Arkusz7!E6</f>
        <v>0</v>
      </c>
      <c r="N385" s="106"/>
      <c r="O385" s="106"/>
      <c r="P385" s="106">
        <f>Arkusz7!F6</f>
        <v>39</v>
      </c>
      <c r="Q385" s="106"/>
      <c r="R385" s="106"/>
      <c r="S385" s="106">
        <f>Arkusz7!G6</f>
        <v>28</v>
      </c>
      <c r="T385" s="106"/>
      <c r="U385" s="106"/>
    </row>
    <row r="386" spans="1:25" ht="15.75" thickBot="1" x14ac:dyDescent="0.3">
      <c r="C386" s="201" t="str">
        <f>Arkusz7!B7</f>
        <v>Pozostałe</v>
      </c>
      <c r="D386" s="202"/>
      <c r="E386" s="202"/>
      <c r="F386" s="202"/>
      <c r="G386" s="105">
        <f>Arkusz7!C7</f>
        <v>62</v>
      </c>
      <c r="H386" s="105"/>
      <c r="I386" s="105"/>
      <c r="J386" s="105">
        <f>Arkusz7!D7</f>
        <v>30</v>
      </c>
      <c r="K386" s="105"/>
      <c r="L386" s="105"/>
      <c r="M386" s="105">
        <f>Arkusz7!E7</f>
        <v>0</v>
      </c>
      <c r="N386" s="105"/>
      <c r="O386" s="105"/>
      <c r="P386" s="105">
        <f>Arkusz7!F7</f>
        <v>305</v>
      </c>
      <c r="Q386" s="105"/>
      <c r="R386" s="105"/>
      <c r="S386" s="105">
        <f>Arkusz7!G7</f>
        <v>304</v>
      </c>
      <c r="T386" s="105"/>
      <c r="U386" s="105"/>
    </row>
    <row r="387" spans="1:25" ht="15.75" thickBot="1" x14ac:dyDescent="0.3">
      <c r="C387" s="185" t="s">
        <v>1</v>
      </c>
      <c r="D387" s="186"/>
      <c r="E387" s="186"/>
      <c r="F387" s="186"/>
      <c r="G387" s="89">
        <f>SUM(G381:I386)</f>
        <v>131</v>
      </c>
      <c r="H387" s="89"/>
      <c r="I387" s="89"/>
      <c r="J387" s="89">
        <f t="shared" ref="J387" si="15">SUM(J381:L386)</f>
        <v>130</v>
      </c>
      <c r="K387" s="89"/>
      <c r="L387" s="89"/>
      <c r="M387" s="89">
        <f t="shared" ref="M387" si="16">SUM(M381:O386)</f>
        <v>4</v>
      </c>
      <c r="N387" s="89"/>
      <c r="O387" s="89"/>
      <c r="P387" s="89">
        <f t="shared" ref="P387" si="17">SUM(P381:R386)</f>
        <v>1730</v>
      </c>
      <c r="Q387" s="89"/>
      <c r="R387" s="89"/>
      <c r="S387" s="89">
        <f>SUM(S381:U386)</f>
        <v>2005</v>
      </c>
      <c r="T387" s="89"/>
      <c r="U387" s="90"/>
    </row>
    <row r="390" spans="1:25" x14ac:dyDescent="0.25">
      <c r="A390" s="127" t="s">
        <v>125</v>
      </c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</row>
    <row r="391" spans="1:25" x14ac:dyDescent="0.25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</row>
    <row r="392" spans="1:25" x14ac:dyDescent="0.25">
      <c r="A392" s="127"/>
      <c r="B392" s="127"/>
      <c r="C392" s="12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</row>
    <row r="393" spans="1:25" x14ac:dyDescent="0.25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</row>
    <row r="394" spans="1:25" x14ac:dyDescent="0.25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</row>
    <row r="395" spans="1:25" x14ac:dyDescent="0.2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</row>
    <row r="396" spans="1:25" x14ac:dyDescent="0.25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</row>
    <row r="397" spans="1:25" x14ac:dyDescent="0.25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</row>
    <row r="398" spans="1:25" x14ac:dyDescent="0.25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</row>
    <row r="399" spans="1:25" x14ac:dyDescent="0.25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</row>
    <row r="400" spans="1:25" x14ac:dyDescent="0.25">
      <c r="A400" s="127"/>
      <c r="B400" s="127"/>
      <c r="C400" s="127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</row>
    <row r="404" spans="1:25" x14ac:dyDescent="0.25">
      <c r="A404" s="128" t="s">
        <v>156</v>
      </c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</row>
    <row r="405" spans="1:25" x14ac:dyDescent="0.25">
      <c r="A405" s="128"/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</row>
    <row r="406" spans="1:25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1:25" ht="15.75" thickBot="1" x14ac:dyDescent="0.3"/>
    <row r="408" spans="1:25" ht="30" customHeight="1" x14ac:dyDescent="0.25">
      <c r="B408" s="121" t="s">
        <v>9</v>
      </c>
      <c r="C408" s="122"/>
      <c r="D408" s="122"/>
      <c r="E408" s="122"/>
      <c r="F408" s="122"/>
      <c r="G408" s="122"/>
      <c r="H408" s="122"/>
      <c r="I408" s="122"/>
      <c r="J408" s="249" t="str">
        <f>Arkusz8!C6</f>
        <v>27.11.2019 - 03.12.2019</v>
      </c>
      <c r="K408" s="249"/>
      <c r="L408" s="249"/>
      <c r="M408" s="249" t="str">
        <f>Arkusz8!C10</f>
        <v>04.12.2019 - 10.12.2019</v>
      </c>
      <c r="N408" s="249"/>
      <c r="O408" s="249"/>
      <c r="P408" s="249" t="str">
        <f>Arkusz8!C9</f>
        <v>11.12.2019 - 17.12.2019</v>
      </c>
      <c r="Q408" s="249"/>
      <c r="R408" s="249"/>
      <c r="S408" s="249" t="str">
        <f>Arkusz8!C8</f>
        <v>18.12.2019 - 24.12.2019</v>
      </c>
      <c r="T408" s="249"/>
      <c r="U408" s="249"/>
      <c r="V408" s="249" t="str">
        <f>Arkusz8!C7</f>
        <v>25.12.2019 - 31.12.2019</v>
      </c>
      <c r="W408" s="249"/>
      <c r="X408" s="250"/>
    </row>
    <row r="409" spans="1:25" x14ac:dyDescent="0.25">
      <c r="B409" s="119" t="s">
        <v>32</v>
      </c>
      <c r="C409" s="120"/>
      <c r="D409" s="120"/>
      <c r="E409" s="120"/>
      <c r="F409" s="120"/>
      <c r="G409" s="120"/>
      <c r="H409" s="120"/>
      <c r="I409" s="120"/>
      <c r="J409" s="184">
        <f>Arkusz8!A6</f>
        <v>1340</v>
      </c>
      <c r="K409" s="184"/>
      <c r="L409" s="184"/>
      <c r="M409" s="184">
        <f>Arkusz8!A5</f>
        <v>1355</v>
      </c>
      <c r="N409" s="184"/>
      <c r="O409" s="184"/>
      <c r="P409" s="184">
        <f>Arkusz8!A4</f>
        <v>1342</v>
      </c>
      <c r="Q409" s="184"/>
      <c r="R409" s="184"/>
      <c r="S409" s="184">
        <f>Arkusz8!A3</f>
        <v>1327</v>
      </c>
      <c r="T409" s="184"/>
      <c r="U409" s="184"/>
      <c r="V409" s="184">
        <f>Arkusz8!A2</f>
        <v>1303</v>
      </c>
      <c r="W409" s="184"/>
      <c r="X409" s="184"/>
    </row>
    <row r="410" spans="1:25" x14ac:dyDescent="0.25">
      <c r="B410" s="180" t="s">
        <v>5</v>
      </c>
      <c r="C410" s="181"/>
      <c r="D410" s="181"/>
      <c r="E410" s="181"/>
      <c r="F410" s="181"/>
      <c r="G410" s="181"/>
      <c r="H410" s="181"/>
      <c r="I410" s="181"/>
      <c r="J410" s="106">
        <f>Arkusz8!A11</f>
        <v>1775</v>
      </c>
      <c r="K410" s="106"/>
      <c r="L410" s="106"/>
      <c r="M410" s="106">
        <f>Arkusz8!A10</f>
        <v>1756</v>
      </c>
      <c r="N410" s="106"/>
      <c r="O410" s="106"/>
      <c r="P410" s="106">
        <f>Arkusz8!A9</f>
        <v>1757</v>
      </c>
      <c r="Q410" s="106"/>
      <c r="R410" s="106"/>
      <c r="S410" s="106">
        <f>Arkusz8!A8</f>
        <v>1753</v>
      </c>
      <c r="T410" s="106"/>
      <c r="U410" s="106"/>
      <c r="V410" s="106">
        <f>Arkusz8!A7</f>
        <v>1746</v>
      </c>
      <c r="W410" s="106"/>
      <c r="X410" s="106"/>
    </row>
    <row r="411" spans="1:25" x14ac:dyDescent="0.25">
      <c r="B411" s="119" t="s">
        <v>6</v>
      </c>
      <c r="C411" s="120"/>
      <c r="D411" s="120"/>
      <c r="E411" s="120"/>
      <c r="F411" s="120"/>
      <c r="G411" s="120"/>
      <c r="H411" s="120"/>
      <c r="I411" s="120"/>
      <c r="J411" s="184">
        <f>Arkusz8!A16</f>
        <v>57</v>
      </c>
      <c r="K411" s="184"/>
      <c r="L411" s="184"/>
      <c r="M411" s="184">
        <f>Arkusz8!A15</f>
        <v>62</v>
      </c>
      <c r="N411" s="184"/>
      <c r="O411" s="184"/>
      <c r="P411" s="184">
        <f>Arkusz8!A14</f>
        <v>79</v>
      </c>
      <c r="Q411" s="184"/>
      <c r="R411" s="184"/>
      <c r="S411" s="184">
        <f>Arkusz8!A13</f>
        <v>78</v>
      </c>
      <c r="T411" s="184"/>
      <c r="U411" s="184"/>
      <c r="V411" s="184">
        <f>Arkusz8!A12</f>
        <v>49</v>
      </c>
      <c r="W411" s="184"/>
      <c r="X411" s="184"/>
    </row>
    <row r="412" spans="1:25" x14ac:dyDescent="0.25">
      <c r="B412" s="243" t="s">
        <v>7</v>
      </c>
      <c r="C412" s="244"/>
      <c r="D412" s="244"/>
      <c r="E412" s="244"/>
      <c r="F412" s="244"/>
      <c r="G412" s="244"/>
      <c r="H412" s="244"/>
      <c r="I412" s="244"/>
      <c r="J412" s="106">
        <f>Arkusz8!A21</f>
        <v>75</v>
      </c>
      <c r="K412" s="106"/>
      <c r="L412" s="106"/>
      <c r="M412" s="106">
        <f>Arkusz8!A20</f>
        <v>58</v>
      </c>
      <c r="N412" s="106"/>
      <c r="O412" s="106"/>
      <c r="P412" s="106">
        <f>Arkusz8!A19</f>
        <v>70</v>
      </c>
      <c r="Q412" s="106"/>
      <c r="R412" s="106"/>
      <c r="S412" s="106">
        <f>Arkusz8!A18</f>
        <v>51</v>
      </c>
      <c r="T412" s="106"/>
      <c r="U412" s="106"/>
      <c r="V412" s="106">
        <f>Arkusz8!A17</f>
        <v>34</v>
      </c>
      <c r="W412" s="106"/>
      <c r="X412" s="106"/>
    </row>
    <row r="413" spans="1:25" ht="15.75" thickBot="1" x14ac:dyDescent="0.3">
      <c r="B413" s="268" t="s">
        <v>95</v>
      </c>
      <c r="C413" s="269"/>
      <c r="D413" s="269"/>
      <c r="E413" s="269"/>
      <c r="F413" s="269"/>
      <c r="G413" s="269"/>
      <c r="H413" s="269"/>
      <c r="I413" s="269"/>
      <c r="J413" s="248">
        <f>Arkusz8!A26</f>
        <v>4</v>
      </c>
      <c r="K413" s="248"/>
      <c r="L413" s="248"/>
      <c r="M413" s="248">
        <f>Arkusz8!A25</f>
        <v>4</v>
      </c>
      <c r="N413" s="248"/>
      <c r="O413" s="248"/>
      <c r="P413" s="248">
        <f>Arkusz8!A24</f>
        <v>4</v>
      </c>
      <c r="Q413" s="248"/>
      <c r="R413" s="248"/>
      <c r="S413" s="248">
        <f>Arkusz8!A23</f>
        <v>4</v>
      </c>
      <c r="T413" s="248"/>
      <c r="U413" s="248"/>
      <c r="V413" s="248">
        <f>Arkusz8!A22</f>
        <v>4</v>
      </c>
      <c r="W413" s="248"/>
      <c r="X413" s="248"/>
    </row>
    <row r="414" spans="1:25" ht="15.75" thickBot="1" x14ac:dyDescent="0.3">
      <c r="B414" s="252" t="s">
        <v>96</v>
      </c>
      <c r="C414" s="253"/>
      <c r="D414" s="253"/>
      <c r="E414" s="253"/>
      <c r="F414" s="253"/>
      <c r="G414" s="253"/>
      <c r="H414" s="253"/>
      <c r="I414" s="253"/>
      <c r="J414" s="251">
        <f>SUM(J409,J410,J413)</f>
        <v>3119</v>
      </c>
      <c r="K414" s="251"/>
      <c r="L414" s="251"/>
      <c r="M414" s="251">
        <f>SUM(M409,M410,M413)</f>
        <v>3115</v>
      </c>
      <c r="N414" s="251"/>
      <c r="O414" s="251"/>
      <c r="P414" s="251">
        <f>SUM(P409,P410,P413)</f>
        <v>3103</v>
      </c>
      <c r="Q414" s="251"/>
      <c r="R414" s="251"/>
      <c r="S414" s="251">
        <f>SUM(S409,S410,S413)</f>
        <v>3084</v>
      </c>
      <c r="T414" s="251"/>
      <c r="U414" s="251"/>
      <c r="V414" s="251">
        <f>SUM(V409,V410,V413)</f>
        <v>3053</v>
      </c>
      <c r="W414" s="251"/>
      <c r="X414" s="267"/>
    </row>
    <row r="415" spans="1:25" x14ac:dyDescent="0.25">
      <c r="B415" s="23"/>
      <c r="C415" s="23"/>
      <c r="D415" s="23"/>
      <c r="E415" s="23"/>
      <c r="F415" s="23"/>
      <c r="G415" s="23"/>
      <c r="H415" s="23"/>
      <c r="I415" s="23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spans="1:25" x14ac:dyDescent="0.25">
      <c r="B416" s="23"/>
      <c r="C416" s="23"/>
      <c r="D416" s="23"/>
      <c r="E416" s="23"/>
      <c r="F416" s="23"/>
      <c r="G416" s="23"/>
      <c r="H416" s="23"/>
      <c r="I416" s="23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spans="2:24" x14ac:dyDescent="0.25">
      <c r="B417" s="23"/>
      <c r="C417" s="23"/>
      <c r="D417" s="23"/>
      <c r="E417" s="23"/>
      <c r="F417" s="23"/>
      <c r="G417" s="23"/>
      <c r="H417" s="23"/>
      <c r="I417" s="23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spans="2:24" x14ac:dyDescent="0.25">
      <c r="B418" s="23"/>
      <c r="C418" s="23"/>
      <c r="D418" s="23"/>
      <c r="E418" s="23"/>
      <c r="F418" s="23"/>
      <c r="G418" s="23"/>
      <c r="H418" s="23"/>
      <c r="I418" s="23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spans="2:24" x14ac:dyDescent="0.25">
      <c r="B419" s="23"/>
      <c r="C419" s="23"/>
      <c r="D419" s="23"/>
      <c r="E419" s="23"/>
      <c r="F419" s="23"/>
      <c r="G419" s="23"/>
      <c r="H419" s="23"/>
      <c r="I419" s="23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spans="2:24" x14ac:dyDescent="0.25">
      <c r="B420" s="23"/>
      <c r="C420" s="23"/>
      <c r="D420" s="23"/>
      <c r="E420" s="23"/>
      <c r="F420" s="23"/>
      <c r="G420" s="23"/>
      <c r="H420" s="23"/>
      <c r="I420" s="23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35" spans="1:2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</row>
    <row r="439" spans="1:25" x14ac:dyDescent="0.25">
      <c r="A439" s="127" t="s">
        <v>125</v>
      </c>
      <c r="B439" s="127"/>
      <c r="C439" s="127"/>
      <c r="D439" s="127"/>
      <c r="E439" s="127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</row>
    <row r="440" spans="1:25" x14ac:dyDescent="0.25">
      <c r="A440" s="127"/>
      <c r="B440" s="127"/>
      <c r="C440" s="127"/>
      <c r="D440" s="127"/>
      <c r="E440" s="127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</row>
    <row r="441" spans="1:25" x14ac:dyDescent="0.25">
      <c r="A441" s="127"/>
      <c r="B441" s="127"/>
      <c r="C441" s="127"/>
      <c r="D441" s="127"/>
      <c r="E441" s="127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</row>
    <row r="442" spans="1:25" x14ac:dyDescent="0.25">
      <c r="A442" s="127"/>
      <c r="B442" s="127"/>
      <c r="C442" s="127"/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</row>
    <row r="443" spans="1:25" x14ac:dyDescent="0.25">
      <c r="A443" s="127"/>
      <c r="B443" s="127"/>
      <c r="C443" s="127"/>
      <c r="D443" s="127"/>
      <c r="E443" s="127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</row>
    <row r="444" spans="1:25" x14ac:dyDescent="0.25">
      <c r="A444" s="127"/>
      <c r="B444" s="127"/>
      <c r="C444" s="127"/>
      <c r="D444" s="127"/>
      <c r="E444" s="127"/>
      <c r="F444" s="127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27"/>
      <c r="U444" s="127"/>
      <c r="V444" s="127"/>
      <c r="W444" s="127"/>
      <c r="X444" s="127"/>
      <c r="Y444" s="127"/>
    </row>
    <row r="445" spans="1:25" x14ac:dyDescent="0.25">
      <c r="A445" s="127"/>
      <c r="B445" s="127"/>
      <c r="C445" s="127"/>
      <c r="D445" s="127"/>
      <c r="E445" s="127"/>
      <c r="F445" s="127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27"/>
      <c r="U445" s="127"/>
      <c r="V445" s="127"/>
      <c r="W445" s="127"/>
      <c r="X445" s="127"/>
      <c r="Y445" s="127"/>
    </row>
    <row r="446" spans="1:25" x14ac:dyDescent="0.25">
      <c r="A446" s="127"/>
      <c r="B446" s="127"/>
      <c r="C446" s="127"/>
      <c r="D446" s="127"/>
      <c r="E446" s="127"/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</row>
    <row r="447" spans="1:25" x14ac:dyDescent="0.25">
      <c r="A447" s="127"/>
      <c r="B447" s="127"/>
      <c r="C447" s="127"/>
      <c r="D447" s="127"/>
      <c r="E447" s="127"/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</row>
    <row r="448" spans="1:25" x14ac:dyDescent="0.25">
      <c r="A448" s="127"/>
      <c r="B448" s="127"/>
      <c r="C448" s="12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</row>
    <row r="449" spans="1:25" x14ac:dyDescent="0.25">
      <c r="A449" s="127"/>
      <c r="B449" s="127"/>
      <c r="C449" s="127"/>
      <c r="D449" s="127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</row>
    <row r="452" spans="1:25" x14ac:dyDescent="0.25">
      <c r="A452" s="41" t="s">
        <v>51</v>
      </c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R452" s="42"/>
      <c r="S452" s="42"/>
      <c r="T452" s="42"/>
    </row>
    <row r="453" spans="1:25" x14ac:dyDescent="0.25">
      <c r="P453" s="43"/>
      <c r="Q453" s="43"/>
      <c r="R453" s="42"/>
      <c r="S453" s="42"/>
      <c r="T453" s="42"/>
      <c r="U453" s="43"/>
    </row>
    <row r="454" spans="1:25" x14ac:dyDescent="0.25"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25">
      <c r="A455" s="127" t="s">
        <v>125</v>
      </c>
      <c r="B455" s="127"/>
      <c r="C455" s="127"/>
      <c r="D455" s="127"/>
      <c r="E455" s="127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</row>
    <row r="456" spans="1:25" x14ac:dyDescent="0.25">
      <c r="A456" s="127"/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</row>
    <row r="457" spans="1:25" x14ac:dyDescent="0.25">
      <c r="A457" s="127"/>
      <c r="B457" s="127"/>
      <c r="C457" s="127"/>
      <c r="D457" s="127"/>
      <c r="E457" s="127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</row>
    <row r="458" spans="1:25" x14ac:dyDescent="0.25">
      <c r="A458" s="127"/>
      <c r="B458" s="127"/>
      <c r="C458" s="127"/>
      <c r="D458" s="127"/>
      <c r="E458" s="127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</row>
    <row r="459" spans="1:25" x14ac:dyDescent="0.25">
      <c r="A459" s="127"/>
      <c r="B459" s="127"/>
      <c r="C459" s="127"/>
      <c r="D459" s="127"/>
      <c r="E459" s="127"/>
      <c r="F459" s="127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27"/>
      <c r="U459" s="127"/>
      <c r="V459" s="127"/>
      <c r="W459" s="127"/>
      <c r="X459" s="127"/>
      <c r="Y459" s="127"/>
    </row>
    <row r="460" spans="1:25" x14ac:dyDescent="0.25">
      <c r="A460" s="127"/>
      <c r="B460" s="127"/>
      <c r="C460" s="127"/>
      <c r="D460" s="127"/>
      <c r="E460" s="127"/>
      <c r="F460" s="127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27"/>
      <c r="U460" s="127"/>
      <c r="V460" s="127"/>
      <c r="W460" s="127"/>
      <c r="X460" s="127"/>
      <c r="Y460" s="127"/>
    </row>
    <row r="461" spans="1:25" x14ac:dyDescent="0.25">
      <c r="A461" s="127"/>
      <c r="B461" s="127"/>
      <c r="C461" s="127"/>
      <c r="D461" s="127"/>
      <c r="E461" s="127"/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</row>
    <row r="462" spans="1:25" x14ac:dyDescent="0.25">
      <c r="A462" s="127"/>
      <c r="B462" s="127"/>
      <c r="C462" s="12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</row>
    <row r="463" spans="1:25" x14ac:dyDescent="0.25">
      <c r="A463" s="127"/>
      <c r="B463" s="127"/>
      <c r="C463" s="127"/>
      <c r="D463" s="127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</row>
    <row r="464" spans="1:25" x14ac:dyDescent="0.25">
      <c r="A464" s="127"/>
      <c r="B464" s="127"/>
      <c r="C464" s="127"/>
      <c r="D464" s="127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</row>
    <row r="465" spans="1:25" x14ac:dyDescent="0.25">
      <c r="A465" s="127"/>
      <c r="B465" s="127"/>
      <c r="C465" s="127"/>
      <c r="D465" s="127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</row>
    <row r="466" spans="1:25" x14ac:dyDescent="0.25">
      <c r="A466" s="127"/>
      <c r="B466" s="127"/>
      <c r="C466" s="127"/>
      <c r="D466" s="127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</row>
    <row r="467" spans="1:25" x14ac:dyDescent="0.25">
      <c r="A467" s="127"/>
      <c r="B467" s="127"/>
      <c r="C467" s="127"/>
      <c r="D467" s="127"/>
      <c r="E467" s="127"/>
      <c r="F467" s="127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27"/>
      <c r="U467" s="127"/>
      <c r="V467" s="127"/>
      <c r="W467" s="127"/>
      <c r="X467" s="127"/>
      <c r="Y467" s="127"/>
    </row>
    <row r="468" spans="1:25" x14ac:dyDescent="0.25">
      <c r="A468" s="127"/>
      <c r="B468" s="127"/>
      <c r="C468" s="127"/>
      <c r="D468" s="127"/>
      <c r="E468" s="127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</row>
    <row r="469" spans="1:25" x14ac:dyDescent="0.25">
      <c r="A469" s="127"/>
      <c r="B469" s="127"/>
      <c r="C469" s="127"/>
      <c r="D469" s="127"/>
      <c r="E469" s="127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</row>
    <row r="470" spans="1:25" x14ac:dyDescent="0.25">
      <c r="A470" s="127"/>
      <c r="B470" s="127"/>
      <c r="C470" s="127"/>
      <c r="D470" s="127"/>
      <c r="E470" s="127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</row>
    <row r="471" spans="1:25" x14ac:dyDescent="0.25">
      <c r="A471" s="127"/>
      <c r="B471" s="127"/>
      <c r="C471" s="127"/>
      <c r="D471" s="127"/>
      <c r="E471" s="127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</row>
    <row r="472" spans="1:25" x14ac:dyDescent="0.25">
      <c r="A472" s="127"/>
      <c r="B472" s="127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</row>
    <row r="473" spans="1:25" x14ac:dyDescent="0.25">
      <c r="A473" s="127"/>
      <c r="B473" s="127"/>
      <c r="C473" s="127"/>
      <c r="D473" s="127"/>
      <c r="E473" s="127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27"/>
      <c r="Y473" s="127"/>
    </row>
    <row r="474" spans="1:25" x14ac:dyDescent="0.25">
      <c r="A474" s="127"/>
      <c r="B474" s="127"/>
      <c r="C474" s="12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27"/>
      <c r="Y474" s="127"/>
    </row>
    <row r="475" spans="1:25" x14ac:dyDescent="0.25">
      <c r="A475" s="127"/>
      <c r="B475" s="127"/>
      <c r="C475" s="127"/>
      <c r="D475" s="127"/>
      <c r="E475" s="127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27"/>
      <c r="Y475" s="127"/>
    </row>
    <row r="476" spans="1:25" x14ac:dyDescent="0.25">
      <c r="A476" s="127"/>
      <c r="B476" s="127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7"/>
    </row>
    <row r="477" spans="1:25" x14ac:dyDescent="0.25">
      <c r="A477" s="127"/>
      <c r="B477" s="127"/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</row>
    <row r="478" spans="1:25" x14ac:dyDescent="0.25">
      <c r="A478" s="127"/>
      <c r="B478" s="127"/>
      <c r="C478" s="127"/>
      <c r="D478" s="127"/>
      <c r="E478" s="127"/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27"/>
      <c r="Y478" s="127"/>
    </row>
    <row r="479" spans="1:25" x14ac:dyDescent="0.25">
      <c r="A479" s="127"/>
      <c r="B479" s="127"/>
      <c r="C479" s="127"/>
      <c r="D479" s="127"/>
      <c r="E479" s="127"/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27"/>
      <c r="Y479" s="127"/>
    </row>
    <row r="480" spans="1:25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</row>
    <row r="481" spans="1:24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</row>
    <row r="482" spans="1:24" x14ac:dyDescent="0.25">
      <c r="P482" s="45"/>
      <c r="Q482" s="45"/>
      <c r="R482" s="44"/>
      <c r="S482" s="44"/>
      <c r="T482" s="44"/>
      <c r="U482" s="45"/>
    </row>
    <row r="483" spans="1:24" x14ac:dyDescent="0.25">
      <c r="A483" s="46" t="s">
        <v>157</v>
      </c>
      <c r="B483" s="46"/>
      <c r="C483" s="46"/>
      <c r="D483" s="46"/>
      <c r="E483" s="46"/>
      <c r="F483" s="46"/>
      <c r="G483" s="46"/>
      <c r="H483" s="46"/>
      <c r="I483" s="46"/>
      <c r="N483" s="45" t="s">
        <v>29</v>
      </c>
      <c r="O483" s="45"/>
      <c r="P483" s="47"/>
      <c r="Q483" s="47"/>
      <c r="R483" s="44"/>
      <c r="S483" s="44"/>
      <c r="T483" s="44"/>
    </row>
    <row r="484" spans="1:24" x14ac:dyDescent="0.25">
      <c r="M484" s="48"/>
      <c r="N484" s="48" t="s">
        <v>30</v>
      </c>
      <c r="R484" s="44"/>
      <c r="S484" s="44"/>
      <c r="T484" s="44"/>
    </row>
    <row r="485" spans="1:24" x14ac:dyDescent="0.25">
      <c r="R485" s="44"/>
      <c r="S485" s="44"/>
      <c r="T485" s="44"/>
    </row>
    <row r="486" spans="1:24" x14ac:dyDescent="0.25">
      <c r="D486" s="8"/>
      <c r="E486" s="8"/>
      <c r="P486" s="48"/>
      <c r="Q486" s="48"/>
      <c r="R486" s="44"/>
      <c r="S486" s="44"/>
      <c r="T486" s="44"/>
      <c r="U486" s="48"/>
    </row>
    <row r="487" spans="1:24" x14ac:dyDescent="0.25">
      <c r="A487" s="49"/>
      <c r="B487" s="49"/>
      <c r="C487" s="49"/>
      <c r="D487" s="50"/>
      <c r="E487" s="50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U487" s="48"/>
    </row>
    <row r="488" spans="1:24" ht="17.25" customHeight="1" x14ac:dyDescent="0.25">
      <c r="A488" s="264" t="s">
        <v>28</v>
      </c>
      <c r="B488" s="264"/>
      <c r="C488" s="264"/>
      <c r="D488" s="50"/>
      <c r="E488" s="50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4"/>
      <c r="Q488" s="44"/>
      <c r="R488" s="51"/>
      <c r="U488" s="44"/>
    </row>
    <row r="489" spans="1:24" ht="120.75" customHeight="1" x14ac:dyDescent="0.25">
      <c r="A489" s="52" t="s">
        <v>158</v>
      </c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</row>
    <row r="490" spans="1:24" x14ac:dyDescent="0.25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U490" s="44"/>
    </row>
    <row r="491" spans="1:24" x14ac:dyDescent="0.25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U491" s="44"/>
    </row>
  </sheetData>
  <sheetProtection formatCells="0" insertColumns="0" insertRows="0" deleteColumns="0" deleteRows="0"/>
  <mergeCells count="631">
    <mergeCell ref="A390:Y400"/>
    <mergeCell ref="A439:Y449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82"/>
    <mergeCell ref="G173:J173"/>
    <mergeCell ref="U2:AB2"/>
    <mergeCell ref="U3:X3"/>
    <mergeCell ref="U4:X4"/>
    <mergeCell ref="Y3:AB3"/>
    <mergeCell ref="Y4:AB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G172:J172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A488:C488"/>
    <mergeCell ref="D236:F236"/>
    <mergeCell ref="G236:I236"/>
    <mergeCell ref="J236:L236"/>
    <mergeCell ref="D227:F227"/>
    <mergeCell ref="G227:I227"/>
    <mergeCell ref="J227:L227"/>
    <mergeCell ref="A240:Y248"/>
    <mergeCell ref="A455:Y479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K293:L293"/>
    <mergeCell ref="I297:J297"/>
    <mergeCell ref="K297:L297"/>
    <mergeCell ref="M297:N297"/>
    <mergeCell ref="O297:P297"/>
    <mergeCell ref="Q295:R295"/>
    <mergeCell ref="M291:N291"/>
    <mergeCell ref="G293:H293"/>
    <mergeCell ref="G294:H294"/>
    <mergeCell ref="G296:H296"/>
    <mergeCell ref="Q292:R292"/>
    <mergeCell ref="O293:P293"/>
    <mergeCell ref="Q293:R293"/>
    <mergeCell ref="O294:P294"/>
    <mergeCell ref="Q294:R294"/>
    <mergeCell ref="O296:P296"/>
    <mergeCell ref="Q296:R296"/>
    <mergeCell ref="O292:P292"/>
    <mergeCell ref="M294:N294"/>
    <mergeCell ref="O265:P265"/>
    <mergeCell ref="Q265:R265"/>
    <mergeCell ref="I264:J264"/>
    <mergeCell ref="M264:N264"/>
    <mergeCell ref="O264:P264"/>
    <mergeCell ref="Q264:R264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3:F263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S265:T265"/>
    <mergeCell ref="D277:E277"/>
    <mergeCell ref="G265:H265"/>
    <mergeCell ref="M265:N265"/>
    <mergeCell ref="G295:H295"/>
    <mergeCell ref="I295:J295"/>
    <mergeCell ref="I291:J291"/>
    <mergeCell ref="I293:J293"/>
    <mergeCell ref="U264:V264"/>
    <mergeCell ref="S264:T264"/>
    <mergeCell ref="G264:H264"/>
    <mergeCell ref="C288:F290"/>
    <mergeCell ref="I259:J259"/>
    <mergeCell ref="K262:L262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91:T291"/>
    <mergeCell ref="U291:V291"/>
    <mergeCell ref="I294:J294"/>
    <mergeCell ref="G290:H290"/>
    <mergeCell ref="G291:H291"/>
    <mergeCell ref="K295:L295"/>
    <mergeCell ref="S297:T297"/>
    <mergeCell ref="S292:T292"/>
    <mergeCell ref="A324:Y333"/>
    <mergeCell ref="M292:N292"/>
    <mergeCell ref="M293:N293"/>
    <mergeCell ref="O290:P290"/>
    <mergeCell ref="Q290:R290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J371:L371"/>
    <mergeCell ref="C372:F372"/>
    <mergeCell ref="S380:U380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M368:O368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G381:I381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M386:O386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G257:J257"/>
    <mergeCell ref="G256:V256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J382:L382"/>
    <mergeCell ref="M382:O382"/>
    <mergeCell ref="P385:R385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A489:X48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Odswiez_Dane">
                <anchor moveWithCells="1" sizeWithCells="1">
                  <from>
                    <xdr:col>20</xdr:col>
                    <xdr:colOff>0</xdr:colOff>
                    <xdr:row>5</xdr:row>
                    <xdr:rowOff>9525</xdr:rowOff>
                  </from>
                  <to>
                    <xdr:col>28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dswiez_ostatni_tydzien">
                <anchor moveWithCells="1" sizeWithCells="1">
                  <from>
                    <xdr:col>20</xdr:col>
                    <xdr:colOff>19050</xdr:colOff>
                    <xdr:row>9</xdr:row>
                    <xdr:rowOff>28575</xdr:rowOff>
                  </from>
                  <to>
                    <xdr:col>28</xdr:col>
                    <xdr:colOff>9525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Zapisz">
                <anchor moveWithCells="1" sizeWithCells="1">
                  <from>
                    <xdr:col>20</xdr:col>
                    <xdr:colOff>133350</xdr:colOff>
                    <xdr:row>13</xdr:row>
                    <xdr:rowOff>0</xdr:rowOff>
                  </from>
                  <to>
                    <xdr:col>27</xdr:col>
                    <xdr:colOff>133350</xdr:colOff>
                    <xdr:row>15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10739</v>
      </c>
      <c r="B6" t="s">
        <v>54</v>
      </c>
      <c r="C6" t="s">
        <v>68</v>
      </c>
      <c r="D6">
        <v>1</v>
      </c>
    </row>
    <row r="7" spans="1:4" x14ac:dyDescent="0.25">
      <c r="A7">
        <v>95</v>
      </c>
      <c r="B7" t="s">
        <v>54</v>
      </c>
      <c r="C7" t="s">
        <v>93</v>
      </c>
      <c r="D7">
        <v>2</v>
      </c>
    </row>
    <row r="8" spans="1:4" x14ac:dyDescent="0.25">
      <c r="A8">
        <v>49</v>
      </c>
      <c r="B8" t="s">
        <v>54</v>
      </c>
      <c r="C8" t="s">
        <v>67</v>
      </c>
      <c r="D8">
        <v>3</v>
      </c>
    </row>
    <row r="9" spans="1:4" x14ac:dyDescent="0.25">
      <c r="A9">
        <v>18</v>
      </c>
      <c r="B9" t="s">
        <v>54</v>
      </c>
      <c r="C9" t="s">
        <v>92</v>
      </c>
      <c r="D9">
        <v>4</v>
      </c>
    </row>
    <row r="10" spans="1:4" x14ac:dyDescent="0.25">
      <c r="A10">
        <v>4582</v>
      </c>
      <c r="B10" t="s">
        <v>55</v>
      </c>
      <c r="C10" t="s">
        <v>68</v>
      </c>
      <c r="D10">
        <v>1</v>
      </c>
    </row>
    <row r="11" spans="1:4" x14ac:dyDescent="0.25">
      <c r="A11">
        <v>15</v>
      </c>
      <c r="B11" t="s">
        <v>55</v>
      </c>
      <c r="C11" t="s">
        <v>93</v>
      </c>
      <c r="D11">
        <v>2</v>
      </c>
    </row>
    <row r="12" spans="1:4" x14ac:dyDescent="0.25">
      <c r="A12">
        <v>91</v>
      </c>
      <c r="B12" t="s">
        <v>55</v>
      </c>
      <c r="C12" t="s">
        <v>67</v>
      </c>
      <c r="D12">
        <v>3</v>
      </c>
    </row>
    <row r="13" spans="1:4" x14ac:dyDescent="0.25">
      <c r="A13">
        <v>21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130</v>
      </c>
      <c r="C2">
        <v>0</v>
      </c>
      <c r="D2">
        <v>3</v>
      </c>
      <c r="E2">
        <v>0</v>
      </c>
      <c r="F2">
        <v>84</v>
      </c>
      <c r="G2">
        <v>108</v>
      </c>
    </row>
    <row r="3" spans="1:7" x14ac:dyDescent="0.25">
      <c r="A3">
        <v>2</v>
      </c>
      <c r="B3" t="s">
        <v>129</v>
      </c>
      <c r="C3">
        <v>2</v>
      </c>
      <c r="D3">
        <v>0</v>
      </c>
      <c r="E3">
        <v>0</v>
      </c>
      <c r="F3">
        <v>43</v>
      </c>
      <c r="G3">
        <v>3</v>
      </c>
    </row>
    <row r="4" spans="1:7" x14ac:dyDescent="0.25">
      <c r="A4">
        <v>3</v>
      </c>
      <c r="B4" t="s">
        <v>141</v>
      </c>
      <c r="C4">
        <v>0</v>
      </c>
      <c r="D4">
        <v>0</v>
      </c>
      <c r="E4">
        <v>0</v>
      </c>
      <c r="F4">
        <v>10</v>
      </c>
      <c r="G4">
        <v>4</v>
      </c>
    </row>
    <row r="5" spans="1:7" x14ac:dyDescent="0.25">
      <c r="A5">
        <v>4</v>
      </c>
      <c r="B5" t="s">
        <v>169</v>
      </c>
      <c r="C5">
        <v>1</v>
      </c>
      <c r="D5">
        <v>0</v>
      </c>
      <c r="E5">
        <v>0</v>
      </c>
      <c r="F5">
        <v>4</v>
      </c>
      <c r="G5">
        <v>1</v>
      </c>
    </row>
    <row r="6" spans="1:7" x14ac:dyDescent="0.25">
      <c r="A6">
        <v>5</v>
      </c>
      <c r="B6" t="s">
        <v>170</v>
      </c>
      <c r="C6">
        <v>0</v>
      </c>
      <c r="D6">
        <v>0</v>
      </c>
      <c r="E6">
        <v>0</v>
      </c>
      <c r="F6">
        <v>5</v>
      </c>
      <c r="G6">
        <v>1</v>
      </c>
    </row>
    <row r="7" spans="1:7" x14ac:dyDescent="0.25">
      <c r="A7">
        <v>6</v>
      </c>
      <c r="B7" t="s">
        <v>105</v>
      </c>
      <c r="C7">
        <v>4</v>
      </c>
      <c r="D7">
        <v>1</v>
      </c>
      <c r="E7">
        <v>0</v>
      </c>
      <c r="F7">
        <v>21</v>
      </c>
      <c r="G7">
        <v>22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130</v>
      </c>
      <c r="C2">
        <v>8</v>
      </c>
      <c r="D2">
        <v>68</v>
      </c>
      <c r="E2">
        <v>4</v>
      </c>
      <c r="F2">
        <v>961</v>
      </c>
      <c r="G2">
        <v>1543</v>
      </c>
    </row>
    <row r="3" spans="1:7" x14ac:dyDescent="0.25">
      <c r="A3">
        <v>2</v>
      </c>
      <c r="B3" t="s">
        <v>129</v>
      </c>
      <c r="C3">
        <v>4</v>
      </c>
      <c r="D3">
        <v>11</v>
      </c>
      <c r="E3">
        <v>0</v>
      </c>
      <c r="F3">
        <v>357</v>
      </c>
      <c r="G3">
        <v>86</v>
      </c>
    </row>
    <row r="4" spans="1:7" x14ac:dyDescent="0.25">
      <c r="A4">
        <v>3</v>
      </c>
      <c r="B4" t="s">
        <v>142</v>
      </c>
      <c r="C4">
        <v>8</v>
      </c>
      <c r="D4">
        <v>21</v>
      </c>
      <c r="E4">
        <v>0</v>
      </c>
      <c r="F4">
        <v>61</v>
      </c>
      <c r="G4">
        <v>32</v>
      </c>
    </row>
    <row r="5" spans="1:7" x14ac:dyDescent="0.25">
      <c r="A5">
        <v>4</v>
      </c>
      <c r="B5" t="s">
        <v>164</v>
      </c>
      <c r="C5">
        <v>49</v>
      </c>
      <c r="D5">
        <v>0</v>
      </c>
      <c r="E5">
        <v>0</v>
      </c>
      <c r="F5">
        <v>7</v>
      </c>
      <c r="G5">
        <v>12</v>
      </c>
    </row>
    <row r="6" spans="1:7" x14ac:dyDescent="0.25">
      <c r="A6">
        <v>5</v>
      </c>
      <c r="B6" t="s">
        <v>141</v>
      </c>
      <c r="C6">
        <v>0</v>
      </c>
      <c r="D6">
        <v>0</v>
      </c>
      <c r="E6">
        <v>0</v>
      </c>
      <c r="F6">
        <v>39</v>
      </c>
      <c r="G6">
        <v>28</v>
      </c>
    </row>
    <row r="7" spans="1:7" x14ac:dyDescent="0.25">
      <c r="A7">
        <v>6</v>
      </c>
      <c r="B7" t="s">
        <v>105</v>
      </c>
      <c r="C7">
        <v>62</v>
      </c>
      <c r="D7">
        <v>30</v>
      </c>
      <c r="E7">
        <v>0</v>
      </c>
      <c r="F7">
        <v>305</v>
      </c>
      <c r="G7">
        <v>304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9</v>
      </c>
      <c r="C1" t="s">
        <v>110</v>
      </c>
    </row>
    <row r="2" spans="1:3" x14ac:dyDescent="0.25">
      <c r="A2">
        <v>1303</v>
      </c>
      <c r="B2" t="s">
        <v>111</v>
      </c>
      <c r="C2" t="s">
        <v>171</v>
      </c>
    </row>
    <row r="3" spans="1:3" x14ac:dyDescent="0.25">
      <c r="A3">
        <v>1327</v>
      </c>
      <c r="B3" t="s">
        <v>111</v>
      </c>
      <c r="C3" t="s">
        <v>172</v>
      </c>
    </row>
    <row r="4" spans="1:3" x14ac:dyDescent="0.25">
      <c r="A4">
        <v>1342</v>
      </c>
      <c r="B4" t="s">
        <v>111</v>
      </c>
      <c r="C4" t="s">
        <v>173</v>
      </c>
    </row>
    <row r="5" spans="1:3" x14ac:dyDescent="0.25">
      <c r="A5">
        <v>1355</v>
      </c>
      <c r="B5" t="s">
        <v>111</v>
      </c>
      <c r="C5" t="s">
        <v>174</v>
      </c>
    </row>
    <row r="6" spans="1:3" x14ac:dyDescent="0.25">
      <c r="A6">
        <v>1340</v>
      </c>
      <c r="B6" t="s">
        <v>111</v>
      </c>
      <c r="C6" t="s">
        <v>175</v>
      </c>
    </row>
    <row r="7" spans="1:3" x14ac:dyDescent="0.25">
      <c r="A7">
        <v>1746</v>
      </c>
      <c r="B7" t="s">
        <v>5</v>
      </c>
      <c r="C7" t="s">
        <v>171</v>
      </c>
    </row>
    <row r="8" spans="1:3" x14ac:dyDescent="0.25">
      <c r="A8">
        <v>1753</v>
      </c>
      <c r="B8" t="s">
        <v>5</v>
      </c>
      <c r="C8" t="s">
        <v>172</v>
      </c>
    </row>
    <row r="9" spans="1:3" x14ac:dyDescent="0.25">
      <c r="A9">
        <v>1757</v>
      </c>
      <c r="B9" t="s">
        <v>5</v>
      </c>
      <c r="C9" t="s">
        <v>173</v>
      </c>
    </row>
    <row r="10" spans="1:3" x14ac:dyDescent="0.25">
      <c r="A10">
        <v>1756</v>
      </c>
      <c r="B10" t="s">
        <v>5</v>
      </c>
      <c r="C10" t="s">
        <v>174</v>
      </c>
    </row>
    <row r="11" spans="1:3" x14ac:dyDescent="0.25">
      <c r="A11">
        <v>1775</v>
      </c>
      <c r="B11" t="s">
        <v>5</v>
      </c>
      <c r="C11" t="s">
        <v>175</v>
      </c>
    </row>
    <row r="12" spans="1:3" x14ac:dyDescent="0.25">
      <c r="A12">
        <v>49</v>
      </c>
      <c r="B12" t="s">
        <v>6</v>
      </c>
      <c r="C12" t="s">
        <v>171</v>
      </c>
    </row>
    <row r="13" spans="1:3" x14ac:dyDescent="0.25">
      <c r="A13">
        <v>78</v>
      </c>
      <c r="B13" t="s">
        <v>6</v>
      </c>
      <c r="C13" t="s">
        <v>172</v>
      </c>
    </row>
    <row r="14" spans="1:3" x14ac:dyDescent="0.25">
      <c r="A14">
        <v>79</v>
      </c>
      <c r="B14" t="s">
        <v>6</v>
      </c>
      <c r="C14" t="s">
        <v>173</v>
      </c>
    </row>
    <row r="15" spans="1:3" x14ac:dyDescent="0.25">
      <c r="A15">
        <v>62</v>
      </c>
      <c r="B15" t="s">
        <v>6</v>
      </c>
      <c r="C15" t="s">
        <v>174</v>
      </c>
    </row>
    <row r="16" spans="1:3" x14ac:dyDescent="0.25">
      <c r="A16">
        <v>57</v>
      </c>
      <c r="B16" t="s">
        <v>6</v>
      </c>
      <c r="C16" t="s">
        <v>175</v>
      </c>
    </row>
    <row r="17" spans="1:3" x14ac:dyDescent="0.25">
      <c r="A17">
        <v>34</v>
      </c>
      <c r="B17" t="s">
        <v>7</v>
      </c>
      <c r="C17" t="s">
        <v>171</v>
      </c>
    </row>
    <row r="18" spans="1:3" x14ac:dyDescent="0.25">
      <c r="A18">
        <v>51</v>
      </c>
      <c r="B18" t="s">
        <v>7</v>
      </c>
      <c r="C18" t="s">
        <v>172</v>
      </c>
    </row>
    <row r="19" spans="1:3" x14ac:dyDescent="0.25">
      <c r="A19">
        <v>70</v>
      </c>
      <c r="B19" t="s">
        <v>7</v>
      </c>
      <c r="C19" t="s">
        <v>173</v>
      </c>
    </row>
    <row r="20" spans="1:3" x14ac:dyDescent="0.25">
      <c r="A20">
        <v>58</v>
      </c>
      <c r="B20" t="s">
        <v>7</v>
      </c>
      <c r="C20" t="s">
        <v>174</v>
      </c>
    </row>
    <row r="21" spans="1:3" x14ac:dyDescent="0.25">
      <c r="A21" s="2">
        <v>75</v>
      </c>
      <c r="B21" s="2" t="s">
        <v>7</v>
      </c>
      <c r="C21" s="2" t="s">
        <v>175</v>
      </c>
    </row>
    <row r="22" spans="1:3" x14ac:dyDescent="0.25">
      <c r="A22" s="2">
        <v>4</v>
      </c>
      <c r="B22" s="2" t="s">
        <v>139</v>
      </c>
      <c r="C22" s="2" t="s">
        <v>171</v>
      </c>
    </row>
    <row r="23" spans="1:3" x14ac:dyDescent="0.25">
      <c r="A23" s="2">
        <v>4</v>
      </c>
      <c r="B23" s="2" t="s">
        <v>139</v>
      </c>
      <c r="C23" s="2" t="s">
        <v>172</v>
      </c>
    </row>
    <row r="24" spans="1:3" x14ac:dyDescent="0.25">
      <c r="A24" s="2">
        <v>4</v>
      </c>
      <c r="B24" s="2" t="s">
        <v>139</v>
      </c>
      <c r="C24" s="2" t="s">
        <v>173</v>
      </c>
    </row>
    <row r="25" spans="1:3" x14ac:dyDescent="0.25">
      <c r="A25" s="2">
        <v>4</v>
      </c>
      <c r="B25" s="2" t="s">
        <v>139</v>
      </c>
      <c r="C25" s="2" t="s">
        <v>174</v>
      </c>
    </row>
    <row r="26" spans="1:3" x14ac:dyDescent="0.25">
      <c r="A26" s="2">
        <v>4</v>
      </c>
      <c r="B26" s="2" t="s">
        <v>139</v>
      </c>
      <c r="C26" s="2" t="s">
        <v>175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2692</v>
      </c>
      <c r="C2" t="s">
        <v>37</v>
      </c>
    </row>
    <row r="3" spans="1:3" x14ac:dyDescent="0.25">
      <c r="A3" t="s">
        <v>115</v>
      </c>
      <c r="B3">
        <v>10843</v>
      </c>
      <c r="C3" t="s">
        <v>37</v>
      </c>
    </row>
    <row r="4" spans="1:3" x14ac:dyDescent="0.25">
      <c r="A4" t="s">
        <v>116</v>
      </c>
      <c r="B4">
        <v>773</v>
      </c>
      <c r="C4" t="s">
        <v>37</v>
      </c>
    </row>
    <row r="5" spans="1:3" x14ac:dyDescent="0.25">
      <c r="A5" t="s">
        <v>33</v>
      </c>
      <c r="B5">
        <v>18612</v>
      </c>
      <c r="C5" t="s">
        <v>37</v>
      </c>
    </row>
    <row r="6" spans="1:3" x14ac:dyDescent="0.25">
      <c r="A6" t="s">
        <v>114</v>
      </c>
      <c r="B6">
        <v>48</v>
      </c>
      <c r="C6" t="s">
        <v>24</v>
      </c>
    </row>
    <row r="7" spans="1:3" x14ac:dyDescent="0.25">
      <c r="A7" t="s">
        <v>115</v>
      </c>
      <c r="B7">
        <v>167</v>
      </c>
      <c r="C7" t="s">
        <v>24</v>
      </c>
    </row>
    <row r="8" spans="1:3" x14ac:dyDescent="0.25">
      <c r="A8" t="s">
        <v>116</v>
      </c>
      <c r="B8">
        <v>20</v>
      </c>
      <c r="C8" t="s">
        <v>24</v>
      </c>
    </row>
    <row r="9" spans="1:3" x14ac:dyDescent="0.25">
      <c r="A9" t="s">
        <v>33</v>
      </c>
      <c r="B9">
        <v>241</v>
      </c>
      <c r="C9" t="s">
        <v>24</v>
      </c>
    </row>
    <row r="10" spans="1:3" x14ac:dyDescent="0.25">
      <c r="A10" t="s">
        <v>114</v>
      </c>
      <c r="B10">
        <v>299</v>
      </c>
      <c r="C10" t="s">
        <v>38</v>
      </c>
    </row>
    <row r="11" spans="1:3" x14ac:dyDescent="0.25">
      <c r="A11" t="s">
        <v>115</v>
      </c>
      <c r="B11">
        <v>1073</v>
      </c>
      <c r="C11" t="s">
        <v>38</v>
      </c>
    </row>
    <row r="12" spans="1:3" x14ac:dyDescent="0.25">
      <c r="A12" t="s">
        <v>116</v>
      </c>
      <c r="B12">
        <v>56</v>
      </c>
      <c r="C12" t="s">
        <v>38</v>
      </c>
    </row>
    <row r="13" spans="1:3" x14ac:dyDescent="0.25">
      <c r="A13" t="s">
        <v>33</v>
      </c>
      <c r="B13">
        <v>1258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648</v>
      </c>
      <c r="B2" t="s">
        <v>140</v>
      </c>
      <c r="C2" t="s">
        <v>3</v>
      </c>
      <c r="D2">
        <v>1</v>
      </c>
    </row>
    <row r="3" spans="1:4" x14ac:dyDescent="0.25">
      <c r="A3">
        <v>678</v>
      </c>
      <c r="B3" t="s">
        <v>140</v>
      </c>
      <c r="C3" t="s">
        <v>80</v>
      </c>
      <c r="D3">
        <v>1</v>
      </c>
    </row>
    <row r="4" spans="1:4" x14ac:dyDescent="0.25">
      <c r="A4">
        <v>62</v>
      </c>
      <c r="B4" t="s">
        <v>176</v>
      </c>
      <c r="C4" t="s">
        <v>3</v>
      </c>
      <c r="D4">
        <v>2</v>
      </c>
    </row>
    <row r="5" spans="1:4" x14ac:dyDescent="0.25">
      <c r="A5">
        <v>111</v>
      </c>
      <c r="B5" t="s">
        <v>176</v>
      </c>
      <c r="C5" t="s">
        <v>80</v>
      </c>
      <c r="D5">
        <v>2</v>
      </c>
    </row>
    <row r="6" spans="1:4" x14ac:dyDescent="0.25">
      <c r="A6">
        <v>22</v>
      </c>
      <c r="B6" t="s">
        <v>177</v>
      </c>
      <c r="C6" t="s">
        <v>3</v>
      </c>
      <c r="D6">
        <v>3</v>
      </c>
    </row>
    <row r="7" spans="1:4" x14ac:dyDescent="0.25">
      <c r="A7">
        <v>30</v>
      </c>
      <c r="B7" t="s">
        <v>177</v>
      </c>
      <c r="C7" t="s">
        <v>80</v>
      </c>
      <c r="D7">
        <v>3</v>
      </c>
    </row>
    <row r="8" spans="1:4" x14ac:dyDescent="0.25">
      <c r="A8">
        <v>3</v>
      </c>
      <c r="B8" t="s">
        <v>178</v>
      </c>
      <c r="C8" t="s">
        <v>3</v>
      </c>
      <c r="D8">
        <v>4</v>
      </c>
    </row>
    <row r="9" spans="1:4" x14ac:dyDescent="0.25">
      <c r="A9">
        <v>1</v>
      </c>
      <c r="B9" t="s">
        <v>178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32873</v>
      </c>
      <c r="C2" t="s">
        <v>37</v>
      </c>
    </row>
    <row r="3" spans="1:3" x14ac:dyDescent="0.25">
      <c r="A3" t="s">
        <v>115</v>
      </c>
      <c r="B3">
        <v>139403</v>
      </c>
      <c r="C3" t="s">
        <v>37</v>
      </c>
    </row>
    <row r="4" spans="1:3" x14ac:dyDescent="0.25">
      <c r="A4" t="s">
        <v>116</v>
      </c>
      <c r="B4">
        <v>9596</v>
      </c>
      <c r="C4" t="s">
        <v>37</v>
      </c>
    </row>
    <row r="5" spans="1:3" x14ac:dyDescent="0.25">
      <c r="A5" t="s">
        <v>33</v>
      </c>
      <c r="B5">
        <v>230197</v>
      </c>
      <c r="C5" t="s">
        <v>37</v>
      </c>
    </row>
    <row r="6" spans="1:3" x14ac:dyDescent="0.25">
      <c r="A6" t="s">
        <v>114</v>
      </c>
      <c r="B6">
        <v>986</v>
      </c>
      <c r="C6" t="s">
        <v>24</v>
      </c>
    </row>
    <row r="7" spans="1:3" x14ac:dyDescent="0.25">
      <c r="A7" t="s">
        <v>115</v>
      </c>
      <c r="B7">
        <v>1784</v>
      </c>
      <c r="C7" t="s">
        <v>24</v>
      </c>
    </row>
    <row r="8" spans="1:3" x14ac:dyDescent="0.25">
      <c r="A8" t="s">
        <v>116</v>
      </c>
      <c r="B8">
        <v>406</v>
      </c>
      <c r="C8" t="s">
        <v>24</v>
      </c>
    </row>
    <row r="9" spans="1:3" x14ac:dyDescent="0.25">
      <c r="A9" t="s">
        <v>33</v>
      </c>
      <c r="B9">
        <v>2706</v>
      </c>
      <c r="C9" t="s">
        <v>24</v>
      </c>
    </row>
    <row r="10" spans="1:3" x14ac:dyDescent="0.25">
      <c r="A10" t="s">
        <v>114</v>
      </c>
      <c r="B10">
        <v>2859</v>
      </c>
      <c r="C10" t="s">
        <v>38</v>
      </c>
    </row>
    <row r="11" spans="1:3" x14ac:dyDescent="0.25">
      <c r="A11" t="s">
        <v>115</v>
      </c>
      <c r="B11">
        <v>14577</v>
      </c>
      <c r="C11" t="s">
        <v>38</v>
      </c>
    </row>
    <row r="12" spans="1:3" x14ac:dyDescent="0.25">
      <c r="A12" t="s">
        <v>116</v>
      </c>
      <c r="B12">
        <v>794</v>
      </c>
      <c r="C12" t="s">
        <v>38</v>
      </c>
    </row>
    <row r="13" spans="1:3" x14ac:dyDescent="0.25">
      <c r="A13" t="s">
        <v>33</v>
      </c>
      <c r="B13">
        <v>17233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7706</v>
      </c>
      <c r="B2" t="s">
        <v>140</v>
      </c>
      <c r="C2" t="s">
        <v>3</v>
      </c>
      <c r="D2">
        <v>1</v>
      </c>
    </row>
    <row r="3" spans="1:4" x14ac:dyDescent="0.25">
      <c r="A3">
        <v>7853</v>
      </c>
      <c r="B3" t="s">
        <v>140</v>
      </c>
      <c r="C3" t="s">
        <v>80</v>
      </c>
      <c r="D3">
        <v>1</v>
      </c>
    </row>
    <row r="4" spans="1:4" x14ac:dyDescent="0.25">
      <c r="A4">
        <v>855</v>
      </c>
      <c r="B4" t="s">
        <v>176</v>
      </c>
      <c r="C4" t="s">
        <v>3</v>
      </c>
      <c r="D4">
        <v>2</v>
      </c>
    </row>
    <row r="5" spans="1:4" x14ac:dyDescent="0.25">
      <c r="A5">
        <v>1726</v>
      </c>
      <c r="B5" t="s">
        <v>176</v>
      </c>
      <c r="C5" t="s">
        <v>80</v>
      </c>
      <c r="D5">
        <v>2</v>
      </c>
    </row>
    <row r="6" spans="1:4" x14ac:dyDescent="0.25">
      <c r="A6">
        <v>331</v>
      </c>
      <c r="B6" t="s">
        <v>177</v>
      </c>
      <c r="C6" t="s">
        <v>3</v>
      </c>
      <c r="D6">
        <v>3</v>
      </c>
    </row>
    <row r="7" spans="1:4" x14ac:dyDescent="0.25">
      <c r="A7">
        <v>357</v>
      </c>
      <c r="B7" t="s">
        <v>177</v>
      </c>
      <c r="C7" t="s">
        <v>80</v>
      </c>
      <c r="D7">
        <v>3</v>
      </c>
    </row>
    <row r="8" spans="1:4" x14ac:dyDescent="0.25">
      <c r="A8">
        <v>17</v>
      </c>
      <c r="B8" t="s">
        <v>178</v>
      </c>
      <c r="C8" t="s">
        <v>3</v>
      </c>
      <c r="D8">
        <v>4</v>
      </c>
    </row>
    <row r="9" spans="1:4" x14ac:dyDescent="0.25">
      <c r="A9">
        <v>20</v>
      </c>
      <c r="B9" t="s">
        <v>178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37</v>
      </c>
      <c r="C2">
        <v>14498</v>
      </c>
      <c r="D2" t="s">
        <v>118</v>
      </c>
      <c r="E2">
        <v>1</v>
      </c>
    </row>
    <row r="3" spans="1:5" x14ac:dyDescent="0.25">
      <c r="A3">
        <v>2</v>
      </c>
      <c r="B3" t="s">
        <v>38</v>
      </c>
      <c r="C3">
        <v>795</v>
      </c>
      <c r="D3" t="s">
        <v>118</v>
      </c>
      <c r="E3">
        <v>1</v>
      </c>
    </row>
    <row r="4" spans="1:5" x14ac:dyDescent="0.25">
      <c r="A4">
        <v>3</v>
      </c>
      <c r="B4" t="s">
        <v>39</v>
      </c>
      <c r="C4">
        <v>476</v>
      </c>
      <c r="D4" t="s">
        <v>118</v>
      </c>
      <c r="E4">
        <v>1</v>
      </c>
    </row>
    <row r="5" spans="1:5" x14ac:dyDescent="0.25">
      <c r="A5">
        <v>4</v>
      </c>
      <c r="B5" t="s">
        <v>40</v>
      </c>
      <c r="C5">
        <v>12</v>
      </c>
      <c r="D5" t="s">
        <v>118</v>
      </c>
      <c r="E5">
        <v>1</v>
      </c>
    </row>
    <row r="6" spans="1:5" x14ac:dyDescent="0.25">
      <c r="A6">
        <v>5</v>
      </c>
      <c r="B6" t="s">
        <v>41</v>
      </c>
      <c r="C6">
        <v>5</v>
      </c>
      <c r="D6" t="s">
        <v>118</v>
      </c>
      <c r="E6">
        <v>1</v>
      </c>
    </row>
    <row r="7" spans="1:5" x14ac:dyDescent="0.25">
      <c r="A7">
        <v>6</v>
      </c>
      <c r="B7" t="s">
        <v>49</v>
      </c>
      <c r="C7">
        <v>3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2</v>
      </c>
      <c r="D9" t="s">
        <v>118</v>
      </c>
      <c r="E9">
        <v>1</v>
      </c>
    </row>
    <row r="10" spans="1:5" x14ac:dyDescent="0.25">
      <c r="A10">
        <v>9</v>
      </c>
      <c r="B10" t="s">
        <v>42</v>
      </c>
      <c r="C10">
        <v>14</v>
      </c>
      <c r="D10" t="s">
        <v>118</v>
      </c>
      <c r="E10">
        <v>1</v>
      </c>
    </row>
    <row r="11" spans="1:5" x14ac:dyDescent="0.25">
      <c r="A11">
        <v>10</v>
      </c>
      <c r="B11" t="s">
        <v>43</v>
      </c>
      <c r="C11">
        <v>2</v>
      </c>
      <c r="D11" t="s">
        <v>118</v>
      </c>
      <c r="E11">
        <v>1</v>
      </c>
    </row>
    <row r="12" spans="1:5" x14ac:dyDescent="0.25">
      <c r="A12">
        <v>11</v>
      </c>
      <c r="B12" t="s">
        <v>44</v>
      </c>
      <c r="C12">
        <v>2262</v>
      </c>
      <c r="D12" t="s">
        <v>118</v>
      </c>
      <c r="E12">
        <v>1</v>
      </c>
    </row>
    <row r="13" spans="1:5" x14ac:dyDescent="0.2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11</v>
      </c>
      <c r="C14">
        <v>20</v>
      </c>
      <c r="D14" t="s">
        <v>118</v>
      </c>
      <c r="E14">
        <v>1</v>
      </c>
    </row>
    <row r="15" spans="1:5" x14ac:dyDescent="0.25">
      <c r="A15">
        <v>14</v>
      </c>
      <c r="B15" t="s">
        <v>46</v>
      </c>
      <c r="C15">
        <v>10</v>
      </c>
      <c r="D15" t="s">
        <v>118</v>
      </c>
      <c r="E15">
        <v>1</v>
      </c>
    </row>
    <row r="16" spans="1:5" x14ac:dyDescent="0.2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48</v>
      </c>
      <c r="C17">
        <v>6</v>
      </c>
      <c r="D17" t="s">
        <v>118</v>
      </c>
      <c r="E17">
        <v>1</v>
      </c>
    </row>
    <row r="18" spans="1:5" x14ac:dyDescent="0.25">
      <c r="A18">
        <v>1</v>
      </c>
      <c r="B18" t="s">
        <v>37</v>
      </c>
      <c r="C18">
        <v>2110</v>
      </c>
      <c r="D18" t="s">
        <v>12</v>
      </c>
      <c r="E18">
        <v>2</v>
      </c>
    </row>
    <row r="19" spans="1:5" x14ac:dyDescent="0.25">
      <c r="A19">
        <v>2</v>
      </c>
      <c r="B19" t="s">
        <v>38</v>
      </c>
      <c r="C19">
        <v>147</v>
      </c>
      <c r="D19" t="s">
        <v>12</v>
      </c>
      <c r="E19">
        <v>2</v>
      </c>
    </row>
    <row r="20" spans="1:5" x14ac:dyDescent="0.25">
      <c r="A20">
        <v>3</v>
      </c>
      <c r="B20" t="s">
        <v>39</v>
      </c>
      <c r="C20">
        <v>77</v>
      </c>
      <c r="D20" t="s">
        <v>12</v>
      </c>
      <c r="E20">
        <v>2</v>
      </c>
    </row>
    <row r="21" spans="1:5" x14ac:dyDescent="0.2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42</v>
      </c>
      <c r="C26">
        <v>3</v>
      </c>
      <c r="D26" t="s">
        <v>12</v>
      </c>
      <c r="E26">
        <v>2</v>
      </c>
    </row>
    <row r="27" spans="1:5" x14ac:dyDescent="0.25">
      <c r="A27">
        <v>10</v>
      </c>
      <c r="B27" t="s">
        <v>43</v>
      </c>
      <c r="C27">
        <v>2</v>
      </c>
      <c r="D27" t="s">
        <v>12</v>
      </c>
      <c r="E27">
        <v>2</v>
      </c>
    </row>
    <row r="28" spans="1:5" x14ac:dyDescent="0.25">
      <c r="A28">
        <v>11</v>
      </c>
      <c r="B28" t="s">
        <v>44</v>
      </c>
      <c r="C28">
        <v>861</v>
      </c>
      <c r="D28" t="s">
        <v>12</v>
      </c>
      <c r="E28">
        <v>2</v>
      </c>
    </row>
    <row r="29" spans="1:5" x14ac:dyDescent="0.2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46</v>
      </c>
      <c r="C31">
        <v>8</v>
      </c>
      <c r="D31" t="s">
        <v>12</v>
      </c>
      <c r="E31">
        <v>2</v>
      </c>
    </row>
    <row r="32" spans="1:5" x14ac:dyDescent="0.2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37</v>
      </c>
      <c r="C34">
        <v>926</v>
      </c>
      <c r="D34" t="s">
        <v>97</v>
      </c>
      <c r="E34">
        <v>3</v>
      </c>
    </row>
    <row r="35" spans="1:5" x14ac:dyDescent="0.25">
      <c r="A35">
        <v>2</v>
      </c>
      <c r="B35" t="s">
        <v>38</v>
      </c>
      <c r="C35">
        <v>60</v>
      </c>
      <c r="D35" t="s">
        <v>97</v>
      </c>
      <c r="E35">
        <v>3</v>
      </c>
    </row>
    <row r="36" spans="1:5" x14ac:dyDescent="0.25">
      <c r="A36">
        <v>3</v>
      </c>
      <c r="B36" t="s">
        <v>39</v>
      </c>
      <c r="C36">
        <v>41</v>
      </c>
      <c r="D36" t="s">
        <v>97</v>
      </c>
      <c r="E36">
        <v>3</v>
      </c>
    </row>
    <row r="37" spans="1:5" x14ac:dyDescent="0.2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44</v>
      </c>
      <c r="C44">
        <v>16</v>
      </c>
      <c r="D44" t="s">
        <v>97</v>
      </c>
      <c r="E44">
        <v>3</v>
      </c>
    </row>
    <row r="45" spans="1:5" x14ac:dyDescent="0.2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37</v>
      </c>
      <c r="C50">
        <v>1254</v>
      </c>
      <c r="D50" t="s">
        <v>87</v>
      </c>
      <c r="E50">
        <v>4</v>
      </c>
    </row>
    <row r="51" spans="1:5" x14ac:dyDescent="0.25">
      <c r="A51">
        <v>2</v>
      </c>
      <c r="B51" t="s">
        <v>38</v>
      </c>
      <c r="C51">
        <v>85</v>
      </c>
      <c r="D51" t="s">
        <v>87</v>
      </c>
      <c r="E51">
        <v>4</v>
      </c>
    </row>
    <row r="52" spans="1:5" x14ac:dyDescent="0.25">
      <c r="A52">
        <v>3</v>
      </c>
      <c r="B52" t="s">
        <v>39</v>
      </c>
      <c r="C52">
        <v>115</v>
      </c>
      <c r="D52" t="s">
        <v>87</v>
      </c>
      <c r="E52">
        <v>4</v>
      </c>
    </row>
    <row r="53" spans="1:5" x14ac:dyDescent="0.2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42</v>
      </c>
      <c r="C58">
        <v>5</v>
      </c>
      <c r="D58" t="s">
        <v>87</v>
      </c>
      <c r="E58">
        <v>4</v>
      </c>
    </row>
    <row r="59" spans="1:5" x14ac:dyDescent="0.2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44</v>
      </c>
      <c r="C60">
        <v>165</v>
      </c>
      <c r="D60" t="s">
        <v>87</v>
      </c>
      <c r="E60">
        <v>4</v>
      </c>
    </row>
    <row r="61" spans="1:5" x14ac:dyDescent="0.2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2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37</v>
      </c>
      <c r="C66">
        <v>242</v>
      </c>
      <c r="D66" t="s">
        <v>120</v>
      </c>
      <c r="E66">
        <v>5</v>
      </c>
    </row>
    <row r="67" spans="1:5" x14ac:dyDescent="0.25">
      <c r="A67">
        <v>2</v>
      </c>
      <c r="B67" t="s">
        <v>38</v>
      </c>
      <c r="C67">
        <v>23</v>
      </c>
      <c r="D67" t="s">
        <v>120</v>
      </c>
      <c r="E67">
        <v>5</v>
      </c>
    </row>
    <row r="68" spans="1:5" x14ac:dyDescent="0.25">
      <c r="A68">
        <v>3</v>
      </c>
      <c r="B68" t="s">
        <v>39</v>
      </c>
      <c r="C68">
        <v>0</v>
      </c>
      <c r="D68" t="s">
        <v>120</v>
      </c>
      <c r="E68">
        <v>5</v>
      </c>
    </row>
    <row r="69" spans="1:5" x14ac:dyDescent="0.2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44</v>
      </c>
      <c r="C76">
        <v>165</v>
      </c>
      <c r="D76" t="s">
        <v>120</v>
      </c>
      <c r="E76">
        <v>5</v>
      </c>
    </row>
    <row r="77" spans="1:5" x14ac:dyDescent="0.2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46</v>
      </c>
      <c r="C79">
        <v>1</v>
      </c>
      <c r="D79" t="s">
        <v>120</v>
      </c>
      <c r="E79">
        <v>5</v>
      </c>
    </row>
    <row r="80" spans="1:5" x14ac:dyDescent="0.2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2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2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2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2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2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25">
      <c r="A90">
        <v>9</v>
      </c>
      <c r="B90" t="s">
        <v>42</v>
      </c>
      <c r="C90">
        <v>7</v>
      </c>
      <c r="D90" t="s">
        <v>42</v>
      </c>
      <c r="E90">
        <v>6</v>
      </c>
    </row>
    <row r="91" spans="1:5" x14ac:dyDescent="0.2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25">
      <c r="A92">
        <v>11</v>
      </c>
      <c r="B92" t="s">
        <v>44</v>
      </c>
      <c r="C92">
        <v>45</v>
      </c>
      <c r="D92" t="s">
        <v>42</v>
      </c>
      <c r="E92">
        <v>6</v>
      </c>
    </row>
    <row r="93" spans="1:5" x14ac:dyDescent="0.2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2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2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2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2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2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2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2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2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2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2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2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25">
      <c r="A124" s="2">
        <v>11</v>
      </c>
      <c r="B124" s="2" t="s">
        <v>44</v>
      </c>
      <c r="C124" s="2">
        <v>155</v>
      </c>
      <c r="D124" s="2" t="s">
        <v>45</v>
      </c>
      <c r="E124" s="2">
        <v>8</v>
      </c>
    </row>
    <row r="125" spans="1:5" x14ac:dyDescent="0.2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2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2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2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25">
      <c r="A130" s="2">
        <v>1</v>
      </c>
      <c r="B130" s="2" t="s">
        <v>37</v>
      </c>
      <c r="C130" s="2">
        <v>11781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38</v>
      </c>
      <c r="C131" s="2">
        <v>496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39</v>
      </c>
      <c r="C132" s="2">
        <v>337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40</v>
      </c>
      <c r="C133" s="2">
        <v>2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49</v>
      </c>
      <c r="C135" s="2">
        <v>1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42</v>
      </c>
      <c r="C138" s="2">
        <v>15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43</v>
      </c>
      <c r="C139" s="2">
        <v>4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44</v>
      </c>
      <c r="C140" s="2">
        <v>1694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11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46</v>
      </c>
      <c r="C143" s="2">
        <v>10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48</v>
      </c>
      <c r="C145" s="2">
        <v>1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27</v>
      </c>
      <c r="C2" t="s">
        <v>88</v>
      </c>
      <c r="D2" t="s">
        <v>3</v>
      </c>
    </row>
    <row r="3" spans="1:4" x14ac:dyDescent="0.25">
      <c r="A3">
        <v>2</v>
      </c>
      <c r="B3">
        <v>16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137</v>
      </c>
      <c r="C1" t="s">
        <v>103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138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133</v>
      </c>
      <c r="C1" t="s">
        <v>33</v>
      </c>
      <c r="D1" t="s">
        <v>134</v>
      </c>
    </row>
    <row r="2" spans="1:4" x14ac:dyDescent="0.25">
      <c r="A2">
        <v>1</v>
      </c>
      <c r="B2" t="s">
        <v>135</v>
      </c>
      <c r="C2">
        <v>0</v>
      </c>
      <c r="D2">
        <v>0</v>
      </c>
    </row>
    <row r="3" spans="1:4" x14ac:dyDescent="0.25">
      <c r="A3">
        <v>2</v>
      </c>
      <c r="B3" t="s">
        <v>136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130</v>
      </c>
      <c r="C2" t="s">
        <v>34</v>
      </c>
      <c r="D2" t="s">
        <v>33</v>
      </c>
      <c r="E2">
        <v>1</v>
      </c>
      <c r="F2">
        <v>48</v>
      </c>
      <c r="G2">
        <v>1</v>
      </c>
    </row>
    <row r="3" spans="1:7" x14ac:dyDescent="0.25">
      <c r="A3">
        <v>2</v>
      </c>
      <c r="B3" t="s">
        <v>129</v>
      </c>
      <c r="C3" t="s">
        <v>34</v>
      </c>
      <c r="D3" t="s">
        <v>33</v>
      </c>
      <c r="E3">
        <v>1</v>
      </c>
      <c r="F3">
        <v>10</v>
      </c>
      <c r="G3">
        <v>1</v>
      </c>
    </row>
    <row r="4" spans="1:7" x14ac:dyDescent="0.25">
      <c r="A4">
        <v>3</v>
      </c>
      <c r="B4" t="s">
        <v>141</v>
      </c>
      <c r="C4" t="s">
        <v>34</v>
      </c>
      <c r="D4" t="s">
        <v>33</v>
      </c>
      <c r="E4">
        <v>1</v>
      </c>
      <c r="F4">
        <v>4</v>
      </c>
      <c r="G4">
        <v>1</v>
      </c>
    </row>
    <row r="5" spans="1:7" x14ac:dyDescent="0.25">
      <c r="A5">
        <v>4</v>
      </c>
      <c r="B5" t="s">
        <v>142</v>
      </c>
      <c r="C5" t="s">
        <v>34</v>
      </c>
      <c r="D5" t="s">
        <v>33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164</v>
      </c>
      <c r="C6" t="s">
        <v>34</v>
      </c>
      <c r="D6" t="s">
        <v>33</v>
      </c>
      <c r="E6">
        <v>1</v>
      </c>
      <c r="F6">
        <v>5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20</v>
      </c>
      <c r="G7">
        <v>1</v>
      </c>
    </row>
    <row r="8" spans="1:7" x14ac:dyDescent="0.25">
      <c r="A8">
        <v>1</v>
      </c>
      <c r="B8" t="s">
        <v>130</v>
      </c>
      <c r="C8" t="s">
        <v>34</v>
      </c>
      <c r="D8" t="s">
        <v>10</v>
      </c>
      <c r="E8">
        <v>2</v>
      </c>
      <c r="F8">
        <v>148</v>
      </c>
      <c r="G8">
        <v>1</v>
      </c>
    </row>
    <row r="9" spans="1:7" x14ac:dyDescent="0.25">
      <c r="A9">
        <v>2</v>
      </c>
      <c r="B9" t="s">
        <v>129</v>
      </c>
      <c r="C9" t="s">
        <v>34</v>
      </c>
      <c r="D9" t="s">
        <v>10</v>
      </c>
      <c r="E9">
        <v>2</v>
      </c>
      <c r="F9">
        <v>16</v>
      </c>
      <c r="G9">
        <v>1</v>
      </c>
    </row>
    <row r="10" spans="1:7" x14ac:dyDescent="0.25">
      <c r="A10">
        <v>3</v>
      </c>
      <c r="B10" t="s">
        <v>141</v>
      </c>
      <c r="C10" t="s">
        <v>34</v>
      </c>
      <c r="D10" t="s">
        <v>10</v>
      </c>
      <c r="E10">
        <v>2</v>
      </c>
      <c r="F10">
        <v>7</v>
      </c>
      <c r="G10">
        <v>1</v>
      </c>
    </row>
    <row r="11" spans="1:7" x14ac:dyDescent="0.25">
      <c r="A11">
        <v>4</v>
      </c>
      <c r="B11" t="s">
        <v>142</v>
      </c>
      <c r="C11" t="s">
        <v>34</v>
      </c>
      <c r="D11" t="s">
        <v>10</v>
      </c>
      <c r="E11">
        <v>2</v>
      </c>
      <c r="F11">
        <v>14</v>
      </c>
      <c r="G11">
        <v>1</v>
      </c>
    </row>
    <row r="12" spans="1:7" x14ac:dyDescent="0.25">
      <c r="A12">
        <v>5</v>
      </c>
      <c r="B12" t="s">
        <v>164</v>
      </c>
      <c r="C12" t="s">
        <v>34</v>
      </c>
      <c r="D12" t="s">
        <v>10</v>
      </c>
      <c r="E12">
        <v>2</v>
      </c>
      <c r="F12">
        <v>14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20</v>
      </c>
      <c r="G13">
        <v>1</v>
      </c>
    </row>
    <row r="14" spans="1:7" x14ac:dyDescent="0.25">
      <c r="A14">
        <v>1</v>
      </c>
      <c r="B14" t="s">
        <v>130</v>
      </c>
      <c r="C14" t="s">
        <v>58</v>
      </c>
      <c r="D14" t="s">
        <v>33</v>
      </c>
      <c r="E14">
        <v>1</v>
      </c>
      <c r="F14">
        <v>67</v>
      </c>
      <c r="G14">
        <v>2</v>
      </c>
    </row>
    <row r="15" spans="1:7" x14ac:dyDescent="0.25">
      <c r="A15">
        <v>2</v>
      </c>
      <c r="B15" t="s">
        <v>129</v>
      </c>
      <c r="C15" s="2" t="s">
        <v>58</v>
      </c>
      <c r="D15" t="s">
        <v>33</v>
      </c>
      <c r="E15">
        <v>1</v>
      </c>
      <c r="F15" s="2">
        <v>14</v>
      </c>
      <c r="G15">
        <v>2</v>
      </c>
    </row>
    <row r="16" spans="1:7" x14ac:dyDescent="0.25">
      <c r="A16">
        <v>3</v>
      </c>
      <c r="B16" t="s">
        <v>141</v>
      </c>
      <c r="C16" s="2" t="s">
        <v>58</v>
      </c>
      <c r="D16" t="s">
        <v>33</v>
      </c>
      <c r="E16">
        <v>1</v>
      </c>
      <c r="F16" s="2">
        <v>7</v>
      </c>
      <c r="G16">
        <v>2</v>
      </c>
    </row>
    <row r="17" spans="1:7" x14ac:dyDescent="0.25">
      <c r="A17">
        <v>4</v>
      </c>
      <c r="B17" t="s">
        <v>142</v>
      </c>
      <c r="C17" s="2" t="s">
        <v>58</v>
      </c>
      <c r="D17" t="s">
        <v>33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164</v>
      </c>
      <c r="C18" s="2" t="s">
        <v>58</v>
      </c>
      <c r="D18" t="s">
        <v>33</v>
      </c>
      <c r="E18">
        <v>1</v>
      </c>
      <c r="F18" s="2">
        <v>5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35</v>
      </c>
      <c r="G19">
        <v>2</v>
      </c>
    </row>
    <row r="20" spans="1:7" x14ac:dyDescent="0.25">
      <c r="A20">
        <v>1</v>
      </c>
      <c r="B20" t="s">
        <v>130</v>
      </c>
      <c r="C20" s="2" t="s">
        <v>58</v>
      </c>
      <c r="D20" t="s">
        <v>10</v>
      </c>
      <c r="E20">
        <v>2</v>
      </c>
      <c r="F20" s="2">
        <v>215</v>
      </c>
      <c r="G20">
        <v>2</v>
      </c>
    </row>
    <row r="21" spans="1:7" x14ac:dyDescent="0.25">
      <c r="A21">
        <v>2</v>
      </c>
      <c r="B21" t="s">
        <v>129</v>
      </c>
      <c r="C21" s="2" t="s">
        <v>58</v>
      </c>
      <c r="D21" t="s">
        <v>10</v>
      </c>
      <c r="E21">
        <v>2</v>
      </c>
      <c r="F21" s="2">
        <v>25</v>
      </c>
      <c r="G21">
        <v>2</v>
      </c>
    </row>
    <row r="22" spans="1:7" x14ac:dyDescent="0.25">
      <c r="A22">
        <v>3</v>
      </c>
      <c r="B22" t="s">
        <v>141</v>
      </c>
      <c r="C22" s="2" t="s">
        <v>58</v>
      </c>
      <c r="D22" t="s">
        <v>10</v>
      </c>
      <c r="E22">
        <v>2</v>
      </c>
      <c r="F22" s="2">
        <v>17</v>
      </c>
      <c r="G22">
        <v>2</v>
      </c>
    </row>
    <row r="23" spans="1:7" x14ac:dyDescent="0.25">
      <c r="A23">
        <v>4</v>
      </c>
      <c r="B23" t="s">
        <v>142</v>
      </c>
      <c r="C23" s="2" t="s">
        <v>58</v>
      </c>
      <c r="D23" t="s">
        <v>10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164</v>
      </c>
      <c r="C24" s="2" t="s">
        <v>58</v>
      </c>
      <c r="D24" t="s">
        <v>10</v>
      </c>
      <c r="E24">
        <v>2</v>
      </c>
      <c r="F24" s="2">
        <v>14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39</v>
      </c>
      <c r="G25">
        <v>2</v>
      </c>
    </row>
    <row r="26" spans="1:7" x14ac:dyDescent="0.25">
      <c r="A26">
        <v>1</v>
      </c>
      <c r="B26" t="s">
        <v>130</v>
      </c>
      <c r="C26" t="s">
        <v>106</v>
      </c>
      <c r="D26" t="s">
        <v>33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129</v>
      </c>
      <c r="C27" t="s">
        <v>106</v>
      </c>
      <c r="D27" t="s">
        <v>33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141</v>
      </c>
      <c r="C28" t="s">
        <v>106</v>
      </c>
      <c r="D28" t="s">
        <v>33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142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164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3</v>
      </c>
      <c r="G31">
        <v>3</v>
      </c>
    </row>
    <row r="32" spans="1:7" x14ac:dyDescent="0.25">
      <c r="A32">
        <v>1</v>
      </c>
      <c r="B32" t="s">
        <v>130</v>
      </c>
      <c r="C32" t="s">
        <v>106</v>
      </c>
      <c r="D32" t="s">
        <v>10</v>
      </c>
      <c r="E32">
        <v>2</v>
      </c>
      <c r="F32">
        <v>10</v>
      </c>
      <c r="G32">
        <v>3</v>
      </c>
    </row>
    <row r="33" spans="1:7" x14ac:dyDescent="0.25">
      <c r="A33">
        <v>2</v>
      </c>
      <c r="B33" t="s">
        <v>129</v>
      </c>
      <c r="C33" t="s">
        <v>106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141</v>
      </c>
      <c r="C34" t="s">
        <v>106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142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164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130</v>
      </c>
      <c r="C2" t="s">
        <v>34</v>
      </c>
      <c r="D2" t="s">
        <v>33</v>
      </c>
      <c r="E2">
        <v>1</v>
      </c>
      <c r="F2">
        <v>576</v>
      </c>
      <c r="G2">
        <v>1</v>
      </c>
    </row>
    <row r="3" spans="1:7" x14ac:dyDescent="0.25">
      <c r="A3">
        <v>2</v>
      </c>
      <c r="B3" t="s">
        <v>129</v>
      </c>
      <c r="C3" t="s">
        <v>34</v>
      </c>
      <c r="D3" t="s">
        <v>33</v>
      </c>
      <c r="E3">
        <v>1</v>
      </c>
      <c r="F3">
        <v>155</v>
      </c>
      <c r="G3">
        <v>1</v>
      </c>
    </row>
    <row r="4" spans="1:7" x14ac:dyDescent="0.25">
      <c r="A4">
        <v>3</v>
      </c>
      <c r="B4" t="s">
        <v>164</v>
      </c>
      <c r="C4" t="s">
        <v>34</v>
      </c>
      <c r="D4" t="s">
        <v>33</v>
      </c>
      <c r="E4">
        <v>1</v>
      </c>
      <c r="F4">
        <v>63</v>
      </c>
      <c r="G4">
        <v>1</v>
      </c>
    </row>
    <row r="5" spans="1:7" x14ac:dyDescent="0.25">
      <c r="A5">
        <v>4</v>
      </c>
      <c r="B5" t="s">
        <v>142</v>
      </c>
      <c r="C5" t="s">
        <v>34</v>
      </c>
      <c r="D5" t="s">
        <v>33</v>
      </c>
      <c r="E5">
        <v>1</v>
      </c>
      <c r="F5">
        <v>35</v>
      </c>
      <c r="G5">
        <v>1</v>
      </c>
    </row>
    <row r="6" spans="1:7" x14ac:dyDescent="0.25">
      <c r="A6">
        <v>5</v>
      </c>
      <c r="B6" t="s">
        <v>141</v>
      </c>
      <c r="C6" t="s">
        <v>34</v>
      </c>
      <c r="D6" t="s">
        <v>33</v>
      </c>
      <c r="E6">
        <v>1</v>
      </c>
      <c r="F6">
        <v>36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445</v>
      </c>
      <c r="G7">
        <v>1</v>
      </c>
    </row>
    <row r="8" spans="1:7" x14ac:dyDescent="0.25">
      <c r="A8">
        <v>1</v>
      </c>
      <c r="B8" t="s">
        <v>130</v>
      </c>
      <c r="C8" t="s">
        <v>34</v>
      </c>
      <c r="D8" t="s">
        <v>10</v>
      </c>
      <c r="E8">
        <v>2</v>
      </c>
      <c r="F8">
        <v>1740</v>
      </c>
      <c r="G8">
        <v>1</v>
      </c>
    </row>
    <row r="9" spans="1:7" x14ac:dyDescent="0.25">
      <c r="A9">
        <v>2</v>
      </c>
      <c r="B9" t="s">
        <v>129</v>
      </c>
      <c r="C9" t="s">
        <v>34</v>
      </c>
      <c r="D9" t="s">
        <v>10</v>
      </c>
      <c r="E9">
        <v>2</v>
      </c>
      <c r="F9">
        <v>193</v>
      </c>
      <c r="G9">
        <v>1</v>
      </c>
    </row>
    <row r="10" spans="1:7" x14ac:dyDescent="0.25">
      <c r="A10">
        <v>3</v>
      </c>
      <c r="B10" t="s">
        <v>164</v>
      </c>
      <c r="C10" t="s">
        <v>34</v>
      </c>
      <c r="D10" t="s">
        <v>10</v>
      </c>
      <c r="E10">
        <v>2</v>
      </c>
      <c r="F10">
        <v>117</v>
      </c>
      <c r="G10">
        <v>1</v>
      </c>
    </row>
    <row r="11" spans="1:7" x14ac:dyDescent="0.25">
      <c r="A11">
        <v>4</v>
      </c>
      <c r="B11" t="s">
        <v>142</v>
      </c>
      <c r="C11" t="s">
        <v>34</v>
      </c>
      <c r="D11" t="s">
        <v>10</v>
      </c>
      <c r="E11">
        <v>2</v>
      </c>
      <c r="F11">
        <v>80</v>
      </c>
      <c r="G11">
        <v>1</v>
      </c>
    </row>
    <row r="12" spans="1:7" x14ac:dyDescent="0.25">
      <c r="A12">
        <v>5</v>
      </c>
      <c r="B12" t="s">
        <v>141</v>
      </c>
      <c r="C12" t="s">
        <v>34</v>
      </c>
      <c r="D12" t="s">
        <v>10</v>
      </c>
      <c r="E12">
        <v>2</v>
      </c>
      <c r="F12">
        <v>50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518</v>
      </c>
      <c r="G13">
        <v>1</v>
      </c>
    </row>
    <row r="14" spans="1:7" x14ac:dyDescent="0.25">
      <c r="A14">
        <v>1</v>
      </c>
      <c r="B14" t="s">
        <v>130</v>
      </c>
      <c r="C14" t="s">
        <v>58</v>
      </c>
      <c r="D14" t="s">
        <v>33</v>
      </c>
      <c r="E14">
        <v>1</v>
      </c>
      <c r="F14">
        <v>825</v>
      </c>
      <c r="G14">
        <v>2</v>
      </c>
    </row>
    <row r="15" spans="1:7" x14ac:dyDescent="0.25">
      <c r="A15">
        <v>2</v>
      </c>
      <c r="B15" t="s">
        <v>129</v>
      </c>
      <c r="C15" s="2" t="s">
        <v>58</v>
      </c>
      <c r="D15" t="s">
        <v>33</v>
      </c>
      <c r="E15">
        <v>1</v>
      </c>
      <c r="F15" s="2">
        <v>283</v>
      </c>
      <c r="G15">
        <v>2</v>
      </c>
    </row>
    <row r="16" spans="1:7" x14ac:dyDescent="0.25">
      <c r="A16">
        <v>3</v>
      </c>
      <c r="B16" t="s">
        <v>164</v>
      </c>
      <c r="C16" s="2" t="s">
        <v>58</v>
      </c>
      <c r="D16" t="s">
        <v>33</v>
      </c>
      <c r="E16">
        <v>1</v>
      </c>
      <c r="F16" s="2">
        <v>65</v>
      </c>
      <c r="G16">
        <v>2</v>
      </c>
    </row>
    <row r="17" spans="1:7" x14ac:dyDescent="0.25">
      <c r="A17">
        <v>4</v>
      </c>
      <c r="B17" t="s">
        <v>142</v>
      </c>
      <c r="C17" s="2" t="s">
        <v>58</v>
      </c>
      <c r="D17" t="s">
        <v>33</v>
      </c>
      <c r="E17">
        <v>1</v>
      </c>
      <c r="F17" s="2">
        <v>49</v>
      </c>
      <c r="G17">
        <v>2</v>
      </c>
    </row>
    <row r="18" spans="1:7" x14ac:dyDescent="0.25">
      <c r="A18">
        <v>5</v>
      </c>
      <c r="B18" t="s">
        <v>141</v>
      </c>
      <c r="C18" s="2" t="s">
        <v>58</v>
      </c>
      <c r="D18" t="s">
        <v>33</v>
      </c>
      <c r="E18">
        <v>1</v>
      </c>
      <c r="F18" s="2">
        <v>53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572</v>
      </c>
      <c r="G19">
        <v>2</v>
      </c>
    </row>
    <row r="20" spans="1:7" x14ac:dyDescent="0.25">
      <c r="A20">
        <v>1</v>
      </c>
      <c r="B20" t="s">
        <v>130</v>
      </c>
      <c r="C20" s="2" t="s">
        <v>58</v>
      </c>
      <c r="D20" t="s">
        <v>10</v>
      </c>
      <c r="E20">
        <v>2</v>
      </c>
      <c r="F20" s="2">
        <v>2374</v>
      </c>
      <c r="G20">
        <v>2</v>
      </c>
    </row>
    <row r="21" spans="1:7" x14ac:dyDescent="0.25">
      <c r="A21">
        <v>2</v>
      </c>
      <c r="B21" t="s">
        <v>129</v>
      </c>
      <c r="C21" s="2" t="s">
        <v>58</v>
      </c>
      <c r="D21" t="s">
        <v>10</v>
      </c>
      <c r="E21">
        <v>2</v>
      </c>
      <c r="F21" s="2">
        <v>415</v>
      </c>
      <c r="G21">
        <v>2</v>
      </c>
    </row>
    <row r="22" spans="1:7" x14ac:dyDescent="0.25">
      <c r="A22">
        <v>3</v>
      </c>
      <c r="B22" t="s">
        <v>164</v>
      </c>
      <c r="C22" s="2" t="s">
        <v>58</v>
      </c>
      <c r="D22" t="s">
        <v>10</v>
      </c>
      <c r="E22">
        <v>2</v>
      </c>
      <c r="F22" s="2">
        <v>119</v>
      </c>
      <c r="G22">
        <v>2</v>
      </c>
    </row>
    <row r="23" spans="1:7" x14ac:dyDescent="0.25">
      <c r="A23">
        <v>4</v>
      </c>
      <c r="B23" t="s">
        <v>142</v>
      </c>
      <c r="C23" s="2" t="s">
        <v>58</v>
      </c>
      <c r="D23" t="s">
        <v>10</v>
      </c>
      <c r="E23">
        <v>2</v>
      </c>
      <c r="F23" s="2">
        <v>113</v>
      </c>
      <c r="G23">
        <v>2</v>
      </c>
    </row>
    <row r="24" spans="1:7" x14ac:dyDescent="0.25">
      <c r="A24">
        <v>5</v>
      </c>
      <c r="B24" t="s">
        <v>141</v>
      </c>
      <c r="C24" s="2" t="s">
        <v>58</v>
      </c>
      <c r="D24" t="s">
        <v>10</v>
      </c>
      <c r="E24">
        <v>2</v>
      </c>
      <c r="F24" s="2">
        <v>85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695</v>
      </c>
      <c r="G25">
        <v>2</v>
      </c>
    </row>
    <row r="26" spans="1:7" x14ac:dyDescent="0.25">
      <c r="A26">
        <v>1</v>
      </c>
      <c r="B26" t="s">
        <v>130</v>
      </c>
      <c r="C26" t="s">
        <v>106</v>
      </c>
      <c r="D26" t="s">
        <v>33</v>
      </c>
      <c r="E26">
        <v>1</v>
      </c>
      <c r="F26">
        <v>71</v>
      </c>
      <c r="G26">
        <v>3</v>
      </c>
    </row>
    <row r="27" spans="1:7" x14ac:dyDescent="0.25">
      <c r="A27">
        <v>2</v>
      </c>
      <c r="B27" t="s">
        <v>129</v>
      </c>
      <c r="C27" t="s">
        <v>106</v>
      </c>
      <c r="D27" t="s">
        <v>33</v>
      </c>
      <c r="E27">
        <v>1</v>
      </c>
      <c r="F27">
        <v>14</v>
      </c>
      <c r="G27">
        <v>3</v>
      </c>
    </row>
    <row r="28" spans="1:7" x14ac:dyDescent="0.25">
      <c r="A28">
        <v>3</v>
      </c>
      <c r="B28" t="s">
        <v>164</v>
      </c>
      <c r="C28" t="s">
        <v>106</v>
      </c>
      <c r="D28" t="s">
        <v>33</v>
      </c>
      <c r="E28">
        <v>1</v>
      </c>
      <c r="F28">
        <v>4</v>
      </c>
      <c r="G28">
        <v>3</v>
      </c>
    </row>
    <row r="29" spans="1:7" x14ac:dyDescent="0.25">
      <c r="A29">
        <v>4</v>
      </c>
      <c r="B29" t="s">
        <v>142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141</v>
      </c>
      <c r="C30" t="s">
        <v>106</v>
      </c>
      <c r="D30" t="s">
        <v>33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21</v>
      </c>
      <c r="G31">
        <v>3</v>
      </c>
    </row>
    <row r="32" spans="1:7" x14ac:dyDescent="0.25">
      <c r="A32">
        <v>1</v>
      </c>
      <c r="B32" t="s">
        <v>130</v>
      </c>
      <c r="C32" t="s">
        <v>106</v>
      </c>
      <c r="D32" t="s">
        <v>10</v>
      </c>
      <c r="E32">
        <v>2</v>
      </c>
      <c r="F32">
        <v>239</v>
      </c>
      <c r="G32">
        <v>3</v>
      </c>
    </row>
    <row r="33" spans="1:7" x14ac:dyDescent="0.25">
      <c r="A33">
        <v>2</v>
      </c>
      <c r="B33" t="s">
        <v>129</v>
      </c>
      <c r="C33" t="s">
        <v>106</v>
      </c>
      <c r="D33" t="s">
        <v>10</v>
      </c>
      <c r="E33">
        <v>2</v>
      </c>
      <c r="F33">
        <v>19</v>
      </c>
      <c r="G33">
        <v>3</v>
      </c>
    </row>
    <row r="34" spans="1:7" x14ac:dyDescent="0.25">
      <c r="A34">
        <v>3</v>
      </c>
      <c r="B34" t="s">
        <v>164</v>
      </c>
      <c r="C34" t="s">
        <v>106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142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141</v>
      </c>
      <c r="C36" t="s">
        <v>106</v>
      </c>
      <c r="D36" t="s">
        <v>10</v>
      </c>
      <c r="E36">
        <v>2</v>
      </c>
      <c r="F36">
        <v>1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31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25">
      <c r="A2">
        <v>1</v>
      </c>
      <c r="B2" t="s">
        <v>131</v>
      </c>
      <c r="C2">
        <v>1915</v>
      </c>
      <c r="D2">
        <v>1687</v>
      </c>
      <c r="E2">
        <v>496</v>
      </c>
    </row>
    <row r="3" spans="1:5" x14ac:dyDescent="0.25">
      <c r="A3">
        <v>2</v>
      </c>
      <c r="B3" t="s">
        <v>132</v>
      </c>
      <c r="C3">
        <v>1188</v>
      </c>
      <c r="D3">
        <v>812</v>
      </c>
      <c r="E3">
        <v>50</v>
      </c>
    </row>
    <row r="4" spans="1:5" x14ac:dyDescent="0.25">
      <c r="A4">
        <v>3</v>
      </c>
      <c r="B4" t="s">
        <v>144</v>
      </c>
      <c r="C4">
        <v>204</v>
      </c>
      <c r="D4">
        <v>160</v>
      </c>
      <c r="E4">
        <v>3</v>
      </c>
    </row>
    <row r="5" spans="1:5" x14ac:dyDescent="0.25">
      <c r="A5" s="2">
        <v>4</v>
      </c>
      <c r="B5" s="2" t="s">
        <v>165</v>
      </c>
      <c r="C5" s="2">
        <v>173</v>
      </c>
      <c r="D5" s="2">
        <v>161</v>
      </c>
      <c r="E5" s="2">
        <v>17</v>
      </c>
    </row>
    <row r="6" spans="1:5" x14ac:dyDescent="0.25">
      <c r="A6" s="2">
        <v>5</v>
      </c>
      <c r="B6" s="2" t="s">
        <v>145</v>
      </c>
      <c r="C6" s="2">
        <v>166</v>
      </c>
      <c r="D6" s="2">
        <v>141</v>
      </c>
      <c r="E6" s="2">
        <v>43</v>
      </c>
    </row>
    <row r="7" spans="1:5" x14ac:dyDescent="0.25">
      <c r="A7" s="2">
        <v>6</v>
      </c>
      <c r="B7" s="2" t="s">
        <v>105</v>
      </c>
      <c r="C7" s="2">
        <v>333</v>
      </c>
      <c r="D7" s="2">
        <v>253</v>
      </c>
      <c r="E7" s="2">
        <v>76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25">
      <c r="A2" s="2">
        <v>1</v>
      </c>
      <c r="B2" s="2" t="s">
        <v>131</v>
      </c>
      <c r="C2" s="2">
        <v>46</v>
      </c>
      <c r="D2" s="2">
        <v>43</v>
      </c>
      <c r="E2" s="2">
        <v>22</v>
      </c>
    </row>
    <row r="3" spans="1:5" x14ac:dyDescent="0.25">
      <c r="A3" s="2">
        <v>2</v>
      </c>
      <c r="B3" s="2" t="s">
        <v>166</v>
      </c>
      <c r="C3" s="2">
        <v>37</v>
      </c>
      <c r="D3" s="2">
        <v>7</v>
      </c>
      <c r="E3" s="2">
        <v>2</v>
      </c>
    </row>
    <row r="4" spans="1:5" x14ac:dyDescent="0.25">
      <c r="A4" s="2">
        <v>3</v>
      </c>
      <c r="B4" s="2" t="s">
        <v>132</v>
      </c>
      <c r="C4" s="2">
        <v>25</v>
      </c>
      <c r="D4" s="2">
        <v>20</v>
      </c>
      <c r="E4" s="2">
        <v>4</v>
      </c>
    </row>
    <row r="5" spans="1:5" x14ac:dyDescent="0.25">
      <c r="A5" s="2">
        <v>4</v>
      </c>
      <c r="B5" s="2" t="s">
        <v>167</v>
      </c>
      <c r="C5" s="2">
        <v>18</v>
      </c>
      <c r="D5" s="2">
        <v>17</v>
      </c>
      <c r="E5" s="2">
        <v>8</v>
      </c>
    </row>
    <row r="6" spans="1:5" x14ac:dyDescent="0.25">
      <c r="A6" s="2">
        <v>5</v>
      </c>
      <c r="B6" s="2" t="s">
        <v>168</v>
      </c>
      <c r="C6" s="2">
        <v>13</v>
      </c>
      <c r="D6" s="2">
        <v>12</v>
      </c>
      <c r="E6" s="2">
        <v>1</v>
      </c>
    </row>
    <row r="7" spans="1:5" x14ac:dyDescent="0.25">
      <c r="A7" s="2">
        <v>6</v>
      </c>
      <c r="B7" s="2" t="s">
        <v>105</v>
      </c>
      <c r="C7" s="2">
        <v>62</v>
      </c>
      <c r="D7" s="2">
        <v>55</v>
      </c>
      <c r="E7" s="2">
        <v>18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161</v>
      </c>
      <c r="B2" s="1" t="s">
        <v>162</v>
      </c>
      <c r="C2" s="1" t="s">
        <v>163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704</v>
      </c>
      <c r="B6" t="s">
        <v>54</v>
      </c>
      <c r="C6" t="s">
        <v>68</v>
      </c>
      <c r="D6">
        <v>1</v>
      </c>
    </row>
    <row r="7" spans="1:4" x14ac:dyDescent="0.25">
      <c r="A7">
        <v>3</v>
      </c>
      <c r="B7" t="s">
        <v>54</v>
      </c>
      <c r="C7" t="s">
        <v>93</v>
      </c>
      <c r="D7">
        <v>2</v>
      </c>
    </row>
    <row r="8" spans="1:4" x14ac:dyDescent="0.25">
      <c r="A8">
        <v>0</v>
      </c>
      <c r="B8" t="s">
        <v>54</v>
      </c>
      <c r="C8" t="s">
        <v>67</v>
      </c>
      <c r="D8">
        <v>3</v>
      </c>
    </row>
    <row r="9" spans="1:4" x14ac:dyDescent="0.25">
      <c r="A9">
        <v>3</v>
      </c>
      <c r="B9" t="s">
        <v>54</v>
      </c>
      <c r="C9" t="s">
        <v>92</v>
      </c>
      <c r="D9">
        <v>4</v>
      </c>
    </row>
    <row r="10" spans="1:4" x14ac:dyDescent="0.25">
      <c r="A10">
        <v>389</v>
      </c>
      <c r="B10" t="s">
        <v>55</v>
      </c>
      <c r="C10" t="s">
        <v>68</v>
      </c>
      <c r="D10">
        <v>1</v>
      </c>
    </row>
    <row r="11" spans="1:4" x14ac:dyDescent="0.25">
      <c r="A11">
        <v>0</v>
      </c>
      <c r="B11" t="s">
        <v>55</v>
      </c>
      <c r="C11" t="s">
        <v>93</v>
      </c>
      <c r="D11">
        <v>2</v>
      </c>
    </row>
    <row r="12" spans="1:4" x14ac:dyDescent="0.25">
      <c r="A12">
        <v>7</v>
      </c>
      <c r="B12" t="s">
        <v>55</v>
      </c>
      <c r="C12" t="s">
        <v>67</v>
      </c>
      <c r="D12">
        <v>3</v>
      </c>
    </row>
    <row r="13" spans="1:4" x14ac:dyDescent="0.25">
      <c r="A13">
        <v>0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2020-01-07T10:12:10Z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