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KFILES\Home\USR\BSokolow\RAPORTY\2025.09.15 - Cykliczny\"/>
    </mc:Choice>
  </mc:AlternateContent>
  <xr:revisionPtr revIDLastSave="0" documentId="13_ncr:1_{CE55C490-E0FA-494A-BA3E-5191F639630E}" xr6:coauthVersionLast="47" xr6:coauthVersionMax="47" xr10:uidLastSave="{00000000-0000-0000-0000-000000000000}"/>
  <bookViews>
    <workbookView xWindow="25080" yWindow="-120" windowWidth="25440" windowHeight="15270" activeTab="1" xr2:uid="{90B3B4FB-5168-4CB3-9576-9BA571535632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9" i="2"/>
  <c r="C9" i="2"/>
  <c r="F4" i="2"/>
  <c r="F11" i="2"/>
  <c r="F10" i="2"/>
  <c r="F31" i="1"/>
  <c r="G9" i="2" s="1"/>
  <c r="F8" i="2"/>
  <c r="F7" i="2"/>
  <c r="F6" i="2"/>
  <c r="F5" i="2"/>
  <c r="F3" i="2"/>
  <c r="C13" i="1" l="1"/>
  <c r="C14" i="1"/>
  <c r="D4" i="2"/>
  <c r="D6" i="2"/>
  <c r="D3" i="2"/>
  <c r="C6" i="1"/>
  <c r="C5" i="1"/>
  <c r="D8" i="2"/>
  <c r="C21" i="1"/>
  <c r="C22" i="1"/>
  <c r="D5" i="2"/>
  <c r="C28" i="1"/>
  <c r="D7" i="2"/>
  <c r="C27" i="1"/>
  <c r="F16" i="1" l="1"/>
  <c r="D32" i="1"/>
  <c r="F15" i="1"/>
  <c r="E5" i="2"/>
  <c r="E8" i="2"/>
  <c r="F24" i="1"/>
  <c r="E6" i="2"/>
  <c r="F8" i="1"/>
  <c r="E4" i="2"/>
  <c r="F29" i="1"/>
  <c r="F30" i="1"/>
  <c r="E7" i="2"/>
  <c r="F23" i="1"/>
  <c r="F7" i="1"/>
  <c r="E3" i="2"/>
  <c r="F17" i="1" l="1"/>
  <c r="C8" i="2"/>
  <c r="F26" i="1"/>
  <c r="G8" i="2" s="1"/>
  <c r="B32" i="1"/>
  <c r="F12" i="1"/>
  <c r="C4" i="2"/>
  <c r="F4" i="1"/>
  <c r="G4" i="2" s="1"/>
  <c r="F9" i="1"/>
  <c r="C5" i="2"/>
  <c r="F19" i="1"/>
  <c r="G5" i="2" s="1"/>
  <c r="B21" i="1"/>
  <c r="F20" i="1"/>
  <c r="G6" i="2" s="1"/>
  <c r="C6" i="2"/>
  <c r="D33" i="1"/>
  <c r="E11" i="2" s="1"/>
  <c r="D34" i="1"/>
  <c r="E10" i="2"/>
  <c r="F11" i="1"/>
  <c r="B13" i="1"/>
  <c r="C3" i="2"/>
  <c r="F3" i="1"/>
  <c r="G3" i="2" s="1"/>
  <c r="B5" i="1"/>
  <c r="F18" i="1"/>
  <c r="C7" i="2"/>
  <c r="F25" i="1"/>
  <c r="G7" i="2" s="1"/>
  <c r="B27" i="1"/>
  <c r="F10" i="1"/>
  <c r="B28" i="1" l="1"/>
  <c r="F28" i="1" s="1"/>
  <c r="F27" i="1"/>
  <c r="B6" i="1"/>
  <c r="F6" i="1" s="1"/>
  <c r="F5" i="1"/>
  <c r="F32" i="1"/>
  <c r="B34" i="1"/>
  <c r="C10" i="2"/>
  <c r="B33" i="1"/>
  <c r="C11" i="2" s="1"/>
  <c r="B14" i="1"/>
  <c r="F14" i="1" s="1"/>
  <c r="F13" i="1"/>
  <c r="B22" i="1"/>
  <c r="F22" i="1" s="1"/>
  <c r="F21" i="1"/>
  <c r="F34" i="1" l="1"/>
  <c r="G10" i="2"/>
  <c r="F33" i="1"/>
  <c r="G11" i="2" s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<sst xmlns="http://schemas.openxmlformats.org/spreadsheetml/2006/main" count="69" uniqueCount="40">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</sst>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Normalny" xfId="0" builtinId="0"/>
    <cellStyle name="Normalny 2" xfId="2" xr:uid="{CFA77FA3-A2D9-408E-B6D3-F6E3A8305A5C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ACB5-2583-4135-AC75-7D0E44275EF0}">
  <dimension ref="A1:G34"/>
  <sheetViews>
    <sheetView workbookViewId="0">
      <selection activeCell="B1" sqref="A1:XFD1"/>
    </sheetView>
  </sheetViews>
  <sheetFormatPr defaultRowHeight="15" x14ac:dyDescent="0.25"/>
  <cols>
    <col min="1" max="1" width="58.7109375" style="1" customWidth="1"/>
    <col min="2" max="2" width="20.42578125" style="1" customWidth="1"/>
    <col min="3" max="3" width="17.42578125" style="1" customWidth="1"/>
    <col min="4" max="6" width="22" style="1" bestFit="1" customWidth="1"/>
    <col min="7" max="7" width="65.28515625" style="1" customWidth="1"/>
    <col min="8" max="16384" width="9.140625" style="1"/>
  </cols>
  <sheetData>
    <row r="1" spans="1:7" ht="15" customHeight="1" x14ac:dyDescent="0.25">
      <c r="A1" s="100" t="s">
        <v>0</v>
      </c>
      <c r="B1" s="102" t="s">
        <v>1</v>
      </c>
      <c r="C1" s="103"/>
      <c r="D1" s="2"/>
      <c r="E1" s="2"/>
      <c r="F1" s="3"/>
      <c r="G1" s="4"/>
    </row>
    <row r="2" spans="1:7" ht="45.75" thickBot="1" x14ac:dyDescent="0.3">
      <c r="A2" s="101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25">
      <c r="A3" s="6" t="s">
        <v>7</v>
      </c>
      <c r="B3" s="7">
        <v>5049</v>
      </c>
      <c r="C3" s="8">
        <v>1838</v>
      </c>
      <c r="D3" s="7">
        <v>6336</v>
      </c>
      <c r="E3" s="9">
        <v>16789</v>
      </c>
      <c r="F3" s="10">
        <f>SUBTOTAL(9,B3,D3,E3)</f>
        <v>28174</v>
      </c>
      <c r="G3" s="11" t="s">
        <v>8</v>
      </c>
    </row>
    <row r="4" spans="1:7" x14ac:dyDescent="0.25">
      <c r="A4" s="12" t="s">
        <v>9</v>
      </c>
      <c r="B4" s="13">
        <v>109832250</v>
      </c>
      <c r="C4" s="14">
        <v>49626000</v>
      </c>
      <c r="D4" s="14">
        <v>219731675.59999999</v>
      </c>
      <c r="E4" s="15">
        <v>655032176.41000009</v>
      </c>
      <c r="F4" s="16">
        <f t="shared" ref="F4:F31" si="0">SUBTOTAL(9,B4,D4,E4)</f>
        <v>984596102.01000011</v>
      </c>
      <c r="G4" s="17"/>
    </row>
    <row r="5" spans="1:7" x14ac:dyDescent="0.25">
      <c r="A5" s="12" t="s">
        <v>10</v>
      </c>
      <c r="B5" s="18">
        <f>B3</f>
        <v>5049</v>
      </c>
      <c r="C5" s="19">
        <f>C3</f>
        <v>1838</v>
      </c>
      <c r="D5" s="13">
        <v>8734</v>
      </c>
      <c r="E5" s="20">
        <v>21247</v>
      </c>
      <c r="F5" s="16">
        <f t="shared" si="0"/>
        <v>35030</v>
      </c>
      <c r="G5" s="17"/>
    </row>
    <row r="6" spans="1:7" x14ac:dyDescent="0.25">
      <c r="A6" s="21" t="s">
        <v>11</v>
      </c>
      <c r="B6" s="18">
        <f>B5</f>
        <v>5049</v>
      </c>
      <c r="C6" s="19">
        <f>C3</f>
        <v>1838</v>
      </c>
      <c r="D6" s="18">
        <v>6719</v>
      </c>
      <c r="E6" s="20">
        <v>17013</v>
      </c>
      <c r="F6" s="16">
        <f t="shared" si="0"/>
        <v>28781</v>
      </c>
      <c r="G6" s="17"/>
    </row>
    <row r="7" spans="1:7" x14ac:dyDescent="0.25">
      <c r="A7" s="21" t="s">
        <v>12</v>
      </c>
      <c r="B7" s="22"/>
      <c r="C7" s="23"/>
      <c r="D7" s="18">
        <v>1111</v>
      </c>
      <c r="E7" s="20">
        <v>3877</v>
      </c>
      <c r="F7" s="16">
        <f t="shared" si="0"/>
        <v>4988</v>
      </c>
      <c r="G7" s="17"/>
    </row>
    <row r="8" spans="1:7" ht="15.75" thickBot="1" x14ac:dyDescent="0.3">
      <c r="A8" s="24" t="s">
        <v>13</v>
      </c>
      <c r="B8" s="25"/>
      <c r="C8" s="26"/>
      <c r="D8" s="27">
        <v>904</v>
      </c>
      <c r="E8" s="28">
        <v>357</v>
      </c>
      <c r="F8" s="29">
        <f t="shared" si="0"/>
        <v>1261</v>
      </c>
      <c r="G8" s="30"/>
    </row>
    <row r="9" spans="1:7" x14ac:dyDescent="0.25">
      <c r="A9" s="31" t="s">
        <v>14</v>
      </c>
      <c r="B9" s="32">
        <v>1264</v>
      </c>
      <c r="C9" s="33">
        <v>417</v>
      </c>
      <c r="D9" s="34">
        <v>1550</v>
      </c>
      <c r="E9" s="35" t="s">
        <v>39</v>
      </c>
      <c r="F9" s="36">
        <f t="shared" si="0"/>
        <v>2814</v>
      </c>
      <c r="G9" s="37" t="s">
        <v>15</v>
      </c>
    </row>
    <row r="10" spans="1:7" ht="15.75" thickBot="1" x14ac:dyDescent="0.3">
      <c r="A10" s="38" t="s">
        <v>16</v>
      </c>
      <c r="B10" s="39">
        <v>27140250</v>
      </c>
      <c r="C10" s="40">
        <v>11259000</v>
      </c>
      <c r="D10" s="27">
        <v>51265762.469999999</v>
      </c>
      <c r="E10" s="41" t="s">
        <v>39</v>
      </c>
      <c r="F10" s="29">
        <f t="shared" si="0"/>
        <v>78406012.469999999</v>
      </c>
      <c r="G10" s="42"/>
    </row>
    <row r="11" spans="1:7" ht="30" x14ac:dyDescent="0.25">
      <c r="A11" s="6" t="s">
        <v>17</v>
      </c>
      <c r="B11" s="7">
        <v>3785</v>
      </c>
      <c r="C11" s="8">
        <v>1421</v>
      </c>
      <c r="D11" s="7">
        <v>4786</v>
      </c>
      <c r="E11" s="9">
        <v>16789</v>
      </c>
      <c r="F11" s="10">
        <f t="shared" si="0"/>
        <v>25360</v>
      </c>
      <c r="G11" s="43" t="s">
        <v>18</v>
      </c>
    </row>
    <row r="12" spans="1:7" x14ac:dyDescent="0.25">
      <c r="A12" s="12" t="s">
        <v>19</v>
      </c>
      <c r="B12" s="18">
        <v>82692000</v>
      </c>
      <c r="C12" s="14">
        <v>38367000</v>
      </c>
      <c r="D12" s="18">
        <v>168465913.13</v>
      </c>
      <c r="E12" s="20">
        <v>655032176.41000009</v>
      </c>
      <c r="F12" s="16">
        <f t="shared" si="0"/>
        <v>906190089.54000008</v>
      </c>
      <c r="G12" s="44"/>
    </row>
    <row r="13" spans="1:7" x14ac:dyDescent="0.25">
      <c r="A13" s="12" t="s">
        <v>20</v>
      </c>
      <c r="B13" s="45">
        <f>B11</f>
        <v>3785</v>
      </c>
      <c r="C13" s="46">
        <f>C11</f>
        <v>1421</v>
      </c>
      <c r="D13" s="18">
        <v>6567</v>
      </c>
      <c r="E13" s="20">
        <v>21247</v>
      </c>
      <c r="F13" s="16">
        <f t="shared" si="0"/>
        <v>31599</v>
      </c>
      <c r="G13" s="44"/>
    </row>
    <row r="14" spans="1:7" x14ac:dyDescent="0.25">
      <c r="A14" s="21" t="s">
        <v>11</v>
      </c>
      <c r="B14" s="18">
        <f>B13</f>
        <v>3785</v>
      </c>
      <c r="C14" s="19">
        <f>C11</f>
        <v>1421</v>
      </c>
      <c r="D14" s="18">
        <v>5108</v>
      </c>
      <c r="E14" s="20">
        <v>17013</v>
      </c>
      <c r="F14" s="16">
        <f t="shared" si="0"/>
        <v>25906</v>
      </c>
      <c r="G14" s="44"/>
    </row>
    <row r="15" spans="1:7" x14ac:dyDescent="0.25">
      <c r="A15" s="21" t="s">
        <v>12</v>
      </c>
      <c r="B15" s="22"/>
      <c r="C15" s="47"/>
      <c r="D15" s="18">
        <v>916</v>
      </c>
      <c r="E15" s="20">
        <v>3877</v>
      </c>
      <c r="F15" s="16">
        <f t="shared" si="0"/>
        <v>4793</v>
      </c>
      <c r="G15" s="44"/>
    </row>
    <row r="16" spans="1:7" ht="15.75" thickBot="1" x14ac:dyDescent="0.3">
      <c r="A16" s="24" t="s">
        <v>13</v>
      </c>
      <c r="B16" s="25"/>
      <c r="C16" s="26"/>
      <c r="D16" s="27">
        <v>543</v>
      </c>
      <c r="E16" s="28">
        <v>357</v>
      </c>
      <c r="F16" s="29">
        <f t="shared" si="0"/>
        <v>900</v>
      </c>
      <c r="G16" s="48"/>
    </row>
    <row r="17" spans="1:7" x14ac:dyDescent="0.25">
      <c r="A17" s="49" t="s">
        <v>21</v>
      </c>
      <c r="B17" s="33">
        <v>0</v>
      </c>
      <c r="C17" s="33">
        <v>0</v>
      </c>
      <c r="D17" s="33">
        <v>0</v>
      </c>
      <c r="E17" s="50" t="s">
        <v>39</v>
      </c>
      <c r="F17" s="51">
        <f t="shared" si="0"/>
        <v>0</v>
      </c>
      <c r="G17" s="52"/>
    </row>
    <row r="18" spans="1:7" ht="15.75" thickBot="1" x14ac:dyDescent="0.3">
      <c r="A18" s="53" t="s">
        <v>22</v>
      </c>
      <c r="B18" s="40">
        <v>0</v>
      </c>
      <c r="C18" s="40">
        <v>0</v>
      </c>
      <c r="D18" s="40">
        <v>0</v>
      </c>
      <c r="E18" s="54" t="s">
        <v>39</v>
      </c>
      <c r="F18" s="29">
        <f t="shared" si="0"/>
        <v>0</v>
      </c>
      <c r="G18" s="55"/>
    </row>
    <row r="19" spans="1:7" ht="69.75" customHeight="1" x14ac:dyDescent="0.25">
      <c r="A19" s="31" t="s">
        <v>23</v>
      </c>
      <c r="B19" s="7">
        <v>3784</v>
      </c>
      <c r="C19" s="8">
        <v>1421</v>
      </c>
      <c r="D19" s="7">
        <v>4774</v>
      </c>
      <c r="E19" s="9">
        <v>16789</v>
      </c>
      <c r="F19" s="10">
        <f t="shared" si="0"/>
        <v>25347</v>
      </c>
      <c r="G19" s="11" t="s">
        <v>24</v>
      </c>
    </row>
    <row r="20" spans="1:7" x14ac:dyDescent="0.25">
      <c r="A20" s="56" t="s">
        <v>25</v>
      </c>
      <c r="B20" s="18">
        <v>82673250</v>
      </c>
      <c r="C20" s="19">
        <v>38367000</v>
      </c>
      <c r="D20" s="19">
        <v>164803951.97999999</v>
      </c>
      <c r="E20" s="57">
        <v>655032176.41000009</v>
      </c>
      <c r="F20" s="16">
        <f t="shared" si="0"/>
        <v>902509378.3900001</v>
      </c>
      <c r="G20" s="17"/>
    </row>
    <row r="21" spans="1:7" x14ac:dyDescent="0.25">
      <c r="A21" s="56" t="s">
        <v>26</v>
      </c>
      <c r="B21" s="18">
        <f>B19</f>
        <v>3784</v>
      </c>
      <c r="C21" s="19">
        <f>C19</f>
        <v>1421</v>
      </c>
      <c r="D21" s="58">
        <v>6450</v>
      </c>
      <c r="E21" s="20">
        <v>21247</v>
      </c>
      <c r="F21" s="16">
        <f t="shared" si="0"/>
        <v>31481</v>
      </c>
      <c r="G21" s="17"/>
    </row>
    <row r="22" spans="1:7" x14ac:dyDescent="0.25">
      <c r="A22" s="59" t="s">
        <v>11</v>
      </c>
      <c r="B22" s="18">
        <f>B21</f>
        <v>3784</v>
      </c>
      <c r="C22" s="19">
        <f>C19</f>
        <v>1421</v>
      </c>
      <c r="D22" s="58">
        <v>5016</v>
      </c>
      <c r="E22" s="20">
        <v>17013</v>
      </c>
      <c r="F22" s="16">
        <f t="shared" si="0"/>
        <v>25813</v>
      </c>
      <c r="G22" s="17"/>
    </row>
    <row r="23" spans="1:7" x14ac:dyDescent="0.25">
      <c r="A23" s="59" t="s">
        <v>12</v>
      </c>
      <c r="B23" s="22"/>
      <c r="C23" s="47"/>
      <c r="D23" s="58">
        <v>891</v>
      </c>
      <c r="E23" s="20">
        <v>3877</v>
      </c>
      <c r="F23" s="16">
        <f t="shared" si="0"/>
        <v>4768</v>
      </c>
      <c r="G23" s="17"/>
    </row>
    <row r="24" spans="1:7" ht="15.75" thickBot="1" x14ac:dyDescent="0.3">
      <c r="A24" s="60" t="s">
        <v>13</v>
      </c>
      <c r="B24" s="61"/>
      <c r="C24" s="62"/>
      <c r="D24" s="45">
        <v>543</v>
      </c>
      <c r="E24" s="63">
        <v>357</v>
      </c>
      <c r="F24" s="64">
        <f t="shared" si="0"/>
        <v>900</v>
      </c>
      <c r="G24" s="17"/>
    </row>
    <row r="25" spans="1:7" ht="45" x14ac:dyDescent="0.25">
      <c r="A25" s="6" t="s">
        <v>27</v>
      </c>
      <c r="B25" s="8">
        <v>3761</v>
      </c>
      <c r="C25" s="8">
        <v>1410</v>
      </c>
      <c r="D25" s="8">
        <v>4124</v>
      </c>
      <c r="E25" s="65">
        <v>16789</v>
      </c>
      <c r="F25" s="66">
        <f t="shared" si="0"/>
        <v>24674</v>
      </c>
      <c r="G25" s="67" t="s">
        <v>28</v>
      </c>
    </row>
    <row r="26" spans="1:7" customFormat="1" ht="30" x14ac:dyDescent="0.25">
      <c r="A26" s="12" t="s">
        <v>29</v>
      </c>
      <c r="B26" s="68">
        <v>82003607.400000006</v>
      </c>
      <c r="C26" s="69">
        <v>38032015.07</v>
      </c>
      <c r="D26" s="68">
        <v>138759282.52000001</v>
      </c>
      <c r="E26" s="70">
        <v>655032176.41000009</v>
      </c>
      <c r="F26" s="16">
        <f t="shared" si="0"/>
        <v>875795066.33000016</v>
      </c>
      <c r="G26" s="71"/>
    </row>
    <row r="27" spans="1:7" x14ac:dyDescent="0.25">
      <c r="A27" s="12" t="s">
        <v>30</v>
      </c>
      <c r="B27" s="18">
        <f>B25</f>
        <v>3761</v>
      </c>
      <c r="C27" s="19">
        <f>C25</f>
        <v>1410</v>
      </c>
      <c r="D27" s="58">
        <v>5315</v>
      </c>
      <c r="E27" s="20">
        <v>21247</v>
      </c>
      <c r="F27" s="16">
        <f t="shared" si="0"/>
        <v>30323</v>
      </c>
      <c r="G27" s="72"/>
    </row>
    <row r="28" spans="1:7" x14ac:dyDescent="0.25">
      <c r="A28" s="21" t="s">
        <v>11</v>
      </c>
      <c r="B28" s="18">
        <f>B27</f>
        <v>3761</v>
      </c>
      <c r="C28" s="19">
        <f>C25</f>
        <v>1410</v>
      </c>
      <c r="D28" s="58">
        <v>4200</v>
      </c>
      <c r="E28" s="20">
        <v>17013</v>
      </c>
      <c r="F28" s="16">
        <f t="shared" si="0"/>
        <v>24974</v>
      </c>
      <c r="G28" s="72"/>
    </row>
    <row r="29" spans="1:7" x14ac:dyDescent="0.25">
      <c r="A29" s="21" t="s">
        <v>12</v>
      </c>
      <c r="B29" s="22"/>
      <c r="C29" s="47"/>
      <c r="D29" s="58">
        <v>687</v>
      </c>
      <c r="E29" s="20">
        <v>3877</v>
      </c>
      <c r="F29" s="16">
        <f t="shared" si="0"/>
        <v>4564</v>
      </c>
      <c r="G29" s="72"/>
    </row>
    <row r="30" spans="1:7" ht="15.75" thickBot="1" x14ac:dyDescent="0.3">
      <c r="A30" s="73" t="s">
        <v>13</v>
      </c>
      <c r="B30" s="61"/>
      <c r="C30" s="62"/>
      <c r="D30" s="45">
        <v>428</v>
      </c>
      <c r="E30" s="20">
        <v>357</v>
      </c>
      <c r="F30" s="64">
        <f t="shared" si="0"/>
        <v>785</v>
      </c>
      <c r="G30" s="72"/>
    </row>
    <row r="31" spans="1:7" ht="18.75" x14ac:dyDescent="0.25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02" x14ac:dyDescent="0.25">
      <c r="A32" s="56" t="s">
        <v>32</v>
      </c>
      <c r="B32" s="80">
        <f>B31-B12</f>
        <v>17308000</v>
      </c>
      <c r="C32" s="47"/>
      <c r="D32" s="80">
        <f>D31-D12</f>
        <v>31534086.870000005</v>
      </c>
      <c r="E32" s="81">
        <v>4967823.5899999142</v>
      </c>
      <c r="F32" s="82">
        <f>SUBTOTAL(9,B32,D32,E32)</f>
        <v>53809910.459999919</v>
      </c>
      <c r="G32" s="83" t="s">
        <v>33</v>
      </c>
    </row>
    <row r="33" spans="1:7" ht="42" customHeight="1" x14ac:dyDescent="0.25">
      <c r="A33" s="56" t="s">
        <v>34</v>
      </c>
      <c r="B33" s="84">
        <f>B32/B31</f>
        <v>0.17308000000000001</v>
      </c>
      <c r="C33" s="47"/>
      <c r="D33" s="84">
        <f>D32/D31</f>
        <v>0.15767043435000003</v>
      </c>
      <c r="E33" s="84">
        <v>7.5270054393938093E-3</v>
      </c>
      <c r="F33" s="85">
        <f>F32/F31</f>
        <v>5.6051990062499918E-2</v>
      </c>
      <c r="G33" s="83"/>
    </row>
    <row r="34" spans="1:7" ht="31.5" customHeight="1" thickBot="1" x14ac:dyDescent="0.3">
      <c r="A34" s="38" t="s">
        <v>35</v>
      </c>
      <c r="B34" s="86">
        <f>100%-B32/B31</f>
        <v>0.82691999999999999</v>
      </c>
      <c r="C34" s="26"/>
      <c r="D34" s="86">
        <f>100%-D32/D31</f>
        <v>0.84232956564999995</v>
      </c>
      <c r="E34" s="86">
        <v>0.99247299456060623</v>
      </c>
      <c r="F34" s="87">
        <f>100%-F32/F31</f>
        <v>0.94394800993750005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D498-3946-4DB0-BF4E-EC30C041DC97}">
  <dimension ref="B1:G11"/>
  <sheetViews>
    <sheetView tabSelected="1" workbookViewId="0">
      <selection activeCell="M7" sqref="M7"/>
    </sheetView>
  </sheetViews>
  <sheetFormatPr defaultRowHeight="15" x14ac:dyDescent="0.25"/>
  <cols>
    <col min="1" max="1" width="9.140625" style="1"/>
    <col min="2" max="2" width="35.85546875" style="1" customWidth="1"/>
    <col min="3" max="3" width="15" style="1" customWidth="1"/>
    <col min="4" max="4" width="13" style="1" customWidth="1"/>
    <col min="5" max="5" width="18.42578125" style="1" customWidth="1"/>
    <col min="6" max="6" width="19.140625" style="1" bestFit="1" customWidth="1"/>
    <col min="7" max="7" width="21" style="1" customWidth="1"/>
    <col min="8" max="8" width="11.5703125" style="1" bestFit="1" customWidth="1"/>
    <col min="9" max="16384" width="9.140625" style="1"/>
  </cols>
  <sheetData>
    <row r="1" spans="2:7" ht="15" customHeight="1" x14ac:dyDescent="0.25">
      <c r="B1" s="104" t="s">
        <v>0</v>
      </c>
      <c r="C1" s="104" t="s">
        <v>1</v>
      </c>
      <c r="D1" s="104"/>
      <c r="E1" s="89"/>
      <c r="F1" s="89"/>
      <c r="G1" s="90"/>
    </row>
    <row r="2" spans="2:7" ht="45" x14ac:dyDescent="0.25">
      <c r="B2" s="105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25">
      <c r="B3" s="91" t="s">
        <v>7</v>
      </c>
      <c r="C3" s="20">
        <f>ME!B3</f>
        <v>5049</v>
      </c>
      <c r="D3" s="20">
        <f>ME!C3</f>
        <v>1838</v>
      </c>
      <c r="E3" s="20">
        <f>ME!D3</f>
        <v>6336</v>
      </c>
      <c r="F3" s="20">
        <f>ME!E3</f>
        <v>16789</v>
      </c>
      <c r="G3" s="92">
        <f>ME!F3</f>
        <v>28174</v>
      </c>
    </row>
    <row r="4" spans="2:7" ht="45" customHeight="1" x14ac:dyDescent="0.25">
      <c r="B4" s="91" t="s">
        <v>9</v>
      </c>
      <c r="C4" s="20">
        <f>ME!B4</f>
        <v>109832250</v>
      </c>
      <c r="D4" s="20">
        <f>ME!C4</f>
        <v>49626000</v>
      </c>
      <c r="E4" s="20">
        <f>ME!D4</f>
        <v>219731675.59999999</v>
      </c>
      <c r="F4" s="20">
        <f>ME!E4</f>
        <v>655032176.41000009</v>
      </c>
      <c r="G4" s="92">
        <f>ME!F4</f>
        <v>984596102.01000011</v>
      </c>
    </row>
    <row r="5" spans="2:7" ht="45" customHeight="1" x14ac:dyDescent="0.25">
      <c r="B5" s="91" t="s">
        <v>23</v>
      </c>
      <c r="C5" s="20">
        <f>ME!B19</f>
        <v>3784</v>
      </c>
      <c r="D5" s="20">
        <f>ME!C19</f>
        <v>1421</v>
      </c>
      <c r="E5" s="20">
        <f>ME!D19</f>
        <v>4774</v>
      </c>
      <c r="F5" s="20">
        <f>ME!E5</f>
        <v>21247</v>
      </c>
      <c r="G5" s="92">
        <f>ME!F19</f>
        <v>25347</v>
      </c>
    </row>
    <row r="6" spans="2:7" ht="45" customHeight="1" x14ac:dyDescent="0.25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164803951.97999999</v>
      </c>
      <c r="F6" s="20">
        <f>ME!E20</f>
        <v>655032176.41000009</v>
      </c>
      <c r="G6" s="92">
        <f>ME!F20</f>
        <v>902509378.3900001</v>
      </c>
    </row>
    <row r="7" spans="2:7" ht="75" x14ac:dyDescent="0.25">
      <c r="B7" s="93" t="s">
        <v>36</v>
      </c>
      <c r="C7" s="57">
        <f>ME!B25</f>
        <v>3761</v>
      </c>
      <c r="D7" s="57">
        <f>ME!C25</f>
        <v>1410</v>
      </c>
      <c r="E7" s="57">
        <f>ME!D25</f>
        <v>4124</v>
      </c>
      <c r="F7" s="20">
        <f>ME!E25</f>
        <v>16789</v>
      </c>
      <c r="G7" s="94">
        <f>ME!F25</f>
        <v>24674</v>
      </c>
    </row>
    <row r="8" spans="2:7" ht="90" x14ac:dyDescent="0.25">
      <c r="B8" s="91" t="s">
        <v>37</v>
      </c>
      <c r="C8" s="57">
        <f>ME!B26</f>
        <v>82003607.400000006</v>
      </c>
      <c r="D8" s="57">
        <f>ME!C26</f>
        <v>38032015.07</v>
      </c>
      <c r="E8" s="57">
        <f>ME!D26</f>
        <v>138759282.52000001</v>
      </c>
      <c r="F8" s="20">
        <f>ME!E26</f>
        <v>655032176.41000009</v>
      </c>
      <c r="G8" s="94">
        <f>ME!F26</f>
        <v>875795066.33000016</v>
      </c>
    </row>
    <row r="9" spans="2:7" ht="18.75" x14ac:dyDescent="0.25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25">
      <c r="B10" s="91" t="s">
        <v>32</v>
      </c>
      <c r="C10" s="96">
        <f>ME!B32</f>
        <v>17308000</v>
      </c>
      <c r="D10" s="97" t="s">
        <v>38</v>
      </c>
      <c r="E10" s="96">
        <f>ME!D32</f>
        <v>31534086.870000005</v>
      </c>
      <c r="F10" s="96">
        <f>ME!E32</f>
        <v>4967823.5899999142</v>
      </c>
      <c r="G10" s="98">
        <f>ME!F32</f>
        <v>53809910.459999919</v>
      </c>
    </row>
    <row r="11" spans="2:7" x14ac:dyDescent="0.25">
      <c r="B11" s="91" t="s">
        <v>34</v>
      </c>
      <c r="C11" s="99">
        <f>ME!B33</f>
        <v>0.17308000000000001</v>
      </c>
      <c r="D11" s="97" t="s">
        <v>38</v>
      </c>
      <c r="E11" s="99">
        <f>ME!D33</f>
        <v>0.15767043435000003</v>
      </c>
      <c r="F11" s="99">
        <f>ME!E33</f>
        <v>7.5270054393938093E-3</v>
      </c>
      <c r="G11" s="99">
        <f>ME!F33</f>
        <v>5.6051990062499918E-2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 Bartosz</dc:creator>
  <cp:lastModifiedBy>Sokołow Bartosz</cp:lastModifiedBy>
  <dcterms:created xsi:type="dcterms:W3CDTF">2025-09-15T06:13:56Z</dcterms:created>
  <dcterms:modified xsi:type="dcterms:W3CDTF">2025-09-15T08:10:33Z</dcterms:modified>
</cp:coreProperties>
</file>