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III_ 2023" sheetId="78" r:id="rId14"/>
    <sheet name="Eksport_I-III_ 2023" sheetId="77" r:id="rId15"/>
    <sheet name="Import_I-I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'Eksport_I-III_ 2023'!$K$6:$N$42</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'Import_I-III_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F55" i="76" l="1"/>
  <c r="G55" i="76"/>
  <c r="H55" i="76" s="1"/>
  <c r="F56" i="76"/>
  <c r="H56" i="76" s="1"/>
  <c r="G56" i="76"/>
  <c r="F57" i="76"/>
  <c r="G57" i="76"/>
  <c r="H57" i="76" s="1"/>
  <c r="F58" i="76"/>
  <c r="H58" i="76" s="1"/>
  <c r="G58" i="76"/>
  <c r="F59" i="76"/>
  <c r="G59" i="76"/>
  <c r="H59" i="76" s="1"/>
  <c r="F60" i="76"/>
  <c r="G60" i="76"/>
  <c r="H60" i="76"/>
  <c r="F61" i="76"/>
  <c r="G61" i="76"/>
  <c r="H61" i="76" s="1"/>
  <c r="F39" i="76"/>
  <c r="H39" i="76" s="1"/>
  <c r="G39" i="76"/>
  <c r="F40" i="76"/>
  <c r="G40" i="76"/>
  <c r="F41" i="76"/>
  <c r="G41" i="76"/>
  <c r="H41" i="76"/>
  <c r="F42" i="76"/>
  <c r="G42" i="76"/>
  <c r="F43" i="76"/>
  <c r="G43" i="76"/>
  <c r="F44" i="76"/>
  <c r="G44" i="76"/>
  <c r="F45" i="76"/>
  <c r="G45" i="76"/>
  <c r="F46" i="76"/>
  <c r="G46" i="76"/>
  <c r="F47" i="76"/>
  <c r="G47" i="76"/>
  <c r="F48" i="76"/>
  <c r="G48" i="76"/>
  <c r="F49" i="76"/>
  <c r="G49" i="76"/>
  <c r="H49" i="76"/>
  <c r="F50" i="76"/>
  <c r="G50" i="76"/>
  <c r="F51" i="76"/>
  <c r="G51" i="76"/>
  <c r="F52" i="76"/>
  <c r="G52" i="76"/>
  <c r="F53" i="76"/>
  <c r="H53" i="76" s="1"/>
  <c r="G53" i="76"/>
  <c r="F54" i="76"/>
  <c r="G54" i="76"/>
  <c r="G38" i="76"/>
  <c r="F38" i="76"/>
  <c r="H38" i="76" s="1"/>
  <c r="H47" i="76" l="1"/>
  <c r="H52" i="76"/>
  <c r="H43" i="76"/>
  <c r="H51" i="76"/>
  <c r="H54" i="76"/>
  <c r="H45" i="76"/>
  <c r="H40" i="76"/>
  <c r="H50" i="76"/>
  <c r="H42" i="76"/>
  <c r="H44" i="76"/>
  <c r="H46" i="76"/>
  <c r="H48" i="76"/>
  <c r="C26" i="78"/>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K936" i="45"/>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G597" i="36"/>
  <c r="F597" i="36"/>
  <c r="Z596" i="36"/>
  <c r="W596" i="36"/>
  <c r="V596" i="36"/>
  <c r="S596" i="36"/>
  <c r="R596" i="36"/>
  <c r="Q596" i="36"/>
  <c r="M596" i="36"/>
  <c r="L596" i="36"/>
  <c r="K596" i="36"/>
  <c r="J596" i="36"/>
  <c r="I596" i="36"/>
  <c r="H596" i="36"/>
  <c r="G596" i="36"/>
  <c r="F596" i="36"/>
  <c r="C596" i="36"/>
  <c r="Z595" i="36"/>
  <c r="W595" i="36"/>
  <c r="V595" i="36"/>
  <c r="S595" i="36"/>
  <c r="R595" i="36"/>
  <c r="Q595" i="36"/>
  <c r="P595" i="36"/>
  <c r="M595" i="36"/>
  <c r="L595" i="36"/>
  <c r="K595" i="36"/>
  <c r="J595" i="36"/>
  <c r="I595" i="36"/>
  <c r="H595" i="36"/>
  <c r="G595" i="36"/>
  <c r="F595" i="36"/>
  <c r="C595" i="36"/>
  <c r="Z594" i="36"/>
  <c r="W594" i="36"/>
  <c r="V594" i="36"/>
  <c r="S594" i="36"/>
  <c r="R594" i="36"/>
  <c r="Q594" i="36"/>
  <c r="P594" i="36"/>
  <c r="M594" i="36"/>
  <c r="L594" i="36"/>
  <c r="K594" i="36"/>
  <c r="J594" i="36"/>
  <c r="I594" i="36"/>
  <c r="H594" i="36"/>
  <c r="G594" i="36"/>
  <c r="F594" i="36"/>
  <c r="Z593" i="36"/>
  <c r="W593" i="36"/>
  <c r="V593" i="36"/>
  <c r="S593" i="36"/>
  <c r="R593" i="36"/>
  <c r="Q593" i="36"/>
  <c r="P593" i="36"/>
  <c r="M593" i="36"/>
  <c r="L593" i="36"/>
  <c r="K593" i="36"/>
  <c r="J593" i="36"/>
  <c r="I593" i="36"/>
  <c r="H593" i="36"/>
  <c r="G593" i="36"/>
  <c r="F593" i="36"/>
  <c r="Z592" i="36"/>
  <c r="W592" i="36"/>
  <c r="V592" i="36"/>
  <c r="S592" i="36"/>
  <c r="R592" i="36"/>
  <c r="Q592" i="36"/>
  <c r="M592" i="36"/>
  <c r="L592" i="36"/>
  <c r="K592" i="36"/>
  <c r="J592" i="36"/>
  <c r="I592" i="36"/>
  <c r="H592" i="36"/>
  <c r="G592" i="36"/>
  <c r="F592" i="36"/>
  <c r="C592" i="36"/>
  <c r="Z591" i="36"/>
  <c r="W591" i="36"/>
  <c r="V591" i="36"/>
  <c r="S591" i="36"/>
  <c r="R591" i="36"/>
  <c r="Q591" i="36"/>
  <c r="P591" i="36"/>
  <c r="M591" i="36"/>
  <c r="L591" i="36"/>
  <c r="K591" i="36"/>
  <c r="J591" i="36"/>
  <c r="I591" i="36"/>
  <c r="H591" i="36"/>
  <c r="G591" i="36"/>
  <c r="F591" i="36"/>
  <c r="Z403" i="36"/>
  <c r="W403" i="36"/>
  <c r="V403" i="36"/>
  <c r="S403" i="36"/>
  <c r="R403" i="36"/>
  <c r="Q403" i="36"/>
  <c r="P403" i="36"/>
  <c r="P597" i="36" s="1"/>
  <c r="M403" i="36"/>
  <c r="L403" i="36"/>
  <c r="K403" i="36"/>
  <c r="J403" i="36"/>
  <c r="I403" i="36"/>
  <c r="H403" i="36"/>
  <c r="G403" i="36"/>
  <c r="F403" i="36"/>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F402" i="36"/>
  <c r="E402" i="36"/>
  <c r="E596" i="36" s="1"/>
  <c r="D402" i="36"/>
  <c r="D596" i="36" s="1"/>
  <c r="C402" i="36"/>
  <c r="B402" i="36"/>
  <c r="B596" i="36" s="1"/>
  <c r="Z401" i="36"/>
  <c r="W401" i="36"/>
  <c r="V401" i="36"/>
  <c r="S401" i="36"/>
  <c r="R401" i="36"/>
  <c r="Q401" i="36"/>
  <c r="P401" i="36"/>
  <c r="M401" i="36"/>
  <c r="L401" i="36"/>
  <c r="K401" i="36"/>
  <c r="J401" i="36"/>
  <c r="I401" i="36"/>
  <c r="H401" i="36"/>
  <c r="G401" i="36"/>
  <c r="F401" i="36"/>
  <c r="E401" i="36"/>
  <c r="E595" i="36" s="1"/>
  <c r="D401" i="36"/>
  <c r="D595" i="36" s="1"/>
  <c r="C401" i="36"/>
  <c r="B401" i="36"/>
  <c r="B595" i="36" s="1"/>
  <c r="Z400" i="36"/>
  <c r="W400" i="36"/>
  <c r="V400" i="36"/>
  <c r="S400" i="36"/>
  <c r="R400" i="36"/>
  <c r="Q400" i="36"/>
  <c r="P400" i="36"/>
  <c r="M400" i="36"/>
  <c r="L400" i="36"/>
  <c r="K400" i="36"/>
  <c r="J400" i="36"/>
  <c r="I400" i="36"/>
  <c r="H400" i="36"/>
  <c r="G400" i="36"/>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E398" i="36"/>
  <c r="E592" i="36" s="1"/>
  <c r="D398" i="36"/>
  <c r="D592" i="36" s="1"/>
  <c r="C398" i="36"/>
  <c r="B398" i="36"/>
  <c r="B592" i="36" s="1"/>
  <c r="Z397" i="36"/>
  <c r="W397" i="36"/>
  <c r="V397" i="36"/>
  <c r="S397" i="36"/>
  <c r="R397" i="36"/>
  <c r="Q397" i="36"/>
  <c r="P397" i="36"/>
  <c r="M397" i="36"/>
  <c r="L397" i="36"/>
  <c r="K397" i="36"/>
  <c r="J397" i="36"/>
  <c r="I397" i="36"/>
  <c r="H397" i="36"/>
  <c r="G397" i="36"/>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<sst xmlns="http://schemas.openxmlformats.org/spreadsheetml/2006/main" count="7424" uniqueCount="545">
  <si>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</si>
  <si>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</si>
  <si>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</si>
  <si>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</si>
  <si>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</si>
  <si>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</si>
  <si>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</si>
  <si>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</si>
  <si>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</si>
  <si>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</si>
  <si>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</si>
  <si>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</si>
  <si>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</si>
  <si>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</si>
  <si>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</si>
  <si>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</si>
  <si>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</si>
  <si>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</si>
  <si>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</si>
  <si>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</si>
  <si>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</si>
  <si>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</si>
  <si>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</si>
  <si>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</si>
  <si>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</si>
  <si>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</si>
  <si>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</si>
  <si>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</si>
  <si>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</si>
  <si>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</si>
  <si>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</si>
  <si>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</si>
  <si>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</si>
  <si>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</si>
  <si>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</si>
  <si>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</si>
  <si>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</si>
  <si>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</si>
  <si>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</si>
  <si>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</si>
  <si>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</si>
  <si>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</si>
  <si>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</si>
  <si>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</si>
  <si>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</si>
  <si>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</si>
  <si>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</si>
  <si>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</si>
  <si>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</si>
  <si>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</si>
  <si>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</si>
  <si>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</si>
  <si>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</si>
  <si>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</si>
  <si>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</si>
  <si>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</si>
  <si>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</si>
  <si>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</si>
  <si>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</si>
  <si>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</si>
  <si>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</si>
  <si>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</si>
  <si>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</si>
  <si>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</si>
  <si>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</si>
  <si>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</si>
  <si>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</si>
  <si>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</si>
  <si>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</si>
  <si>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</si>
  <si>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</si>
  <si>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</si>
  <si>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</si>
  <si>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</si>
  <si>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</si>
  <si>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</si>
  <si>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</si>
  <si>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</si>
  <si>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</si>
  <si>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</si>
  <si>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</si>
  <si>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</si>
  <si>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</si>
  <si>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</si>
  <si>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</si>
  <si>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</si>
  <si>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</si>
  <si>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</si>
  <si>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</si>
  <si>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</si>
  <si>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</si>
  <si>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</si>
  <si>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</si>
  <si>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</si>
  <si>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</si>
  <si>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</si>
  <si>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</si>
  <si>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</si>
  <si>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</si>
  <si>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</si>
  <si>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</si>
  <si>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</si>
  <si>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</si>
  <si>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</si>
  <si>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</si>
  <si>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</si>
  <si>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</si>
  <si>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</si>
  <si>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</si>
  <si>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</si>
  <si>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</si>
  <si>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</si>
  <si>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</si>
  <si>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</si>
  <si>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</si>
  <si>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</si>
  <si>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</si>
  <si>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</si>
  <si>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</si>
  <si>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</si>
  <si>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</si>
  <si>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</si>
  <si>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</si>
  <si>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</si>
  <si>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</si>
  <si>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</si>
  <si>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</si>
  <si>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</si>
  <si>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</si>
  <si>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</si>
  <si>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</si>
  <si>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</si>
  <si>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</si>
  <si>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</si>
  <si>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</si>
  <si>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</si>
  <si>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</si>
  <si>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</si>
  <si>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</si>
  <si>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</si>
  <si>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</si>
  <si>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</si>
  <si>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</si>
  <si>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</si>
  <si>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</si>
  <si>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</si>
  <si>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</si>
  <si>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</si>
  <si>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</si>
  <si>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</si>
  <si>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</si>
  <si>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</si>
  <si>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</si>
  <si>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</si>
  <si>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</si>
  <si>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</si>
  <si>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</si>
  <si>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</si>
  <si>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</si>
  <si>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</si>
  <si>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</si>
  <si>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</si>
  <si>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</si>
  <si>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</si>
  <si>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</si>
  <si>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</si>
  <si>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</si>
  <si>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</si>
  <si>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</si>
  <si>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</si>
  <si>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</si>
  <si>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</si>
  <si>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</si>
  <si>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</si>
  <si>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</si>
  <si>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</si>
  <si>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</si>
  <si>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</si>
  <si>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</si>
  <si>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</si>
  <si>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</si>
  <si>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</si>
  <si>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</si>
  <si>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</si>
  <si>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</si>
  <si>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</si>
  <si>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</si>
  <si>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</si>
  <si>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</si>
  <si>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</si>
  <si>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</si>
  <si>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</si>
  <si>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</si>
  <si>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</si>
  <si>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</si>
  <si>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</si>
  <si>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</si>
  <si>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</si>
  <si>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</si>
  <si>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</si>
  <si>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</si>
  <si>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</si>
  <si>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</si>
  <si>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</si>
  <si>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</si>
  <si>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</si>
  <si>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</si>
  <si>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</si>
  <si>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</si>
  <si>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</si>
  <si>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</si>
  <si>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</si>
  <si>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</si>
  <si>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</si>
  <si>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</si>
  <si>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</si>
  <si>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</si>
  <si>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</si>
  <si>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</si>
  <si>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</si>
  <si>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</si>
  <si>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</si>
  <si>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</si>
  <si>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</si>
  <si>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</si>
  <si>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</si>
  <si>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</si>
  <si>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</si>
  <si>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</si>
  <si>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</si>
  <si>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</si>
  <si>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</si>
  <si>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</si>
  <si>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</si>
  <si>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</si>
  <si>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</si>
  <si>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</si>
  <si>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</si>
  <si>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</si>
  <si>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</si>
  <si>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</si>
  <si>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</si>
  <si>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</si>
  <si>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</si>
  <si>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</si>
  <si>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</si>
  <si>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</si>
  <si>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</si>
  <si>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</si>
  <si>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</si>
  <si>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</si>
  <si>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</si>
  <si>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</si>
  <si>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</si>
  <si>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</si>
  <si>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</si>
  <si>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</si>
  <si>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</si>
  <si>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</si>
  <si>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</si>
  <si>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</si>
  <si>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</si>
  <si>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</si>
  <si>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</si>
  <si>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</si>
  <si>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</si>
  <si>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</si>
  <si>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</si>
  <si>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</si>
  <si>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</si>
  <si>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</si>
  <si>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</si>
  <si>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</si>
  <si>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</si>
  <si>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</si>
  <si>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</si>
  <si>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</si>
  <si>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</si>
  <si>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</si>
  <si>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</si>
  <si>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</si>
  <si>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</si>
  <si>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</si>
  <si>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</si>
  <si>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</si>
  <si>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</si>
  <si>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</si>
  <si>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</si>
  <si>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</si>
  <si>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</si>
  <si>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</si>
  <si>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</si>
  <si>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</si>
  <si>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</si>
  <si>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</si>
  <si>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</si>
  <si>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</si>
  <si>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</si>
  <si>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</si>
  <si>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</si>
  <si>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</si>
  <si>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</si>
  <si>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</si>
  <si>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</si>
  <si>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</si>
  <si>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</si>
  <si>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</si>
  <si>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</si>
  <si>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</si>
  <si>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</si>
  <si>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</si>
  <si>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</si>
  <si>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</si>
  <si>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</si>
  <si>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</si>
  <si>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</si>
  <si>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</si>
  <si>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</si>
  <si>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</si>
  <si>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</si>
  <si>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</si>
  <si>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</si>
  <si>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</si>
  <si>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</si>
  <si>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</si>
  <si>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</si>
  <si>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</si>
  <si>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</si>
  <si>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</si>
  <si>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</si>
  <si>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</si>
  <si>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</si>
  <si>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</si>
  <si>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</si>
  <si>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</si>
  <si>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</si>
  <si>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</si>
  <si>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</si>
  <si>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</si>
  <si>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</si>
  <si>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</si>
  <si>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</si>
  <si>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</si>
  <si>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</si>
  <si>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</si>
  <si>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</si>
  <si>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</si>
  <si>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</si>
  <si>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</si>
  <si>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</si>
  <si>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</si>
  <si>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</si>
  <si>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</si>
  <si>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</si>
  <si>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</si>
  <si>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</si>
  <si>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</si>
  <si>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</si>
  <si>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</si>
  <si>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</si>
  <si>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</si>
  <si>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</si>
  <si>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</si>
  <si>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</si>
  <si>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</si>
  <si>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</si>
  <si>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</si>
  <si>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</si>
  <si>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</si>
  <si>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</si>
  <si>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</si>
  <si>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</si>
  <si>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</si>
  <si>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</si>
  <si>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</si>
  <si>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</si>
  <si>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</si>
  <si>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</si>
  <si>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</si>
  <si>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</si>
  <si>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</si>
  <si>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</si>
  <si>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</si>
  <si>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</si>
  <si>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</si>
  <si>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</si>
  <si>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</si>
  <si>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</si>
  <si>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</si>
  <si>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</si>
  <si>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</si>
  <si>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</si>
  <si>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</si>
  <si>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</si>
  <si>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</si>
  <si>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</si>
  <si>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</si>
  <si>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</si>
  <si>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</si>
  <si>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</si>
  <si>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</si>
  <si>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</si>
  <si>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</si>
  <si>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</si>
  <si>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</si>
  <si>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</si>
  <si>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</si>
  <si>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</si>
  <si>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</si>
  <si>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</si>
  <si>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</si>
  <si>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</si>
  <si>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</si>
  <si>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</si>
  <si>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</si>
  <si>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</si>
  <si>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</si>
  <si>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</si>
  <si>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</si>
  <si>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</si>
  <si>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</si>
  <si>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</si>
  <si>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</si>
  <si>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</si>
  <si>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</si>
  <si>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</si>
  <si>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</si>
  <si>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</si>
  <si>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</si>
  <si>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</si>
  <si>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</si>
  <si>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</si>
  <si>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</si>
  <si>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</si>
  <si>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</si>
  <si>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</si>
  <si>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</si>
  <si>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</si>
  <si>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</si>
  <si>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</si>
  <si>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</si>
  <si>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</si>
  <si>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</si>
  <si>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</si>
  <si>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</si>
  <si>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</si>
  <si>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</si>
  <si>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</si>
  <si>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</si>
  <si>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</si>
  <si>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</si>
  <si>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</si>
  <si>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</si>
  <si>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</si>
  <si>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</si>
  <si>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</si>
  <si>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</si>
  <si>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</si>
  <si>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</si>
  <si>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</si>
  <si>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</si>
  <si>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</si>
  <si>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</si>
  <si>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</si>
  <si>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</si>
  <si>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</si>
  <si>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</si>
  <si>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</si>
  <si>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</si>
  <si>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</si>
  <si>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</si>
  <si>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</si>
  <si>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</si>
  <si>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</si>
  <si>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</si>
  <si>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</si>
  <si>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</si>
  <si>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</si>
  <si>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</si>
  <si>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</si>
  <si>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</si>
  <si>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</si>
  <si>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</si>
  <si>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</si>
  <si>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</si>
  <si>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</si>
  <si>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</si>
  <si>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</si>
  <si>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</si>
  <si>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</si>
  <si>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</si>
  <si>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</si>
  <si>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</si>
  <si>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</si>
  <si>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</si>
  <si>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</si>
  <si>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</si>
  <si>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</si>
  <si>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</si>
  <si>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</si>
  <si>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</si>
  <si>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</si>
  <si>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</si>
  <si>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</si>
  <si>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</si>
  <si>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</si>
  <si>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</si>
  <si>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</si>
  <si>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</si>
  <si>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</si>
  <si>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</si>
  <si>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</si>
  <si>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</si>
  <si>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</si>
  <si>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</si>
  <si>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t>OKRES: I - III 2023 r. (wstępne)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</si>
  <si>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III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</si>
  <si>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I-III 2023 r. (dane wstępne) </t>
    </r>
    <r>
      <rPr>
        <b/>
        <sz val="11"/>
        <rFont val="Calibri"/>
        <family val="2"/>
        <charset val="238"/>
        <scheme val="minor"/>
      </rPr>
      <t xml:space="preserve">w porównaniu do I - III 2022 r. </t>
    </r>
    <r>
      <rPr>
        <i/>
        <sz val="11"/>
        <rFont val="Calibri"/>
        <family val="2"/>
        <charset val="238"/>
        <scheme val="minor"/>
      </rPr>
      <t>(wg wstępnych danych Min. Finansów).</t>
    </r>
  </si>
  <si>
    <t>I-III 2023 r. (wstępne)</t>
  </si>
  <si>
    <t>I-III 2022 r.</t>
  </si>
  <si>
    <t>zm. w stos. do  I-III 2022r. (%)</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</si>
  <si>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</si>
  <si>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</si>
  <si>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I-III 2023 r.</t>
    </r>
    <r>
      <rPr>
        <b/>
        <sz val="14"/>
        <color indexed="8"/>
        <rFont val="Calibri"/>
        <family val="2"/>
        <charset val="238"/>
        <scheme val="minor"/>
      </rPr>
      <t xml:space="preserve"> (dane wstępne)</t>
    </r>
  </si>
  <si>
    <t>OKRES: I-III 2023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</si>
  <si>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I-III 2023 r. (dane wstępne)  </t>
    </r>
    <r>
      <rPr>
        <b/>
        <sz val="11"/>
        <rFont val="Calibri"/>
        <family val="2"/>
        <charset val="238"/>
        <scheme val="minor"/>
      </rPr>
      <t>w porównaniu do I-III 2022 r.  (</t>
    </r>
    <r>
      <rPr>
        <i/>
        <sz val="11"/>
        <rFont val="Calibri"/>
        <family val="2"/>
        <charset val="238"/>
        <scheme val="minor"/>
      </rPr>
      <t>wg wstępnych danych Min. Finansów</t>
    </r>
    <r>
      <rPr>
        <b/>
        <sz val="11"/>
        <rFont val="Calibri"/>
        <family val="2"/>
        <charset val="238"/>
        <scheme val="minor"/>
      </rPr>
      <t>).</t>
    </r>
  </si>
  <si>
    <t>I-III  2023 r. (wstępne)</t>
  </si>
  <si>
    <t>zm. w stos. do I-III 2022r. (%)</t>
  </si>
  <si>
    <t>Brazylia</t>
  </si>
  <si>
    <t>Nowa Zelandia</t>
  </si>
  <si>
    <t>nld</t>
  </si>
  <si>
    <t>21.05.2023</t>
  </si>
  <si>
    <t>25.05.2023</t>
  </si>
  <si>
    <t>Prices not received - Same prices as last week : BG, EL</t>
  </si>
  <si>
    <t>17.05.2023</t>
  </si>
  <si>
    <t>Week 19</t>
  </si>
  <si>
    <t>NR 21/2023</t>
  </si>
  <si>
    <t>01 czerwca 2023r.</t>
  </si>
  <si>
    <t>22 - 28 maja 2023 r.</t>
  </si>
  <si>
    <r>
      <t>Tablica 9. Średnie ceny zakupu mięsa wołowego płacone przez podmioty handlu detalicznego w okresie:</t>
    </r>
    <r>
      <rPr>
        <b/>
        <sz val="16"/>
        <color rgb="FF0000FF"/>
        <rFont val="Calibri"/>
        <family val="2"/>
        <charset val="238"/>
        <scheme val="minor"/>
      </rPr>
      <t xml:space="preserve"> 22.05 - 28.05.2023 r.</t>
    </r>
  </si>
  <si>
    <t>22.05.2023 - 28.05.2023</t>
  </si>
  <si>
    <t>28.05.2023</t>
  </si>
  <si>
    <r>
      <t>Tablica 6. Średnie ceny sprzedaży netto (bez VAT) elementów mięsa wołowego (kraj) wg makroregionów:</t>
    </r>
    <r>
      <rPr>
        <b/>
        <sz val="14"/>
        <color rgb="FF0000FF"/>
        <rFont val="Calibri"/>
        <family val="2"/>
        <charset val="238"/>
        <scheme val="minor"/>
      </rPr>
      <t xml:space="preserve"> 22.05 - 28.05.2023 r.</t>
    </r>
  </si>
  <si>
    <r>
      <t>Tablica 7. Średnie ceny sprzedaży netto (bez VAT) elementów mięsa wołowego (zagranica):</t>
    </r>
    <r>
      <rPr>
        <b/>
        <sz val="14"/>
        <color rgb="FF0000FF"/>
        <rFont val="Calibri"/>
        <family val="2"/>
        <charset val="238"/>
        <scheme val="minor"/>
      </rPr>
      <t xml:space="preserve"> 22.05 - 28.05.2023 r.</t>
    </r>
  </si>
  <si>
    <r>
      <t>Tablica 5. Ceny sprzedaży netto (bez VAT) ćwierci wołowych (zagranica):</t>
    </r>
    <r>
      <rPr>
        <b/>
        <sz val="14"/>
        <color rgb="FF0000FF"/>
        <rFont val="Calibri"/>
        <family val="2"/>
        <charset val="238"/>
        <scheme val="minor"/>
      </rPr>
      <t xml:space="preserve"> 22.05 - 28.05.2023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</si>
</sst>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79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20" xfId="0" applyFont="1" applyBorder="1"/>
    <xf numFmtId="0" fontId="197" fillId="0" borderId="22" xfId="0" applyFont="1" applyBorder="1" applyAlignment="1">
      <alignment wrapText="1"/>
    </xf>
    <xf numFmtId="0" fontId="197" fillId="0" borderId="0" xfId="51" applyFont="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49" fontId="198" fillId="0" borderId="31" xfId="0" applyNumberFormat="1" applyFont="1" applyBorder="1" applyAlignment="1">
      <alignment horizontal="centerContinuous" vertical="center"/>
    </xf>
    <xf numFmtId="0" fontId="198" fillId="0" borderId="20" xfId="0" applyFont="1" applyBorder="1"/>
    <xf numFmtId="0" fontId="198" fillId="0" borderId="14" xfId="0" applyFont="1" applyBorder="1"/>
    <xf numFmtId="0" fontId="197" fillId="0" borderId="20" xfId="0" applyFont="1" applyBorder="1" applyAlignment="1">
      <alignment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0" borderId="57" xfId="0" applyFont="1" applyBorder="1" applyAlignment="1">
      <alignment horizontal="centerContinuous" vertical="center"/>
    </xf>
    <xf numFmtId="0" fontId="211" fillId="60" borderId="36" xfId="0" applyFont="1" applyFill="1" applyBorder="1" applyAlignment="1">
      <alignment horizontal="center" vertical="center" wrapText="1"/>
    </xf>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14" fontId="176" fillId="0" borderId="47" xfId="0" applyNumberFormat="1" applyFont="1" applyBorder="1" applyAlignment="1">
      <alignment vertical="center" wrapText="1"/>
    </xf>
    <xf numFmtId="0" fontId="177" fillId="60" borderId="40"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59" borderId="33" xfId="0" applyNumberFormat="1" applyFont="1" applyFill="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3" fontId="176" fillId="0" borderId="47" xfId="0" applyNumberFormat="1" applyFont="1" applyBorder="1"/>
    <xf numFmtId="165" fontId="177" fillId="60" borderId="78"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3" fontId="178" fillId="0" borderId="47" xfId="0" applyNumberFormat="1" applyFont="1" applyBorder="1"/>
    <xf numFmtId="165" fontId="179" fillId="60" borderId="79" xfId="0" applyNumberFormat="1" applyFont="1" applyFill="1" applyBorder="1"/>
    <xf numFmtId="2" fontId="178" fillId="0" borderId="46" xfId="0" applyNumberFormat="1" applyFont="1" applyFill="1" applyBorder="1"/>
    <xf numFmtId="2" fontId="178" fillId="0" borderId="21"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3" fontId="178" fillId="0" borderId="60" xfId="0" applyNumberFormat="1" applyFont="1" applyBorder="1"/>
    <xf numFmtId="165" fontId="179" fillId="60" borderId="8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3" fontId="176" fillId="0" borderId="53" xfId="0" applyNumberFormat="1" applyFont="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59" borderId="33" xfId="0" applyNumberFormat="1" applyFont="1" applyFill="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5" fontId="177" fillId="60" borderId="81" xfId="0" applyNumberFormat="1" applyFont="1" applyFill="1" applyBorder="1"/>
    <xf numFmtId="167" fontId="176" fillId="0" borderId="47" xfId="0" applyNumberFormat="1" applyFont="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28" fillId="0" borderId="0" xfId="96" applyFont="1" applyAlignment="1">
      <alignment vertical="center"/>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0" fontId="128" fillId="59" borderId="0" xfId="96" applyFont="1" applyFill="1" applyAlignment="1">
      <alignment vertical="center"/>
    </xf>
    <xf numFmtId="10" fontId="136" fillId="59" borderId="33" xfId="96" applyNumberFormat="1"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3" fontId="178" fillId="0" borderId="46" xfId="0" applyNumberFormat="1" applyFont="1" applyFill="1" applyBorder="1" applyAlignment="1">
      <alignmen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22" xfId="0" applyNumberFormat="1" applyFont="1" applyFill="1" applyBorder="1" applyAlignment="1">
      <alignment horizontal="center"/>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7" fillId="0" borderId="0" xfId="96" applyAlignment="1">
      <alignment vertical="center"/>
    </xf>
    <xf numFmtId="0" fontId="165" fillId="0" borderId="0" xfId="96" applyFont="1" applyAlignment="1">
      <alignment horizontal="right"/>
    </xf>
    <xf numFmtId="179" fontId="151" fillId="0" borderId="0" xfId="96" applyNumberFormat="1" applyFont="1" applyAlignment="1">
      <alignment horizontal="right"/>
    </xf>
    <xf numFmtId="0" fontId="165" fillId="0" borderId="0" xfId="96" applyFont="1" applyAlignment="1">
      <alignment horizontal="right" vertical="top"/>
    </xf>
    <xf numFmtId="179" fontId="151" fillId="0" borderId="0" xfId="96" applyNumberFormat="1" applyFont="1" applyAlignment="1">
      <alignment horizontal="right" vertical="top"/>
    </xf>
    <xf numFmtId="0" fontId="128" fillId="59" borderId="0" xfId="96" applyFont="1" applyFill="1" applyAlignment="1">
      <alignment horizontal="center"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28" fillId="62" borderId="0" xfId="96" applyFont="1" applyFill="1" applyAlignment="1">
      <alignment horizontal="center" vertical="center"/>
    </xf>
    <xf numFmtId="169" fontId="132" fillId="59" borderId="0" xfId="96" applyNumberFormat="1" applyFont="1" applyFill="1" applyAlignment="1" applyProtection="1">
      <alignment horizontal="center" vertical="center"/>
      <protection locked="0"/>
    </xf>
    <xf numFmtId="169" fontId="132" fillId="59" borderId="0" xfId="96" applyNumberFormat="1" applyFont="1" applyFill="1" applyAlignment="1">
      <alignment horizontal="center" vertical="center"/>
    </xf>
    <xf numFmtId="0" fontId="129" fillId="0" borderId="0" xfId="96" applyFont="1" applyAlignment="1" applyProtection="1">
      <alignment horizontal="left" vertical="center"/>
      <protection locked="0"/>
    </xf>
    <xf numFmtId="0" fontId="21" fillId="4" borderId="77" xfId="0" applyFont="1" applyFill="1" applyBorder="1" applyAlignment="1">
      <alignment horizontal="left"/>
    </xf>
    <xf numFmtId="170" fontId="21" fillId="4" borderId="51" xfId="0" applyNumberFormat="1" applyFont="1" applyFill="1" applyBorder="1" applyAlignment="1">
      <alignment horizontal="right"/>
    </xf>
    <xf numFmtId="170" fontId="21" fillId="4" borderId="30" xfId="0" applyNumberFormat="1" applyFont="1" applyFill="1" applyBorder="1" applyAlignment="1">
      <alignment horizontal="righ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0" xfId="0" applyFont="1" applyAlignment="1">
      <alignment vertical="center"/>
    </xf>
    <xf numFmtId="0" fontId="178" fillId="0" borderId="0" xfId="0" quotePrefix="1" applyFont="1" applyAlignment="1">
      <alignment vertical="center"/>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0" fontId="178" fillId="0" borderId="0" xfId="0" applyFont="1" applyAlignment="1">
      <alignment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1" xfId="0" applyFont="1" applyBorder="1" applyAlignment="1">
      <alignment horizontal="centerContinuous" vertical="center"/>
    </xf>
    <xf numFmtId="0" fontId="176" fillId="0" borderId="7" xfId="0" applyFont="1" applyFill="1" applyBorder="1" applyAlignment="1">
      <alignment horizontal="centerContinuous"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0" fontId="176" fillId="0" borderId="12"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5" xfId="0" applyFont="1" applyBorder="1" applyAlignment="1">
      <alignment horizontal="center"/>
    </xf>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4" xfId="0" applyFont="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6" fillId="0" borderId="20" xfId="0" applyFont="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165" fontId="177" fillId="59" borderId="28" xfId="0" quotePrefix="1" applyNumberFormat="1" applyFont="1" applyFill="1" applyBorder="1" applyAlignment="1">
      <alignment horizontal="right"/>
    </xf>
    <xf numFmtId="0" fontId="141" fillId="62" borderId="0" xfId="96" applyFont="1" applyFill="1" applyAlignment="1">
      <alignment horizontal="center" vertical="center"/>
    </xf>
    <xf numFmtId="0" fontId="132" fillId="62" borderId="0" xfId="96" applyFont="1" applyFill="1" applyAlignment="1" applyProtection="1">
      <alignment horizontal="center" vertical="center"/>
      <protection locked="0"/>
    </xf>
    <xf numFmtId="0" fontId="132" fillId="62" borderId="0" xfId="96" applyFont="1" applyFill="1" applyAlignment="1">
      <alignment horizontal="center" vertical="center"/>
    </xf>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178" fontId="151"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3" fontId="178" fillId="2" borderId="48" xfId="0" quotePrefix="1" applyNumberFormat="1" applyFont="1" applyFill="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76200</xdr:rowOff>
    </xdr:to>
    <xdr:pic>
      <xdr:nvPicPr>
        <xdr:cNvPr id="4" name="Obraz 3"/>
        <xdr:cNvPicPr>
          <a:picLocks noChangeAspect="1"/>
        </xdr:cNvPicPr>
      </xdr:nvPicPr>
      <xdr:blipFill>
        <a:blip xmlns:r="http://schemas.openxmlformats.org/officeDocument/2006/relationships" r:embed="rId2"/>
        <a:stretch>
          <a:fillRect/>
        </a:stretch>
      </xdr:blipFill>
      <xdr:spPr>
        <a:xfrm>
          <a:off x="6705600" y="0"/>
          <a:ext cx="6645216" cy="3629025"/>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7" name="Obraz 6"/>
        <xdr:cNvPicPr>
          <a:picLocks noChangeAspect="1"/>
        </xdr:cNvPicPr>
      </xdr:nvPicPr>
      <xdr:blipFill>
        <a:blip xmlns:r="http://schemas.openxmlformats.org/officeDocument/2006/relationships" r:embed="rId3"/>
        <a:stretch>
          <a:fillRect/>
        </a:stretch>
      </xdr:blipFill>
      <xdr:spPr>
        <a:xfrm>
          <a:off x="0" y="3705225"/>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E25" sqref="E25"/>
    </sheetView>
  </sheetViews>
  <sheetFormatPr defaultRowHeight="12.75"/>
  <cols>
    <col min="1" max="1" width="7.85546875" style="1064" customWidth="1"/>
    <col min="2" max="2" width="19.28515625" style="1064" customWidth="1"/>
    <col min="3" max="3" width="19.85546875" style="1064" customWidth="1"/>
    <col min="4" max="4" width="21" style="1064" customWidth="1"/>
    <col min="5" max="5" width="14.7109375" style="1064" customWidth="1"/>
    <col min="6" max="6" width="13.42578125" style="1064" customWidth="1"/>
    <col min="7" max="10" width="9.140625" style="1064"/>
    <col min="11" max="11" width="17.85546875" style="1064" customWidth="1"/>
    <col min="12" max="16384" width="9.140625" style="1064"/>
  </cols>
  <sheetData>
    <row r="1" spans="2:36" ht="15" customHeight="1">
      <c r="B1" s="3"/>
      <c r="C1" s="3"/>
      <c r="D1" s="3"/>
      <c r="E1" s="3"/>
      <c r="F1" s="3"/>
      <c r="G1" s="1065"/>
      <c r="L1" s="1066"/>
      <c r="M1" s="1066"/>
      <c r="N1" s="1066"/>
      <c r="O1" s="1066"/>
      <c r="P1" s="1066"/>
      <c r="Q1" s="1066"/>
      <c r="R1" s="1066"/>
      <c r="S1" s="1066"/>
      <c r="T1" s="1066"/>
    </row>
    <row r="2" spans="2:36">
      <c r="B2" s="1238"/>
      <c r="C2" s="1238"/>
      <c r="D2" s="1238"/>
      <c r="E2" s="1239"/>
      <c r="F2" s="1239"/>
      <c r="G2" s="1065"/>
      <c r="L2" s="1066"/>
      <c r="M2" s="1066"/>
      <c r="N2" s="1066"/>
      <c r="O2" s="1066"/>
      <c r="P2" s="1066"/>
      <c r="Q2" s="1066"/>
      <c r="R2" s="1066"/>
      <c r="S2" s="1066"/>
      <c r="T2" s="1066"/>
      <c r="AI2" s="1067"/>
      <c r="AJ2" s="1067"/>
    </row>
    <row r="3" spans="2:36" ht="19.5" customHeight="1">
      <c r="B3" s="1238"/>
      <c r="C3" s="1238"/>
      <c r="D3" s="1240" t="s">
        <v>427</v>
      </c>
      <c r="E3" s="1239"/>
      <c r="F3" s="1239"/>
      <c r="G3" s="1068"/>
      <c r="H3" s="1066"/>
      <c r="I3" s="1066"/>
      <c r="J3" s="1066"/>
      <c r="K3" s="1066"/>
      <c r="L3" s="1066"/>
      <c r="M3" s="1066"/>
      <c r="N3" s="1066"/>
      <c r="O3" s="1066"/>
      <c r="P3" s="1066"/>
      <c r="Q3" s="1066"/>
      <c r="R3" s="1066"/>
      <c r="S3" s="1066"/>
      <c r="T3" s="1066"/>
      <c r="AI3" s="1067"/>
      <c r="AJ3" s="1067"/>
    </row>
    <row r="4" spans="2:36" ht="15.75">
      <c r="B4" s="1238"/>
      <c r="C4" s="1238"/>
      <c r="D4" s="1240" t="s">
        <v>495</v>
      </c>
      <c r="E4" s="1239"/>
      <c r="F4" s="1239"/>
      <c r="G4" s="1068"/>
      <c r="H4" s="1069"/>
      <c r="I4" s="1066"/>
      <c r="J4" s="1066"/>
      <c r="K4" s="1066"/>
      <c r="L4" s="1066"/>
      <c r="M4" s="1066"/>
      <c r="N4" s="1066"/>
      <c r="O4" s="1066"/>
      <c r="P4" s="1066"/>
      <c r="Q4" s="1066"/>
      <c r="R4" s="1066"/>
      <c r="S4" s="1066"/>
      <c r="T4" s="1066"/>
    </row>
    <row r="5" spans="2:36" ht="17.25">
      <c r="B5" s="1238"/>
      <c r="C5" s="1238"/>
      <c r="D5" s="1241" t="s">
        <v>480</v>
      </c>
      <c r="E5" s="1238"/>
      <c r="F5" s="1239"/>
      <c r="G5" s="1068"/>
      <c r="H5" s="1069"/>
      <c r="I5" s="1066"/>
      <c r="J5" s="1066"/>
      <c r="K5" s="1066"/>
      <c r="L5" s="1066"/>
      <c r="M5" s="1066"/>
      <c r="N5" s="1066"/>
      <c r="O5" s="1066"/>
      <c r="P5" s="1066"/>
      <c r="Q5" s="1066"/>
      <c r="R5" s="1066"/>
      <c r="S5" s="1066"/>
      <c r="T5" s="1066"/>
    </row>
    <row r="6" spans="2:36" ht="18" customHeight="1">
      <c r="B6" s="1239"/>
      <c r="C6" s="1239"/>
      <c r="D6" s="1239"/>
      <c r="E6" s="1239"/>
      <c r="F6" s="1239"/>
      <c r="G6" s="1068"/>
      <c r="H6" s="1069"/>
      <c r="I6" s="1066"/>
      <c r="J6" s="1066"/>
      <c r="K6" s="1066"/>
      <c r="L6" s="1066"/>
      <c r="M6" s="1066"/>
      <c r="N6" s="1066"/>
      <c r="O6" s="1066"/>
      <c r="P6" s="1066"/>
      <c r="Q6" s="1066"/>
      <c r="R6" s="1066"/>
      <c r="S6" s="1066"/>
      <c r="T6" s="1066"/>
    </row>
    <row r="7" spans="2:36" ht="16.5" customHeight="1">
      <c r="B7" s="1243" t="s">
        <v>0</v>
      </c>
      <c r="C7" s="1096"/>
      <c r="D7" s="1096"/>
      <c r="E7" s="1066"/>
      <c r="F7" s="1066"/>
      <c r="G7" s="1068"/>
      <c r="H7" s="1066"/>
      <c r="I7" s="1066"/>
      <c r="J7" s="1066"/>
      <c r="K7" s="1066"/>
      <c r="L7" s="1066"/>
      <c r="M7" s="1066"/>
      <c r="N7" s="1066"/>
      <c r="O7" s="1066"/>
      <c r="P7" s="1066"/>
      <c r="Q7" s="1066"/>
      <c r="R7" s="1066"/>
      <c r="S7" s="1066"/>
      <c r="T7" s="1066"/>
    </row>
    <row r="8" spans="2:36" ht="23.25" customHeight="1">
      <c r="B8" s="1242"/>
      <c r="C8" s="1096"/>
      <c r="D8" s="1096"/>
      <c r="E8" s="1066"/>
      <c r="F8" s="1066"/>
      <c r="G8" s="1068"/>
      <c r="H8" s="1066"/>
      <c r="I8" s="1066"/>
      <c r="J8" s="1066"/>
      <c r="K8" s="1066"/>
      <c r="L8" s="1066"/>
      <c r="M8" s="1066"/>
      <c r="N8" s="1066"/>
      <c r="O8" s="1066"/>
      <c r="P8" s="1066"/>
      <c r="Q8" s="1066"/>
      <c r="R8" s="1066"/>
      <c r="S8" s="1066"/>
      <c r="T8" s="1066"/>
    </row>
    <row r="9" spans="2:36" s="1065" customFormat="1" ht="33" customHeight="1">
      <c r="B9" s="1070" t="s">
        <v>48</v>
      </c>
      <c r="C9" s="1071"/>
      <c r="D9" s="1071"/>
      <c r="E9" s="1071"/>
      <c r="F9" s="1068"/>
      <c r="G9" s="1068"/>
      <c r="H9" s="1068"/>
      <c r="I9" s="1068"/>
      <c r="J9" s="1068"/>
      <c r="K9" s="1068"/>
      <c r="L9" s="1068"/>
      <c r="M9" s="1068"/>
      <c r="N9" s="1068"/>
      <c r="O9" s="1068"/>
      <c r="P9" s="1068"/>
      <c r="Q9" s="1068"/>
      <c r="R9" s="1068"/>
      <c r="S9" s="1068"/>
      <c r="T9" s="1068"/>
    </row>
    <row r="10" spans="2:36" s="1065" customFormat="1" ht="23.25" customHeight="1">
      <c r="B10" s="1072"/>
      <c r="C10" s="1068"/>
      <c r="D10" s="1068"/>
      <c r="E10" s="1068"/>
      <c r="F10" s="1068"/>
      <c r="G10" s="1068"/>
      <c r="H10" s="1068"/>
      <c r="I10" s="1068"/>
      <c r="J10" s="1068"/>
      <c r="K10" s="1068"/>
      <c r="L10" s="1068"/>
      <c r="M10" s="1068"/>
      <c r="N10" s="1068"/>
      <c r="O10" s="1068"/>
      <c r="P10" s="1068"/>
      <c r="Q10" s="1068"/>
      <c r="R10" s="1068"/>
      <c r="S10" s="1068"/>
      <c r="T10" s="1068"/>
    </row>
    <row r="11" spans="2:36">
      <c r="B11" s="1066"/>
      <c r="C11" s="1066"/>
      <c r="D11" s="1066"/>
      <c r="E11" s="1066"/>
      <c r="F11" s="1066"/>
      <c r="G11" s="1068"/>
      <c r="H11" s="1066"/>
      <c r="I11" s="1066"/>
      <c r="J11" s="1066"/>
      <c r="K11" s="1066"/>
      <c r="L11" s="1066"/>
      <c r="M11" s="1066"/>
      <c r="N11" s="1066"/>
      <c r="O11" s="1066"/>
      <c r="P11" s="1066"/>
      <c r="Q11" s="1066"/>
      <c r="R11" s="1066"/>
      <c r="S11" s="1066"/>
      <c r="T11" s="1066"/>
    </row>
    <row r="12" spans="2:36" ht="23.25">
      <c r="B12" s="1073" t="s">
        <v>536</v>
      </c>
      <c r="C12" s="1074"/>
      <c r="D12" s="1075"/>
      <c r="E12" s="1076" t="s">
        <v>537</v>
      </c>
      <c r="F12" s="1077"/>
      <c r="G12" s="1078"/>
      <c r="Q12" s="1066"/>
      <c r="R12" s="1066"/>
      <c r="S12" s="1066"/>
      <c r="T12" s="1066"/>
    </row>
    <row r="13" spans="2:36">
      <c r="B13" s="1066"/>
      <c r="C13" s="1066"/>
      <c r="D13" s="1066"/>
      <c r="E13" s="1066"/>
      <c r="F13" s="1066"/>
      <c r="G13" s="1068"/>
      <c r="H13" s="1066"/>
      <c r="I13" s="1066"/>
      <c r="J13" s="1066"/>
      <c r="K13" s="1066"/>
      <c r="L13" s="1066"/>
      <c r="M13" s="1066"/>
      <c r="N13" s="1066"/>
      <c r="O13" s="1066"/>
      <c r="P13" s="1066"/>
      <c r="Q13" s="1066"/>
      <c r="R13" s="1066"/>
      <c r="S13" s="1066"/>
      <c r="T13" s="1066"/>
    </row>
    <row r="14" spans="2:36">
      <c r="B14" s="1066"/>
      <c r="C14" s="1066"/>
      <c r="D14" s="1066"/>
      <c r="E14" s="1066"/>
      <c r="F14" s="1066"/>
      <c r="G14" s="1068"/>
      <c r="H14" s="1066"/>
      <c r="I14" s="1066"/>
      <c r="J14" s="1066"/>
      <c r="K14" s="1066"/>
      <c r="L14" s="1066"/>
      <c r="M14" s="1066"/>
      <c r="N14" s="1066"/>
      <c r="O14" s="1066"/>
      <c r="P14" s="1066"/>
      <c r="Q14" s="1066"/>
      <c r="R14" s="1066"/>
      <c r="S14" s="1066"/>
      <c r="T14" s="1066"/>
    </row>
    <row r="15" spans="2:36" ht="18.75">
      <c r="B15" s="1244" t="s">
        <v>481</v>
      </c>
      <c r="C15" s="1245"/>
      <c r="D15" s="1247" t="s">
        <v>538</v>
      </c>
      <c r="E15" s="1248"/>
      <c r="F15" s="1245"/>
      <c r="G15" s="1246"/>
      <c r="H15" s="1066"/>
      <c r="I15" s="1066"/>
      <c r="J15" s="1066"/>
      <c r="K15" s="1066"/>
      <c r="L15" s="1066"/>
      <c r="M15" s="1066"/>
      <c r="N15" s="1066"/>
      <c r="O15" s="1066"/>
      <c r="P15" s="1066"/>
      <c r="Q15" s="1066"/>
      <c r="R15" s="1066"/>
      <c r="S15" s="1066"/>
      <c r="T15" s="1066"/>
    </row>
    <row r="16" spans="2:36" ht="15">
      <c r="B16" s="1079"/>
      <c r="C16" s="1079"/>
      <c r="D16" s="1079"/>
      <c r="E16" s="1079"/>
      <c r="F16" s="1079"/>
      <c r="G16" s="1068"/>
      <c r="H16" s="1066"/>
      <c r="I16" s="1066"/>
      <c r="J16" s="1066"/>
      <c r="K16" s="1066"/>
      <c r="L16" s="1066"/>
      <c r="M16" s="1066"/>
      <c r="N16" s="1066"/>
      <c r="O16" s="1066"/>
      <c r="P16" s="1066"/>
      <c r="Q16" s="1066"/>
      <c r="R16" s="1066"/>
      <c r="S16" s="1066"/>
      <c r="T16" s="1066"/>
    </row>
    <row r="17" spans="2:20" ht="15">
      <c r="B17" s="1066" t="s">
        <v>496</v>
      </c>
      <c r="C17" s="1066"/>
      <c r="D17" s="1066"/>
      <c r="E17" s="1066"/>
      <c r="F17" s="1079"/>
      <c r="G17" s="1066"/>
      <c r="H17" s="1066"/>
      <c r="I17" s="1066"/>
      <c r="J17" s="1066"/>
      <c r="K17" s="1066"/>
      <c r="L17" s="1066"/>
      <c r="M17" s="1066"/>
      <c r="N17" s="1066"/>
      <c r="O17" s="1066"/>
      <c r="P17" s="1066"/>
      <c r="Q17" s="1066"/>
      <c r="R17" s="1066"/>
      <c r="S17" s="1066"/>
      <c r="T17" s="1066"/>
    </row>
    <row r="18" spans="2:20" ht="15">
      <c r="B18" s="1066" t="s">
        <v>1</v>
      </c>
      <c r="C18" s="1066"/>
      <c r="D18" s="1066"/>
      <c r="E18" s="1066"/>
      <c r="F18" s="1079"/>
      <c r="G18" s="1066"/>
      <c r="H18" s="1066"/>
      <c r="I18" s="1066"/>
      <c r="J18" s="1066"/>
      <c r="K18" s="1066"/>
      <c r="L18" s="1066"/>
      <c r="M18" s="1066"/>
      <c r="N18" s="1066"/>
      <c r="O18" s="1066"/>
      <c r="P18" s="1066"/>
      <c r="Q18" s="1066"/>
      <c r="R18" s="1066"/>
      <c r="S18" s="1066"/>
      <c r="T18" s="1066"/>
    </row>
    <row r="19" spans="2:20" ht="15">
      <c r="B19" s="1081" t="s">
        <v>493</v>
      </c>
      <c r="C19" s="1081"/>
      <c r="D19" s="1081"/>
      <c r="E19" s="1081"/>
      <c r="F19" s="1080"/>
      <c r="G19" s="1081"/>
      <c r="H19" s="1081"/>
      <c r="I19" s="1081"/>
      <c r="J19" s="1081"/>
      <c r="K19" s="1066"/>
      <c r="L19" s="1066"/>
      <c r="M19" s="1066"/>
      <c r="N19" s="1066"/>
      <c r="O19" s="1066"/>
      <c r="P19" s="1066"/>
      <c r="Q19" s="1066"/>
      <c r="R19" s="1066"/>
      <c r="S19" s="1066"/>
      <c r="T19" s="1066"/>
    </row>
    <row r="20" spans="2:20" ht="15">
      <c r="B20" s="1081" t="s">
        <v>494</v>
      </c>
      <c r="C20" s="1081"/>
      <c r="D20" s="1081"/>
      <c r="E20" s="1081"/>
      <c r="F20" s="1079"/>
      <c r="G20" s="1066"/>
      <c r="H20" s="1066"/>
      <c r="I20" s="1066"/>
      <c r="J20" s="1066"/>
      <c r="K20" s="1066"/>
      <c r="L20" s="1066"/>
      <c r="M20" s="1066"/>
      <c r="N20" s="1066"/>
      <c r="O20" s="1066"/>
      <c r="P20" s="1066"/>
      <c r="Q20" s="1066"/>
      <c r="R20" s="1066"/>
      <c r="S20" s="1066"/>
      <c r="T20" s="1066"/>
    </row>
    <row r="21" spans="2:20" ht="15">
      <c r="B21" s="1066" t="s">
        <v>2</v>
      </c>
      <c r="C21" s="1066"/>
      <c r="D21" s="1066"/>
      <c r="E21" s="1066"/>
      <c r="F21" s="1079"/>
      <c r="G21" s="1066"/>
      <c r="H21" s="1066"/>
      <c r="I21" s="1066"/>
      <c r="J21" s="1066"/>
      <c r="K21" s="1066"/>
      <c r="L21" s="1066"/>
      <c r="M21" s="1066"/>
      <c r="N21" s="1066"/>
      <c r="O21" s="1066"/>
      <c r="P21" s="1066"/>
      <c r="Q21" s="1066"/>
      <c r="R21" s="1066"/>
      <c r="S21" s="1066"/>
      <c r="T21" s="1066"/>
    </row>
    <row r="22" spans="2:20" ht="15">
      <c r="B22" s="1066" t="s">
        <v>3</v>
      </c>
      <c r="C22" s="1066"/>
      <c r="D22" s="1066"/>
      <c r="E22" s="1066"/>
      <c r="F22" s="1079"/>
      <c r="G22" s="1066"/>
      <c r="H22" s="1066"/>
      <c r="I22" s="1066"/>
      <c r="J22" s="1066"/>
      <c r="K22" s="1066"/>
      <c r="L22" s="1066"/>
      <c r="M22" s="1066"/>
      <c r="N22" s="1066"/>
      <c r="O22" s="1066"/>
      <c r="P22" s="1066"/>
      <c r="Q22" s="1066"/>
      <c r="R22" s="1066"/>
      <c r="S22" s="1066"/>
      <c r="T22" s="1066"/>
    </row>
    <row r="23" spans="2:20" ht="15">
      <c r="B23" s="1079"/>
      <c r="C23" s="1079"/>
      <c r="D23" s="1079"/>
      <c r="E23" s="1079"/>
      <c r="F23" s="1079"/>
      <c r="G23" s="1066"/>
      <c r="H23" s="1066"/>
      <c r="I23" s="1066"/>
      <c r="J23" s="1066"/>
      <c r="K23" s="1066"/>
      <c r="L23" s="1066"/>
      <c r="M23" s="1066"/>
      <c r="N23" s="1066"/>
      <c r="O23" s="1066"/>
      <c r="P23" s="1066"/>
      <c r="Q23" s="1066"/>
      <c r="R23" s="1066"/>
      <c r="S23" s="1066"/>
      <c r="T23" s="1066"/>
    </row>
    <row r="24" spans="2:20" ht="15">
      <c r="B24" s="1079"/>
      <c r="C24" s="1082"/>
      <c r="D24" s="1079"/>
      <c r="E24" s="1079"/>
      <c r="F24" s="1079"/>
      <c r="G24" s="1066"/>
      <c r="H24" s="1066"/>
      <c r="I24" s="1066"/>
      <c r="J24" s="1066"/>
      <c r="K24" s="1066"/>
      <c r="L24" s="1066"/>
      <c r="M24" s="1066"/>
      <c r="N24" s="1066"/>
      <c r="O24" s="1066"/>
      <c r="P24" s="1066"/>
      <c r="Q24" s="1066"/>
      <c r="R24" s="1066"/>
      <c r="S24" s="1066"/>
      <c r="T24" s="1066"/>
    </row>
    <row r="25" spans="2:20" ht="15">
      <c r="B25" s="1079"/>
      <c r="C25" s="1082"/>
      <c r="D25" s="1079"/>
      <c r="E25" s="1079"/>
      <c r="F25" s="1079"/>
      <c r="G25" s="1066"/>
      <c r="H25" s="1066"/>
      <c r="I25" s="1066"/>
      <c r="J25" s="1066"/>
      <c r="K25" s="1066"/>
      <c r="L25" s="1066"/>
      <c r="M25" s="1066"/>
      <c r="N25" s="1066"/>
      <c r="O25" s="1066"/>
      <c r="P25" s="1066"/>
      <c r="Q25" s="1066"/>
      <c r="R25" s="1066"/>
      <c r="S25" s="1066"/>
      <c r="T25" s="1066"/>
    </row>
    <row r="26" spans="2:20" ht="15">
      <c r="B26" s="1080" t="s">
        <v>482</v>
      </c>
      <c r="C26" s="1079"/>
      <c r="D26" s="1079"/>
      <c r="E26" s="1079"/>
      <c r="F26" s="1079"/>
      <c r="G26" s="1066"/>
      <c r="H26" s="1066"/>
      <c r="I26" s="1066"/>
      <c r="J26" s="1066"/>
      <c r="K26" s="1066"/>
      <c r="L26" s="1066"/>
      <c r="M26" s="1066"/>
      <c r="N26" s="1066"/>
      <c r="O26" s="1066"/>
      <c r="P26" s="1066"/>
      <c r="Q26" s="1066"/>
      <c r="R26" s="1066"/>
      <c r="S26" s="1066"/>
      <c r="T26" s="1066"/>
    </row>
    <row r="27" spans="2:20" ht="15">
      <c r="B27" s="1080" t="s">
        <v>487</v>
      </c>
      <c r="C27" s="1080"/>
      <c r="D27" s="1080"/>
      <c r="E27" s="1080"/>
      <c r="F27" s="1080"/>
      <c r="G27" s="1081"/>
      <c r="H27" s="1081"/>
      <c r="I27" s="1081"/>
      <c r="J27" s="1081"/>
      <c r="K27" s="1066"/>
      <c r="L27" s="1066"/>
      <c r="M27" s="1066"/>
      <c r="N27" s="1066"/>
      <c r="O27" s="1066"/>
      <c r="P27" s="1066"/>
      <c r="Q27" s="1066"/>
      <c r="R27" s="1066"/>
      <c r="S27" s="1066"/>
      <c r="T27" s="1066"/>
    </row>
    <row r="28" spans="2:20" ht="15">
      <c r="B28" s="1079" t="s">
        <v>483</v>
      </c>
      <c r="C28" s="1090" t="s">
        <v>513</v>
      </c>
      <c r="D28" s="1079"/>
      <c r="E28" s="1079"/>
      <c r="F28" s="1079"/>
      <c r="G28" s="1066"/>
      <c r="H28" s="1066"/>
      <c r="I28" s="1066"/>
      <c r="J28" s="1066"/>
      <c r="K28" s="1066"/>
      <c r="L28" s="1066"/>
      <c r="M28" s="1066"/>
      <c r="N28" s="1066"/>
      <c r="O28" s="1066"/>
      <c r="P28" s="1066"/>
      <c r="Q28" s="1066"/>
      <c r="R28" s="1066"/>
      <c r="S28" s="1066"/>
      <c r="T28" s="1066"/>
    </row>
    <row r="29" spans="2:20" ht="15">
      <c r="B29" s="1079" t="s">
        <v>497</v>
      </c>
      <c r="C29" s="1079"/>
      <c r="D29" s="1079"/>
      <c r="E29" s="1079"/>
      <c r="F29" s="1079"/>
      <c r="G29" s="1066"/>
      <c r="H29" s="1066"/>
      <c r="I29" s="1066"/>
      <c r="J29" s="1066"/>
      <c r="K29" s="1066"/>
      <c r="L29" s="1066"/>
      <c r="M29" s="1066"/>
      <c r="N29" s="1066"/>
      <c r="O29" s="1066"/>
      <c r="P29" s="1066"/>
      <c r="Q29" s="1066"/>
      <c r="R29" s="1066"/>
      <c r="S29" s="1066"/>
      <c r="T29" s="1066"/>
    </row>
    <row r="30" spans="2:20" ht="15">
      <c r="B30" s="1079"/>
      <c r="C30" s="1079"/>
      <c r="D30" s="1079"/>
      <c r="E30" s="1079"/>
      <c r="F30" s="1079"/>
      <c r="G30" s="1066"/>
      <c r="H30" s="1066"/>
      <c r="I30" s="1066"/>
      <c r="J30" s="1066"/>
      <c r="K30" s="1066"/>
      <c r="L30" s="1066"/>
      <c r="M30" s="1066"/>
      <c r="N30" s="1066"/>
      <c r="O30" s="1066"/>
      <c r="P30" s="1066"/>
      <c r="Q30" s="1066"/>
      <c r="R30" s="1066"/>
      <c r="S30" s="1066"/>
      <c r="T30" s="1066"/>
    </row>
    <row r="31" spans="2:20" ht="15">
      <c r="B31" s="1083" t="s">
        <v>484</v>
      </c>
      <c r="C31" s="1084"/>
      <c r="D31" s="1084"/>
      <c r="E31" s="1084"/>
      <c r="F31" s="1084"/>
      <c r="G31" s="1085"/>
      <c r="H31" s="1085"/>
      <c r="I31" s="1085"/>
      <c r="J31" s="1085"/>
      <c r="K31" s="1085"/>
      <c r="L31" s="1085"/>
      <c r="M31" s="1085"/>
      <c r="N31" s="1085"/>
      <c r="O31" s="1085"/>
      <c r="P31" s="1085"/>
      <c r="Q31" s="1066"/>
      <c r="R31" s="1066"/>
      <c r="S31" s="1066"/>
      <c r="T31" s="1066"/>
    </row>
    <row r="32" spans="2:20" ht="15">
      <c r="B32" s="1086" t="s">
        <v>485</v>
      </c>
      <c r="C32" s="1084"/>
      <c r="D32" s="1084"/>
      <c r="E32" s="1084"/>
      <c r="F32" s="1084"/>
      <c r="G32" s="1085"/>
      <c r="H32" s="1085"/>
      <c r="I32" s="1085"/>
      <c r="J32" s="1085"/>
      <c r="K32" s="1085"/>
      <c r="L32" s="1085"/>
      <c r="M32" s="1085"/>
      <c r="N32" s="1085"/>
      <c r="O32" s="1085"/>
      <c r="P32" s="1085"/>
      <c r="Q32" s="1066"/>
      <c r="R32" s="1066"/>
      <c r="S32" s="1066"/>
      <c r="T32" s="1066"/>
    </row>
    <row r="33" spans="2:20" ht="15.75">
      <c r="B33" s="1086" t="s">
        <v>486</v>
      </c>
      <c r="C33" s="1079"/>
      <c r="D33" s="1079"/>
      <c r="E33" s="1079"/>
      <c r="F33" s="1079"/>
      <c r="G33" s="1066"/>
      <c r="H33" s="1066"/>
      <c r="I33" s="1066"/>
      <c r="J33" s="1066"/>
      <c r="K33" s="1066"/>
      <c r="L33" s="1066"/>
      <c r="M33" s="1066"/>
      <c r="N33" s="1087"/>
      <c r="O33" s="1066"/>
      <c r="P33" s="1066"/>
      <c r="Q33" s="1066"/>
      <c r="R33" s="1066"/>
      <c r="S33" s="1066"/>
      <c r="T33" s="1066"/>
    </row>
    <row r="34" spans="2:20" ht="15.75">
      <c r="B34" s="1079"/>
      <c r="C34" s="1079"/>
      <c r="D34" s="1079"/>
      <c r="E34" s="1079"/>
      <c r="F34" s="1079"/>
      <c r="G34" s="1066"/>
      <c r="H34" s="1066"/>
      <c r="I34" s="1066"/>
      <c r="J34" s="1066"/>
      <c r="K34" s="1066"/>
      <c r="L34" s="1066"/>
      <c r="M34" s="1066"/>
      <c r="N34" s="1087"/>
      <c r="O34" s="1066"/>
      <c r="P34" s="1066"/>
      <c r="Q34" s="1066"/>
      <c r="R34" s="1066"/>
      <c r="S34" s="1066"/>
      <c r="T34" s="1066"/>
    </row>
    <row r="35" spans="2:20" ht="15.75">
      <c r="B35" s="1066"/>
      <c r="C35" s="1066"/>
      <c r="D35" s="1066"/>
      <c r="E35" s="1066"/>
      <c r="F35" s="1066"/>
      <c r="G35" s="1066"/>
      <c r="H35" s="1066"/>
      <c r="I35" s="1066"/>
      <c r="J35" s="1066"/>
      <c r="K35" s="1066"/>
      <c r="L35" s="1066"/>
      <c r="M35" s="1066"/>
      <c r="N35" s="1087"/>
      <c r="O35" s="1066"/>
      <c r="P35" s="1066"/>
      <c r="Q35" s="1066"/>
      <c r="R35" s="1066"/>
      <c r="S35" s="1066"/>
      <c r="T35" s="1066"/>
    </row>
    <row r="36" spans="2:20" ht="15.75">
      <c r="B36" s="1066"/>
      <c r="C36" s="1066"/>
      <c r="D36" s="1066"/>
      <c r="E36" s="1066"/>
      <c r="F36" s="1066"/>
      <c r="G36" s="1066"/>
      <c r="H36" s="1066"/>
      <c r="I36" s="1066"/>
      <c r="J36" s="1066"/>
      <c r="K36" s="1066"/>
      <c r="L36" s="1066"/>
      <c r="M36" s="1066"/>
      <c r="N36" s="1087"/>
      <c r="O36" s="1066"/>
      <c r="P36" s="1066"/>
      <c r="Q36" s="1066"/>
      <c r="R36" s="1066"/>
      <c r="S36" s="1066"/>
      <c r="T36" s="1066"/>
    </row>
    <row r="37" spans="2:20" ht="15.75">
      <c r="B37" s="1088"/>
      <c r="C37" s="1088"/>
      <c r="D37" s="1088"/>
      <c r="E37" s="1088"/>
      <c r="F37" s="1088"/>
      <c r="G37" s="1088"/>
      <c r="H37" s="1088"/>
      <c r="I37" s="1088"/>
      <c r="J37" s="1088"/>
      <c r="K37" s="1088"/>
      <c r="N37" s="1089"/>
    </row>
    <row r="38" spans="2:20" ht="15.75">
      <c r="B38" s="1088"/>
      <c r="C38" s="1088"/>
      <c r="D38" s="1088"/>
      <c r="E38" s="1088"/>
      <c r="F38" s="1088"/>
      <c r="G38" s="1088"/>
      <c r="H38" s="1088"/>
      <c r="I38" s="1088"/>
      <c r="J38" s="1088"/>
      <c r="K38" s="1088"/>
      <c r="N38" s="1089"/>
    </row>
    <row r="39" spans="2:20">
      <c r="B39" s="1088"/>
      <c r="C39" s="1088"/>
      <c r="D39" s="1088"/>
      <c r="E39" s="1088"/>
      <c r="F39" s="1088"/>
      <c r="G39" s="1088"/>
      <c r="H39" s="1088"/>
      <c r="I39" s="1088"/>
      <c r="J39" s="1088"/>
      <c r="K39" s="1088"/>
    </row>
    <row r="40" spans="2:20">
      <c r="B40" s="1088"/>
      <c r="C40" s="1088"/>
      <c r="D40" s="1088"/>
      <c r="E40" s="1088"/>
      <c r="F40" s="1088"/>
      <c r="G40" s="1088"/>
      <c r="H40" s="1088"/>
      <c r="I40" s="1088"/>
      <c r="J40" s="1088"/>
      <c r="K40" s="1088"/>
    </row>
    <row r="41" spans="2:20">
      <c r="B41" s="1088"/>
      <c r="C41" s="1088"/>
      <c r="D41" s="1088"/>
      <c r="E41" s="1088"/>
      <c r="F41" s="1088"/>
      <c r="G41" s="1088"/>
      <c r="H41" s="1088"/>
      <c r="I41" s="1088"/>
      <c r="J41" s="1088"/>
      <c r="K41" s="1088"/>
    </row>
    <row r="42" spans="2:20">
      <c r="B42" s="1088"/>
      <c r="C42" s="1088"/>
      <c r="D42" s="1088"/>
      <c r="E42" s="1088"/>
      <c r="F42" s="1088"/>
      <c r="G42" s="1088"/>
      <c r="H42" s="1088"/>
      <c r="I42" s="1088"/>
      <c r="J42" s="1088"/>
      <c r="K42" s="1088"/>
    </row>
    <row r="43" spans="2:20">
      <c r="B43" s="1088"/>
      <c r="C43" s="1088"/>
      <c r="D43" s="1088"/>
      <c r="E43" s="1088"/>
      <c r="F43" s="1088"/>
      <c r="G43" s="1088"/>
      <c r="H43" s="1088"/>
      <c r="I43" s="1088"/>
      <c r="J43" s="1088"/>
      <c r="K43" s="108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G6" sqref="G6"/>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13" t="s">
        <v>433</v>
      </c>
      <c r="B1" s="1613"/>
      <c r="C1" s="1613"/>
      <c r="D1" s="1613"/>
      <c r="E1" s="1613"/>
      <c r="F1" s="1613"/>
      <c r="G1" s="471"/>
      <c r="H1" s="471"/>
    </row>
    <row r="2" spans="1:8" ht="18.75" customHeight="1" thickBot="1">
      <c r="A2" s="1118"/>
      <c r="B2" s="1117"/>
      <c r="C2" s="1117"/>
      <c r="D2" s="1117"/>
      <c r="E2" s="1117"/>
      <c r="F2" s="1117"/>
    </row>
    <row r="3" spans="1:8" ht="27" customHeight="1">
      <c r="A3" s="1609" t="s">
        <v>53</v>
      </c>
      <c r="B3" s="1609" t="s">
        <v>90</v>
      </c>
      <c r="C3" s="1614" t="s">
        <v>59</v>
      </c>
      <c r="D3" s="1615"/>
      <c r="E3" s="1616"/>
      <c r="F3" s="1611" t="s">
        <v>91</v>
      </c>
      <c r="G3" s="1612"/>
      <c r="H3" s="3"/>
    </row>
    <row r="4" spans="1:8" ht="32.25" customHeight="1" thickBot="1">
      <c r="A4" s="1610"/>
      <c r="B4" s="1610"/>
      <c r="C4" s="901">
        <v>45074</v>
      </c>
      <c r="D4" s="902">
        <v>45067</v>
      </c>
      <c r="E4" s="903">
        <v>44710</v>
      </c>
      <c r="F4" s="904" t="s">
        <v>277</v>
      </c>
      <c r="G4" s="905" t="s">
        <v>92</v>
      </c>
      <c r="H4" s="3"/>
    </row>
    <row r="5" spans="1:8" ht="29.25" customHeight="1">
      <c r="A5" s="906" t="s">
        <v>96</v>
      </c>
      <c r="B5" s="907" t="s">
        <v>261</v>
      </c>
      <c r="C5" s="908">
        <v>859.55</v>
      </c>
      <c r="D5" s="909" t="s">
        <v>200</v>
      </c>
      <c r="E5" s="910">
        <v>814.5</v>
      </c>
      <c r="F5" s="1092" t="s">
        <v>73</v>
      </c>
      <c r="G5" s="1208">
        <v>5.5310006138735366</v>
      </c>
      <c r="H5" s="3"/>
    </row>
    <row r="6" spans="1:8" ht="28.5" customHeight="1" thickBot="1">
      <c r="A6" s="911" t="s">
        <v>97</v>
      </c>
      <c r="B6" s="912" t="s">
        <v>261</v>
      </c>
      <c r="C6" s="913">
        <v>1307.96</v>
      </c>
      <c r="D6" s="914" t="s">
        <v>200</v>
      </c>
      <c r="E6" s="915">
        <v>1187.3800000000001</v>
      </c>
      <c r="F6" s="1093" t="s">
        <v>73</v>
      </c>
      <c r="G6" s="1094">
        <v>10.155131465916549</v>
      </c>
      <c r="H6" s="3"/>
    </row>
    <row r="7" spans="1:8" ht="32.25" customHeight="1" thickBot="1">
      <c r="A7" s="916" t="s">
        <v>93</v>
      </c>
      <c r="B7" s="917" t="s">
        <v>94</v>
      </c>
      <c r="C7" s="913" t="s">
        <v>200</v>
      </c>
      <c r="D7" s="918" t="s">
        <v>200</v>
      </c>
      <c r="E7" s="919" t="s">
        <v>200</v>
      </c>
      <c r="F7" s="1093" t="s">
        <v>73</v>
      </c>
      <c r="G7" s="1094" t="s">
        <v>73</v>
      </c>
      <c r="H7" s="3"/>
    </row>
    <row r="8" spans="1:8" s="3" customFormat="1" ht="15.75">
      <c r="A8" s="601"/>
      <c r="B8" s="602"/>
      <c r="D8" s="580"/>
      <c r="E8" s="581"/>
      <c r="F8" s="582"/>
      <c r="G8" s="582"/>
    </row>
    <row r="9" spans="1:8" ht="19.5" customHeight="1">
      <c r="A9" s="1232" t="s">
        <v>38</v>
      </c>
      <c r="B9" s="1096"/>
      <c r="C9" s="3"/>
      <c r="E9" s="3"/>
      <c r="F9" s="3"/>
      <c r="G9" s="3"/>
      <c r="H9" s="3"/>
    </row>
    <row r="10" spans="1:8">
      <c r="A10" s="1233" t="s">
        <v>492</v>
      </c>
      <c r="B10" s="1096"/>
      <c r="C10" s="3"/>
      <c r="E10" s="3"/>
      <c r="F10" s="3"/>
      <c r="G10" s="3"/>
      <c r="H10" s="3"/>
    </row>
    <row r="11" spans="1:8" ht="15">
      <c r="A11" s="1234"/>
      <c r="B11" s="1096"/>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12" sqref="E12"/>
    </sheetView>
  </sheetViews>
  <sheetFormatPr defaultColWidth="9.140625" defaultRowHeight="12.75"/>
  <cols>
    <col min="1" max="1" width="19.7109375" style="1096" customWidth="1"/>
    <col min="2" max="2" width="38.85546875" style="1096" bestFit="1" customWidth="1"/>
    <col min="3" max="3" width="16" style="1096" bestFit="1" customWidth="1"/>
    <col min="4" max="4" width="15.7109375" style="1096" customWidth="1"/>
    <col min="5" max="5" width="11.42578125" style="1096" customWidth="1"/>
    <col min="6" max="6" width="26.7109375" style="1096" customWidth="1"/>
    <col min="7" max="8" width="10.28515625" style="1096" bestFit="1" customWidth="1"/>
    <col min="9" max="9" width="11.28515625" style="1096" bestFit="1" customWidth="1"/>
    <col min="10" max="16384" width="9.140625" style="1096"/>
  </cols>
  <sheetData>
    <row r="1" spans="1:14" ht="27.75" customHeight="1">
      <c r="A1" s="1109" t="s">
        <v>539</v>
      </c>
      <c r="B1" s="1110"/>
      <c r="C1" s="1110"/>
      <c r="D1" s="1110"/>
      <c r="E1" s="1110"/>
      <c r="F1" s="1111"/>
      <c r="G1" s="1111"/>
      <c r="H1" s="1111"/>
      <c r="I1" s="1111"/>
      <c r="J1" s="1111"/>
      <c r="K1" s="1111"/>
      <c r="L1" s="1111"/>
      <c r="M1" s="1111"/>
      <c r="N1" s="1111"/>
    </row>
    <row r="2" spans="1:14" ht="21">
      <c r="A2" s="1112" t="s">
        <v>428</v>
      </c>
      <c r="B2" s="1110"/>
      <c r="C2" s="1110"/>
      <c r="D2" s="1110"/>
      <c r="E2" s="1110"/>
      <c r="F2" s="1111"/>
      <c r="G2" s="1111"/>
      <c r="H2" s="1111"/>
      <c r="I2" s="1111"/>
      <c r="J2" s="1111"/>
      <c r="K2" s="1111"/>
      <c r="L2" s="1111"/>
      <c r="M2" s="1111"/>
      <c r="N2" s="1111"/>
    </row>
    <row r="3" spans="1:14" ht="25.5" customHeight="1">
      <c r="A3" s="1219"/>
      <c r="B3" s="1113"/>
      <c r="C3" s="1114"/>
      <c r="D3" s="1114"/>
      <c r="E3" s="1114"/>
      <c r="F3" s="1114"/>
      <c r="G3" s="1114"/>
      <c r="H3" s="1114"/>
    </row>
    <row r="4" spans="1:14" ht="34.5" customHeight="1" thickBot="1">
      <c r="A4" s="1099"/>
      <c r="B4" s="1118"/>
    </row>
    <row r="5" spans="1:14" ht="24.95" customHeight="1">
      <c r="B5" s="1617" t="s">
        <v>95</v>
      </c>
      <c r="C5" s="1619" t="s">
        <v>429</v>
      </c>
      <c r="D5" s="1619"/>
      <c r="E5" s="1620" t="s">
        <v>430</v>
      </c>
      <c r="F5" s="1115"/>
    </row>
    <row r="6" spans="1:14" ht="24.95" customHeight="1" thickBot="1">
      <c r="B6" s="1618"/>
      <c r="C6" s="1335">
        <v>45074</v>
      </c>
      <c r="D6" s="1336">
        <v>45067</v>
      </c>
      <c r="E6" s="1621"/>
    </row>
    <row r="7" spans="1:14" ht="24.95" customHeight="1" thickBot="1">
      <c r="B7" s="1622" t="s">
        <v>446</v>
      </c>
      <c r="C7" s="1623"/>
      <c r="D7" s="1623"/>
      <c r="E7" s="1624"/>
    </row>
    <row r="8" spans="1:14" ht="24.95" customHeight="1">
      <c r="B8" s="1319" t="s">
        <v>476</v>
      </c>
      <c r="C8" s="1320" t="s">
        <v>200</v>
      </c>
      <c r="D8" s="1321" t="s">
        <v>200</v>
      </c>
      <c r="E8" s="1322" t="s">
        <v>73</v>
      </c>
    </row>
    <row r="9" spans="1:14" ht="24.95" customHeight="1">
      <c r="B9" s="1323" t="s">
        <v>447</v>
      </c>
      <c r="C9" s="1324">
        <v>35.979999999999997</v>
      </c>
      <c r="D9" s="1325">
        <v>37.049999999999997</v>
      </c>
      <c r="E9" s="1326">
        <v>-2.8879892037786798</v>
      </c>
    </row>
    <row r="10" spans="1:14" ht="24.95" customHeight="1" thickBot="1">
      <c r="B10" s="1327" t="s">
        <v>448</v>
      </c>
      <c r="C10" s="1328">
        <v>25.47</v>
      </c>
      <c r="D10" s="1329">
        <v>25.29</v>
      </c>
      <c r="E10" s="1330">
        <v>0.71174377224199181</v>
      </c>
    </row>
    <row r="11" spans="1:14" ht="25.5" customHeight="1" thickBot="1">
      <c r="B11" s="1622" t="s">
        <v>449</v>
      </c>
      <c r="C11" s="1623"/>
      <c r="D11" s="1623"/>
      <c r="E11" s="1624"/>
    </row>
    <row r="12" spans="1:14" ht="20.25" customHeight="1" thickBot="1">
      <c r="B12" s="1331" t="s">
        <v>447</v>
      </c>
      <c r="C12" s="1332">
        <v>35.299999999999997</v>
      </c>
      <c r="D12" s="1333">
        <v>35.78</v>
      </c>
      <c r="E12" s="1334">
        <v>-1.3415315818893347</v>
      </c>
    </row>
    <row r="13" spans="1:14" ht="15.75">
      <c r="B13" s="1116"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411"/>
      <c r="E1" s="1411"/>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412"/>
      <c r="E2" s="1412"/>
      <c r="F2" s="823"/>
      <c r="G2" s="823"/>
      <c r="H2" s="823"/>
      <c r="I2" s="823"/>
      <c r="J2" s="823"/>
      <c r="K2" s="823"/>
      <c r="L2" s="823"/>
      <c r="M2" s="823"/>
      <c r="N2" s="823"/>
      <c r="O2" s="823"/>
      <c r="P2" s="823"/>
      <c r="Q2" s="823"/>
      <c r="R2" s="823"/>
      <c r="S2" s="823"/>
      <c r="T2" s="823"/>
      <c r="U2" s="823"/>
      <c r="V2" s="823"/>
      <c r="W2" s="823"/>
      <c r="X2" s="823"/>
      <c r="Y2" s="823"/>
      <c r="Z2" s="741"/>
      <c r="AA2" s="824" t="s">
        <v>532</v>
      </c>
      <c r="AD2" s="743"/>
      <c r="AF2" s="744"/>
    </row>
    <row r="3" spans="1:35" s="739" customFormat="1" ht="15" customHeight="1">
      <c r="A3" s="745"/>
      <c r="B3" s="746"/>
      <c r="C3" s="747"/>
      <c r="D3" s="1413"/>
      <c r="E3" s="1413"/>
      <c r="F3" s="747"/>
      <c r="G3" s="747"/>
      <c r="H3" s="747"/>
      <c r="I3" s="747"/>
      <c r="J3" s="747"/>
      <c r="K3" s="747"/>
      <c r="L3" s="747"/>
      <c r="M3" s="747"/>
      <c r="N3" s="747"/>
      <c r="Y3" s="748"/>
      <c r="Z3" s="749"/>
      <c r="AA3" s="750"/>
    </row>
    <row r="4" spans="1:35" ht="15">
      <c r="A4" s="745"/>
      <c r="Y4" s="1625">
        <v>20</v>
      </c>
      <c r="Z4" s="1625"/>
      <c r="AA4" s="1625"/>
    </row>
    <row r="5" spans="1:35" ht="15.75">
      <c r="A5" s="825" t="s">
        <v>533</v>
      </c>
      <c r="B5" s="751"/>
      <c r="C5" s="751"/>
      <c r="D5" s="751"/>
      <c r="E5" s="751"/>
      <c r="F5" s="751"/>
      <c r="G5" s="751"/>
      <c r="H5" s="751"/>
      <c r="I5" s="751"/>
      <c r="J5" s="751"/>
      <c r="Y5" s="1414"/>
      <c r="Z5" s="1415" t="s">
        <v>422</v>
      </c>
      <c r="AA5" s="1416">
        <v>45061</v>
      </c>
      <c r="AE5" s="739"/>
      <c r="AF5" s="739"/>
      <c r="AG5" s="739"/>
      <c r="AH5" s="739"/>
      <c r="AI5" s="739"/>
    </row>
    <row r="6" spans="1:35">
      <c r="Y6" s="1414"/>
      <c r="Z6" s="1417" t="s">
        <v>423</v>
      </c>
      <c r="AA6" s="1418">
        <v>45067</v>
      </c>
      <c r="AE6" s="739"/>
      <c r="AF6" s="739"/>
      <c r="AG6" s="739"/>
      <c r="AH6" s="739"/>
      <c r="AI6" s="739"/>
    </row>
    <row r="7" spans="1:35" s="751" customFormat="1" ht="15.75">
      <c r="A7" s="1626" t="s">
        <v>424</v>
      </c>
      <c r="B7" s="1626"/>
      <c r="C7" s="1626"/>
      <c r="D7" s="1626"/>
      <c r="E7" s="1626"/>
      <c r="F7" s="1626"/>
      <c r="G7" s="1626"/>
      <c r="H7" s="1626"/>
      <c r="I7" s="1626"/>
      <c r="J7" s="1626"/>
      <c r="K7" s="1626"/>
      <c r="L7" s="1626"/>
      <c r="M7" s="1626"/>
      <c r="N7" s="1626"/>
      <c r="O7" s="1626"/>
      <c r="P7" s="1626"/>
      <c r="Q7" s="1626"/>
      <c r="R7" s="1626"/>
      <c r="S7" s="1626"/>
      <c r="T7" s="1626"/>
      <c r="U7" s="1626"/>
      <c r="V7" s="1626"/>
      <c r="W7" s="1626"/>
      <c r="X7" s="1626"/>
      <c r="Y7" s="1626"/>
      <c r="Z7" s="1626"/>
      <c r="AA7" s="1561"/>
      <c r="AB7" s="1338"/>
      <c r="AC7" s="1338"/>
      <c r="AD7" s="1338"/>
      <c r="AE7" s="739"/>
      <c r="AF7" s="739"/>
      <c r="AG7" s="739"/>
      <c r="AH7" s="739"/>
      <c r="AI7" s="739"/>
    </row>
    <row r="8" spans="1:35" s="751" customFormat="1" ht="15.75">
      <c r="A8" s="1626" t="s">
        <v>425</v>
      </c>
      <c r="B8" s="1626"/>
      <c r="C8" s="1626"/>
      <c r="D8" s="1626"/>
      <c r="E8" s="1626"/>
      <c r="F8" s="1626"/>
      <c r="G8" s="1626"/>
      <c r="H8" s="1626"/>
      <c r="I8" s="1626"/>
      <c r="J8" s="1626"/>
      <c r="K8" s="1626"/>
      <c r="L8" s="1626"/>
      <c r="M8" s="1626"/>
      <c r="N8" s="1626"/>
      <c r="O8" s="1626"/>
      <c r="P8" s="1626"/>
      <c r="Q8" s="1626"/>
      <c r="R8" s="1626"/>
      <c r="S8" s="1626"/>
      <c r="T8" s="1626"/>
      <c r="U8" s="1626"/>
      <c r="V8" s="1626"/>
      <c r="W8" s="1626"/>
      <c r="X8" s="1626"/>
      <c r="Y8" s="1626"/>
      <c r="Z8" s="1626"/>
      <c r="AA8" s="1561"/>
      <c r="AB8" s="1338"/>
      <c r="AC8" s="1338"/>
      <c r="AD8" s="1338"/>
      <c r="AE8" s="739"/>
      <c r="AF8" s="739"/>
      <c r="AG8" s="739"/>
      <c r="AH8" s="739"/>
      <c r="AI8" s="739"/>
    </row>
    <row r="9" spans="1:35" s="751" customFormat="1" ht="13.5" thickBot="1">
      <c r="A9" s="1419"/>
      <c r="B9" s="1419"/>
      <c r="C9" s="1344"/>
      <c r="D9" s="1344"/>
      <c r="E9" s="1344"/>
      <c r="F9" s="1344"/>
      <c r="G9" s="1344"/>
      <c r="H9" s="1420"/>
      <c r="I9" s="1344"/>
      <c r="J9" s="1344"/>
      <c r="K9" s="1344"/>
      <c r="L9" s="1344"/>
      <c r="M9" s="1344"/>
      <c r="N9" s="1344"/>
      <c r="O9" s="1344"/>
      <c r="P9" s="1344"/>
      <c r="Q9" s="1344"/>
      <c r="R9" s="1344"/>
      <c r="S9" s="1344"/>
      <c r="T9" s="1344"/>
      <c r="U9" s="1344"/>
      <c r="V9" s="1344"/>
      <c r="W9" s="1344"/>
      <c r="X9" s="1344"/>
      <c r="Y9" s="1344"/>
      <c r="Z9" s="1419"/>
      <c r="AA9" s="1419"/>
      <c r="AB9" s="1338"/>
      <c r="AC9" s="1338"/>
      <c r="AD9" s="1338"/>
      <c r="AE9" s="739"/>
      <c r="AF9" s="739"/>
      <c r="AG9" s="739"/>
      <c r="AH9" s="739"/>
      <c r="AI9" s="739"/>
    </row>
    <row r="10" spans="1:35" s="751" customFormat="1" ht="13.5" thickBot="1">
      <c r="A10" s="1421" t="s">
        <v>310</v>
      </c>
      <c r="B10" s="1419"/>
      <c r="C10" s="1627" t="s">
        <v>362</v>
      </c>
      <c r="D10" s="1628"/>
      <c r="E10" s="1628"/>
      <c r="F10" s="1628"/>
      <c r="G10" s="1628"/>
      <c r="H10" s="1629"/>
      <c r="I10" s="1344"/>
      <c r="J10" s="1627" t="s">
        <v>363</v>
      </c>
      <c r="K10" s="1628"/>
      <c r="L10" s="1628"/>
      <c r="M10" s="1628"/>
      <c r="N10" s="1628"/>
      <c r="O10" s="1629"/>
      <c r="P10" s="1344"/>
      <c r="Q10" s="1627" t="s">
        <v>364</v>
      </c>
      <c r="R10" s="1628"/>
      <c r="S10" s="1628"/>
      <c r="T10" s="1628"/>
      <c r="U10" s="1628"/>
      <c r="V10" s="1629"/>
      <c r="W10" s="1344"/>
      <c r="X10" s="1630" t="s">
        <v>365</v>
      </c>
      <c r="Y10" s="1631"/>
      <c r="Z10" s="1631"/>
      <c r="AA10" s="1632"/>
      <c r="AB10" s="1338"/>
      <c r="AC10" s="1338"/>
      <c r="AD10" s="1338"/>
      <c r="AE10" s="739"/>
      <c r="AF10" s="739"/>
      <c r="AG10" s="739"/>
      <c r="AH10" s="739"/>
      <c r="AI10" s="739"/>
    </row>
    <row r="11" spans="1:35" s="751" customFormat="1" ht="12" customHeight="1">
      <c r="A11" s="1419"/>
      <c r="B11" s="1419"/>
      <c r="C11" s="1633" t="s">
        <v>311</v>
      </c>
      <c r="D11" s="1633" t="s">
        <v>312</v>
      </c>
      <c r="E11" s="1633" t="s">
        <v>313</v>
      </c>
      <c r="F11" s="1633" t="s">
        <v>314</v>
      </c>
      <c r="G11" s="1422" t="s">
        <v>357</v>
      </c>
      <c r="H11" s="1423"/>
      <c r="I11" s="1344"/>
      <c r="J11" s="1635" t="s">
        <v>315</v>
      </c>
      <c r="K11" s="1635" t="s">
        <v>316</v>
      </c>
      <c r="L11" s="1635" t="s">
        <v>317</v>
      </c>
      <c r="M11" s="1635" t="s">
        <v>314</v>
      </c>
      <c r="N11" s="1422" t="s">
        <v>357</v>
      </c>
      <c r="O11" s="1422"/>
      <c r="P11" s="1344"/>
      <c r="Q11" s="1633" t="s">
        <v>311</v>
      </c>
      <c r="R11" s="1633" t="s">
        <v>312</v>
      </c>
      <c r="S11" s="1633" t="s">
        <v>313</v>
      </c>
      <c r="T11" s="1633" t="s">
        <v>314</v>
      </c>
      <c r="U11" s="1422" t="s">
        <v>357</v>
      </c>
      <c r="V11" s="1423"/>
      <c r="W11" s="1344"/>
      <c r="X11" s="1636" t="s">
        <v>318</v>
      </c>
      <c r="Y11" s="1424" t="s">
        <v>319</v>
      </c>
      <c r="Z11" s="1422" t="s">
        <v>357</v>
      </c>
      <c r="AA11" s="1422"/>
      <c r="AB11" s="1338"/>
      <c r="AC11" s="1338"/>
      <c r="AD11" s="1338"/>
      <c r="AE11" s="739"/>
      <c r="AF11" s="739"/>
      <c r="AG11" s="739"/>
      <c r="AH11" s="739"/>
      <c r="AI11" s="739"/>
    </row>
    <row r="12" spans="1:35" s="751" customFormat="1" ht="12" customHeight="1" thickBot="1">
      <c r="A12" s="1425" t="s">
        <v>358</v>
      </c>
      <c r="B12" s="1419"/>
      <c r="C12" s="1634"/>
      <c r="D12" s="1634"/>
      <c r="E12" s="1634"/>
      <c r="F12" s="1634"/>
      <c r="G12" s="1426" t="s">
        <v>359</v>
      </c>
      <c r="H12" s="1427" t="s">
        <v>320</v>
      </c>
      <c r="I12" s="1428"/>
      <c r="J12" s="1634"/>
      <c r="K12" s="1634"/>
      <c r="L12" s="1634"/>
      <c r="M12" s="1634"/>
      <c r="N12" s="1426" t="s">
        <v>359</v>
      </c>
      <c r="O12" s="1427" t="s">
        <v>320</v>
      </c>
      <c r="P12" s="1419"/>
      <c r="Q12" s="1634"/>
      <c r="R12" s="1634"/>
      <c r="S12" s="1634"/>
      <c r="T12" s="1634"/>
      <c r="U12" s="1426" t="s">
        <v>359</v>
      </c>
      <c r="V12" s="1427" t="s">
        <v>320</v>
      </c>
      <c r="W12" s="1419"/>
      <c r="X12" s="1637"/>
      <c r="Y12" s="1429" t="s">
        <v>321</v>
      </c>
      <c r="Z12" s="1426" t="s">
        <v>359</v>
      </c>
      <c r="AA12" s="1426" t="s">
        <v>320</v>
      </c>
      <c r="AB12" s="1338"/>
      <c r="AC12" s="1338"/>
      <c r="AD12" s="1338"/>
      <c r="AE12" s="1338"/>
    </row>
    <row r="13" spans="1:35" s="751" customFormat="1" ht="15.75" thickBot="1">
      <c r="A13" s="1430" t="s">
        <v>360</v>
      </c>
      <c r="B13" s="1419"/>
      <c r="C13" s="1339">
        <v>498.798</v>
      </c>
      <c r="D13" s="1340">
        <v>491.53</v>
      </c>
      <c r="E13" s="1341"/>
      <c r="F13" s="1342">
        <v>495.25700000000001</v>
      </c>
      <c r="G13" s="752">
        <v>-3.6259999999999764</v>
      </c>
      <c r="H13" s="753">
        <v>-7.268237241998543E-3</v>
      </c>
      <c r="I13" s="1428"/>
      <c r="J13" s="1339">
        <v>414.86200000000002</v>
      </c>
      <c r="K13" s="1340">
        <v>531.50599999999997</v>
      </c>
      <c r="L13" s="1341">
        <v>547.322</v>
      </c>
      <c r="M13" s="1342">
        <v>538.41600000000005</v>
      </c>
      <c r="N13" s="752">
        <v>-2.1949999999999363</v>
      </c>
      <c r="O13" s="753">
        <v>-4.060220750225052E-3</v>
      </c>
      <c r="P13" s="1419"/>
      <c r="Q13" s="1339">
        <v>524.28599999999994</v>
      </c>
      <c r="R13" s="1340">
        <v>530.04600000000005</v>
      </c>
      <c r="S13" s="1341"/>
      <c r="T13" s="1342">
        <v>518.89400000000001</v>
      </c>
      <c r="U13" s="752">
        <v>3.6370000000000573</v>
      </c>
      <c r="V13" s="753">
        <v>7.0586134686185797E-3</v>
      </c>
      <c r="W13" s="1419"/>
      <c r="X13" s="1343">
        <v>504.85910000000001</v>
      </c>
      <c r="Y13" s="784">
        <v>227.00499100719423</v>
      </c>
      <c r="Z13" s="752">
        <v>-2.119199999999978</v>
      </c>
      <c r="AA13" s="753">
        <v>-4.1800605666948432E-3</v>
      </c>
      <c r="AB13" s="1338"/>
      <c r="AC13" s="1338"/>
      <c r="AD13" s="1338"/>
      <c r="AE13" s="1338"/>
      <c r="AF13" s="754"/>
    </row>
    <row r="14" spans="1:35" s="751" customFormat="1" ht="2.1" customHeight="1">
      <c r="A14" s="1431"/>
      <c r="B14" s="1419"/>
      <c r="C14" s="1431"/>
      <c r="D14" s="1344"/>
      <c r="E14" s="1344"/>
      <c r="F14" s="1344"/>
      <c r="G14" s="1344"/>
      <c r="H14" s="755"/>
      <c r="I14" s="1344"/>
      <c r="J14" s="1344"/>
      <c r="K14" s="1344"/>
      <c r="L14" s="1344"/>
      <c r="M14" s="1344"/>
      <c r="N14" s="1344"/>
      <c r="O14" s="756"/>
      <c r="P14" s="1419"/>
      <c r="Q14" s="1431"/>
      <c r="R14" s="1344"/>
      <c r="S14" s="1344"/>
      <c r="T14" s="1344"/>
      <c r="U14" s="1344"/>
      <c r="V14" s="755"/>
      <c r="W14" s="1419"/>
      <c r="X14" s="1432"/>
      <c r="Y14" s="1345"/>
      <c r="Z14" s="1431"/>
      <c r="AA14" s="1431"/>
      <c r="AB14" s="1338"/>
      <c r="AC14" s="1338"/>
      <c r="AD14" s="1338"/>
      <c r="AE14" s="1338"/>
    </row>
    <row r="15" spans="1:35" s="751" customFormat="1" ht="2.85" customHeight="1">
      <c r="A15" s="1433"/>
      <c r="B15" s="1419"/>
      <c r="C15" s="1433"/>
      <c r="D15" s="1433"/>
      <c r="E15" s="1433"/>
      <c r="F15" s="1433"/>
      <c r="G15" s="757"/>
      <c r="H15" s="758"/>
      <c r="I15" s="1433"/>
      <c r="J15" s="1433"/>
      <c r="K15" s="1433"/>
      <c r="L15" s="1433"/>
      <c r="M15" s="1433"/>
      <c r="N15" s="1433"/>
      <c r="O15" s="759"/>
      <c r="P15" s="1433"/>
      <c r="Q15" s="1433"/>
      <c r="R15" s="1433"/>
      <c r="S15" s="1433"/>
      <c r="T15" s="1433"/>
      <c r="U15" s="757"/>
      <c r="V15" s="758"/>
      <c r="W15" s="1433"/>
      <c r="X15" s="1433"/>
      <c r="Y15" s="1433"/>
      <c r="Z15" s="1434"/>
      <c r="AA15" s="1434"/>
      <c r="AB15" s="1338"/>
      <c r="AC15" s="1338"/>
      <c r="AD15" s="1338"/>
      <c r="AE15" s="1338"/>
    </row>
    <row r="16" spans="1:35" s="751" customFormat="1" ht="13.5" thickBot="1">
      <c r="A16" s="1433"/>
      <c r="B16" s="1419"/>
      <c r="C16" s="1562" t="s">
        <v>322</v>
      </c>
      <c r="D16" s="1562" t="s">
        <v>323</v>
      </c>
      <c r="E16" s="1562" t="s">
        <v>324</v>
      </c>
      <c r="F16" s="1562" t="s">
        <v>325</v>
      </c>
      <c r="G16" s="1562"/>
      <c r="H16" s="760"/>
      <c r="I16" s="1344"/>
      <c r="J16" s="1562" t="s">
        <v>322</v>
      </c>
      <c r="K16" s="1562" t="s">
        <v>323</v>
      </c>
      <c r="L16" s="1562" t="s">
        <v>324</v>
      </c>
      <c r="M16" s="1562" t="s">
        <v>325</v>
      </c>
      <c r="N16" s="1435"/>
      <c r="O16" s="761"/>
      <c r="P16" s="1344"/>
      <c r="Q16" s="1562" t="s">
        <v>322</v>
      </c>
      <c r="R16" s="1562" t="s">
        <v>323</v>
      </c>
      <c r="S16" s="1562" t="s">
        <v>324</v>
      </c>
      <c r="T16" s="1562" t="s">
        <v>325</v>
      </c>
      <c r="U16" s="1562"/>
      <c r="V16" s="760"/>
      <c r="W16" s="1419"/>
      <c r="X16" s="1563" t="s">
        <v>318</v>
      </c>
      <c r="Y16" s="1344"/>
      <c r="Z16" s="1434"/>
      <c r="AA16" s="1434"/>
      <c r="AB16" s="1338"/>
      <c r="AC16" s="1338"/>
      <c r="AD16" s="1338"/>
      <c r="AE16" s="1338"/>
    </row>
    <row r="17" spans="1:31" s="751" customFormat="1">
      <c r="A17" s="1346" t="s">
        <v>326</v>
      </c>
      <c r="B17" s="1419"/>
      <c r="C17" s="1347">
        <v>500.29039999999998</v>
      </c>
      <c r="D17" s="1348">
        <v>450.83600000000001</v>
      </c>
      <c r="E17" s="1348" t="s">
        <v>372</v>
      </c>
      <c r="F17" s="1349">
        <v>493.91759999999999</v>
      </c>
      <c r="G17" s="762">
        <v>-3.204400000000021</v>
      </c>
      <c r="H17" s="763">
        <v>-6.4459026154546351E-3</v>
      </c>
      <c r="I17" s="1436"/>
      <c r="J17" s="1347" t="s">
        <v>372</v>
      </c>
      <c r="K17" s="1348" t="s">
        <v>372</v>
      </c>
      <c r="L17" s="1348" t="s">
        <v>372</v>
      </c>
      <c r="M17" s="1349" t="s">
        <v>372</v>
      </c>
      <c r="N17" s="762"/>
      <c r="O17" s="763"/>
      <c r="P17" s="1419"/>
      <c r="Q17" s="1347" t="s">
        <v>372</v>
      </c>
      <c r="R17" s="1348" t="s">
        <v>372</v>
      </c>
      <c r="S17" s="1348" t="s">
        <v>372</v>
      </c>
      <c r="T17" s="1349" t="s">
        <v>372</v>
      </c>
      <c r="U17" s="762" t="s">
        <v>372</v>
      </c>
      <c r="V17" s="764" t="s">
        <v>372</v>
      </c>
      <c r="W17" s="1419"/>
      <c r="X17" s="1350">
        <v>493.91759999999999</v>
      </c>
      <c r="Y17" s="1351"/>
      <c r="Z17" s="765">
        <v>-3.204400000000021</v>
      </c>
      <c r="AA17" s="764">
        <v>-6.4459026154546351E-3</v>
      </c>
      <c r="AB17" s="1352"/>
      <c r="AC17" s="1352"/>
      <c r="AD17" s="1352"/>
      <c r="AE17" s="1352"/>
    </row>
    <row r="18" spans="1:31" s="751" customFormat="1">
      <c r="A18" s="1353" t="s">
        <v>327</v>
      </c>
      <c r="B18" s="1419"/>
      <c r="C18" s="1354" t="s">
        <v>372</v>
      </c>
      <c r="D18" s="1355">
        <v>494.26490000000001</v>
      </c>
      <c r="E18" s="1355" t="s">
        <v>372</v>
      </c>
      <c r="F18" s="1356">
        <v>494.26490000000001</v>
      </c>
      <c r="G18" s="766"/>
      <c r="H18" s="767">
        <v>0</v>
      </c>
      <c r="I18" s="1436"/>
      <c r="J18" s="1354" t="s">
        <v>372</v>
      </c>
      <c r="K18" s="1355" t="s">
        <v>372</v>
      </c>
      <c r="L18" s="1355" t="s">
        <v>372</v>
      </c>
      <c r="M18" s="1356" t="s">
        <v>372</v>
      </c>
      <c r="N18" s="766" t="s">
        <v>372</v>
      </c>
      <c r="O18" s="768" t="s">
        <v>372</v>
      </c>
      <c r="P18" s="1419"/>
      <c r="Q18" s="1354" t="s">
        <v>372</v>
      </c>
      <c r="R18" s="1355" t="s">
        <v>372</v>
      </c>
      <c r="S18" s="1355" t="s">
        <v>372</v>
      </c>
      <c r="T18" s="1356" t="s">
        <v>372</v>
      </c>
      <c r="U18" s="766" t="s">
        <v>372</v>
      </c>
      <c r="V18" s="768" t="s">
        <v>372</v>
      </c>
      <c r="W18" s="1419"/>
      <c r="X18" s="1357">
        <v>494.26490000000001</v>
      </c>
      <c r="Y18" s="1344"/>
      <c r="Z18" s="769" t="s">
        <v>372</v>
      </c>
      <c r="AA18" s="768" t="s">
        <v>372</v>
      </c>
      <c r="AB18" s="1352"/>
      <c r="AC18" s="1352"/>
      <c r="AD18" s="1352"/>
      <c r="AE18" s="1352"/>
    </row>
    <row r="19" spans="1:31" s="751" customFormat="1">
      <c r="A19" s="1353" t="s">
        <v>328</v>
      </c>
      <c r="B19" s="1419"/>
      <c r="C19" s="1354">
        <v>446.1336</v>
      </c>
      <c r="D19" s="1355">
        <v>447.72840000000002</v>
      </c>
      <c r="E19" s="1355">
        <v>449.5437</v>
      </c>
      <c r="F19" s="1356">
        <v>447.69510000000002</v>
      </c>
      <c r="G19" s="766">
        <v>-5.4459999999999695</v>
      </c>
      <c r="H19" s="767">
        <v>-1.2018331596935217E-2</v>
      </c>
      <c r="I19" s="1436"/>
      <c r="J19" s="1354" t="s">
        <v>372</v>
      </c>
      <c r="K19" s="1355" t="s">
        <v>372</v>
      </c>
      <c r="L19" s="1355" t="s">
        <v>372</v>
      </c>
      <c r="M19" s="1356" t="s">
        <v>372</v>
      </c>
      <c r="N19" s="766" t="s">
        <v>372</v>
      </c>
      <c r="O19" s="768" t="s">
        <v>372</v>
      </c>
      <c r="P19" s="1419"/>
      <c r="Q19" s="1354" t="s">
        <v>372</v>
      </c>
      <c r="R19" s="1355" t="s">
        <v>511</v>
      </c>
      <c r="S19" s="1355" t="s">
        <v>511</v>
      </c>
      <c r="T19" s="1356" t="s">
        <v>511</v>
      </c>
      <c r="U19" s="766" t="s">
        <v>372</v>
      </c>
      <c r="V19" s="768" t="s">
        <v>372</v>
      </c>
      <c r="W19" s="1419"/>
      <c r="X19" s="1357" t="s">
        <v>511</v>
      </c>
      <c r="Y19" s="1344"/>
      <c r="Z19" s="769" t="s">
        <v>372</v>
      </c>
      <c r="AA19" s="768" t="s">
        <v>372</v>
      </c>
      <c r="AB19" s="1352"/>
      <c r="AC19" s="1352"/>
      <c r="AD19" s="1352"/>
      <c r="AE19" s="1352"/>
    </row>
    <row r="20" spans="1:31" s="751" customFormat="1">
      <c r="A20" s="1353" t="s">
        <v>329</v>
      </c>
      <c r="B20" s="1419"/>
      <c r="C20" s="1354" t="s">
        <v>372</v>
      </c>
      <c r="D20" s="1355">
        <v>460.33280000000002</v>
      </c>
      <c r="E20" s="1355">
        <v>449.07010000000002</v>
      </c>
      <c r="F20" s="1356">
        <v>453.24</v>
      </c>
      <c r="G20" s="766">
        <v>6.4044999999999845</v>
      </c>
      <c r="H20" s="767">
        <v>1.4333015170012287E-2</v>
      </c>
      <c r="I20" s="1436"/>
      <c r="J20" s="1354" t="s">
        <v>372</v>
      </c>
      <c r="K20" s="1355" t="s">
        <v>372</v>
      </c>
      <c r="L20" s="1355" t="s">
        <v>372</v>
      </c>
      <c r="M20" s="1356" t="s">
        <v>372</v>
      </c>
      <c r="N20" s="766" t="s">
        <v>372</v>
      </c>
      <c r="O20" s="768" t="s">
        <v>372</v>
      </c>
      <c r="P20" s="1419"/>
      <c r="Q20" s="1354" t="s">
        <v>372</v>
      </c>
      <c r="R20" s="1355">
        <v>482.20530000000002</v>
      </c>
      <c r="S20" s="1355">
        <v>500.82319999999999</v>
      </c>
      <c r="T20" s="1356">
        <v>496.26139999999998</v>
      </c>
      <c r="U20" s="766">
        <v>2.7924999999999613</v>
      </c>
      <c r="V20" s="768">
        <v>5.6589179176234072E-3</v>
      </c>
      <c r="W20" s="1419"/>
      <c r="X20" s="1358">
        <v>482.89400000000001</v>
      </c>
      <c r="Y20" s="1419"/>
      <c r="Z20" s="769">
        <v>3.9148000000000138</v>
      </c>
      <c r="AA20" s="768">
        <v>8.1732150373126089E-3</v>
      </c>
      <c r="AB20" s="1352"/>
      <c r="AC20" s="1352"/>
      <c r="AD20" s="1352"/>
      <c r="AE20" s="1352"/>
    </row>
    <row r="21" spans="1:31" s="751" customFormat="1">
      <c r="A21" s="1353" t="s">
        <v>330</v>
      </c>
      <c r="B21" s="1419"/>
      <c r="C21" s="1354">
        <v>458.73390000000001</v>
      </c>
      <c r="D21" s="1355">
        <v>471.63900000000001</v>
      </c>
      <c r="E21" s="1355" t="s">
        <v>372</v>
      </c>
      <c r="F21" s="1356">
        <v>464.94450000000001</v>
      </c>
      <c r="G21" s="766">
        <v>-6.3075000000000045</v>
      </c>
      <c r="H21" s="767">
        <v>-1.3384558580122774E-2</v>
      </c>
      <c r="I21" s="1436"/>
      <c r="J21" s="1354" t="s">
        <v>372</v>
      </c>
      <c r="K21" s="1355" t="s">
        <v>372</v>
      </c>
      <c r="L21" s="1355" t="s">
        <v>372</v>
      </c>
      <c r="M21" s="1356" t="s">
        <v>372</v>
      </c>
      <c r="N21" s="766" t="s">
        <v>372</v>
      </c>
      <c r="O21" s="768" t="s">
        <v>372</v>
      </c>
      <c r="P21" s="1419"/>
      <c r="Q21" s="1354" t="s">
        <v>372</v>
      </c>
      <c r="R21" s="1355" t="s">
        <v>372</v>
      </c>
      <c r="S21" s="1355" t="s">
        <v>372</v>
      </c>
      <c r="T21" s="1356" t="s">
        <v>372</v>
      </c>
      <c r="U21" s="766" t="s">
        <v>372</v>
      </c>
      <c r="V21" s="768" t="s">
        <v>372</v>
      </c>
      <c r="W21" s="1419"/>
      <c r="X21" s="1358">
        <v>464.94450000000001</v>
      </c>
      <c r="Y21" s="1344"/>
      <c r="Z21" s="769">
        <v>-6.3075000000000045</v>
      </c>
      <c r="AA21" s="768">
        <v>-1.3384558580122774E-2</v>
      </c>
      <c r="AB21" s="1352"/>
      <c r="AC21" s="1352"/>
      <c r="AD21" s="1352"/>
      <c r="AE21" s="1352"/>
    </row>
    <row r="22" spans="1:31" s="751" customFormat="1">
      <c r="A22" s="1353" t="s">
        <v>331</v>
      </c>
      <c r="B22" s="1419"/>
      <c r="C22" s="1354" t="s">
        <v>372</v>
      </c>
      <c r="D22" s="1355" t="s">
        <v>511</v>
      </c>
      <c r="E22" s="1355" t="s">
        <v>372</v>
      </c>
      <c r="F22" s="1356" t="s">
        <v>511</v>
      </c>
      <c r="G22" s="780" t="s">
        <v>372</v>
      </c>
      <c r="H22" s="781" t="s">
        <v>372</v>
      </c>
      <c r="I22" s="1436"/>
      <c r="J22" s="1354" t="s">
        <v>372</v>
      </c>
      <c r="K22" s="1355" t="s">
        <v>372</v>
      </c>
      <c r="L22" s="1355" t="s">
        <v>372</v>
      </c>
      <c r="M22" s="1356" t="s">
        <v>372</v>
      </c>
      <c r="N22" s="766" t="s">
        <v>372</v>
      </c>
      <c r="O22" s="768" t="s">
        <v>372</v>
      </c>
      <c r="P22" s="1419"/>
      <c r="Q22" s="1354" t="s">
        <v>372</v>
      </c>
      <c r="R22" s="1355" t="s">
        <v>372</v>
      </c>
      <c r="S22" s="1355" t="s">
        <v>372</v>
      </c>
      <c r="T22" s="1356" t="s">
        <v>372</v>
      </c>
      <c r="U22" s="766" t="s">
        <v>372</v>
      </c>
      <c r="V22" s="768" t="s">
        <v>372</v>
      </c>
      <c r="W22" s="1419"/>
      <c r="X22" s="1358" t="s">
        <v>511</v>
      </c>
      <c r="Y22" s="1344"/>
      <c r="Z22" s="769"/>
      <c r="AA22" s="768"/>
      <c r="AB22" s="1352"/>
      <c r="AC22" s="1352"/>
      <c r="AD22" s="1352"/>
      <c r="AE22" s="1352"/>
    </row>
    <row r="23" spans="1:31" s="751" customFormat="1">
      <c r="A23" s="1353" t="s">
        <v>332</v>
      </c>
      <c r="B23" s="1419"/>
      <c r="C23" s="1359" t="s">
        <v>372</v>
      </c>
      <c r="D23" s="1360" t="s">
        <v>372</v>
      </c>
      <c r="E23" s="1360" t="s">
        <v>372</v>
      </c>
      <c r="F23" s="1361" t="s">
        <v>372</v>
      </c>
      <c r="G23" s="766"/>
      <c r="H23" s="767"/>
      <c r="I23" s="1437"/>
      <c r="J23" s="1359">
        <v>517.72199999999998</v>
      </c>
      <c r="K23" s="1360">
        <v>529.91150000000005</v>
      </c>
      <c r="L23" s="1360">
        <v>552.26580000000001</v>
      </c>
      <c r="M23" s="1361">
        <v>540.37480000000005</v>
      </c>
      <c r="N23" s="766">
        <v>-2.8347999999999729</v>
      </c>
      <c r="O23" s="768">
        <v>-5.2186117476568095E-3</v>
      </c>
      <c r="P23" s="1419"/>
      <c r="Q23" s="1359" t="s">
        <v>372</v>
      </c>
      <c r="R23" s="1360" t="s">
        <v>372</v>
      </c>
      <c r="S23" s="1360" t="s">
        <v>372</v>
      </c>
      <c r="T23" s="1361" t="s">
        <v>372</v>
      </c>
      <c r="U23" s="766" t="s">
        <v>372</v>
      </c>
      <c r="V23" s="768" t="s">
        <v>372</v>
      </c>
      <c r="W23" s="1419"/>
      <c r="X23" s="1358">
        <v>540.37480000000005</v>
      </c>
      <c r="Y23" s="1351"/>
      <c r="Z23" s="769">
        <v>-2.8347999999999729</v>
      </c>
      <c r="AA23" s="768">
        <v>-5.2186117476568095E-3</v>
      </c>
      <c r="AB23" s="1352"/>
      <c r="AC23" s="1352"/>
      <c r="AD23" s="1352"/>
      <c r="AE23" s="1352"/>
    </row>
    <row r="24" spans="1:31" s="751" customFormat="1">
      <c r="A24" s="1353" t="s">
        <v>333</v>
      </c>
      <c r="B24" s="1419"/>
      <c r="C24" s="1354" t="s">
        <v>372</v>
      </c>
      <c r="D24" s="1355">
        <v>440.59379999999999</v>
      </c>
      <c r="E24" s="1355">
        <v>474.46530000000001</v>
      </c>
      <c r="F24" s="1356">
        <v>464.31209999999999</v>
      </c>
      <c r="G24" s="766">
        <v>0</v>
      </c>
      <c r="H24" s="767">
        <v>0</v>
      </c>
      <c r="I24" s="1436"/>
      <c r="J24" s="1354" t="s">
        <v>372</v>
      </c>
      <c r="K24" s="1355" t="s">
        <v>372</v>
      </c>
      <c r="L24" s="1355" t="s">
        <v>372</v>
      </c>
      <c r="M24" s="1356" t="s">
        <v>372</v>
      </c>
      <c r="N24" s="766" t="s">
        <v>372</v>
      </c>
      <c r="O24" s="768" t="s">
        <v>372</v>
      </c>
      <c r="P24" s="1419"/>
      <c r="Q24" s="1354" t="s">
        <v>372</v>
      </c>
      <c r="R24" s="1355" t="s">
        <v>372</v>
      </c>
      <c r="S24" s="1355">
        <v>502.65690000000001</v>
      </c>
      <c r="T24" s="1356">
        <v>502.65690000000001</v>
      </c>
      <c r="U24" s="766">
        <v>-1.3077000000000112</v>
      </c>
      <c r="V24" s="768">
        <v>-2.5948251127162481E-3</v>
      </c>
      <c r="W24" s="1419"/>
      <c r="X24" s="1358">
        <v>484.36930000000001</v>
      </c>
      <c r="Y24" s="1351"/>
      <c r="Z24" s="769">
        <v>-0.68399999999996908</v>
      </c>
      <c r="AA24" s="768">
        <v>-1.4101543067533973E-3</v>
      </c>
      <c r="AB24" s="1352"/>
      <c r="AC24" s="1352"/>
      <c r="AD24" s="1352"/>
      <c r="AE24" s="1352"/>
    </row>
    <row r="25" spans="1:31" s="751" customFormat="1">
      <c r="A25" s="1353" t="s">
        <v>334</v>
      </c>
      <c r="B25" s="1419"/>
      <c r="C25" s="1354">
        <v>520.62800000000004</v>
      </c>
      <c r="D25" s="1355">
        <v>526.73659999999995</v>
      </c>
      <c r="E25" s="1355" t="s">
        <v>372</v>
      </c>
      <c r="F25" s="1356">
        <v>522.95590000000004</v>
      </c>
      <c r="G25" s="766">
        <v>-3.03449999999998</v>
      </c>
      <c r="H25" s="767">
        <v>-5.7691166987077214E-3</v>
      </c>
      <c r="I25" s="1436"/>
      <c r="J25" s="1354" t="s">
        <v>372</v>
      </c>
      <c r="K25" s="1355" t="s">
        <v>372</v>
      </c>
      <c r="L25" s="1355" t="s">
        <v>372</v>
      </c>
      <c r="M25" s="1356" t="s">
        <v>372</v>
      </c>
      <c r="N25" s="766" t="s">
        <v>372</v>
      </c>
      <c r="O25" s="768" t="s">
        <v>372</v>
      </c>
      <c r="P25" s="1419"/>
      <c r="Q25" s="1354">
        <v>523.73979999999995</v>
      </c>
      <c r="R25" s="1355">
        <v>542.76969999999994</v>
      </c>
      <c r="S25" s="1355">
        <v>502.65690000000001</v>
      </c>
      <c r="T25" s="1356">
        <v>535.42809999999997</v>
      </c>
      <c r="U25" s="766">
        <v>4.8620999999999412</v>
      </c>
      <c r="V25" s="768">
        <v>9.1639871382636073E-3</v>
      </c>
      <c r="W25" s="1419"/>
      <c r="X25" s="1358">
        <v>529.81410000000005</v>
      </c>
      <c r="Y25" s="1351"/>
      <c r="Z25" s="769">
        <v>1.307700000000068</v>
      </c>
      <c r="AA25" s="768">
        <v>2.4743314366677538E-3</v>
      </c>
      <c r="AB25" s="1352"/>
      <c r="AC25" s="1352"/>
      <c r="AD25" s="1352"/>
      <c r="AE25" s="1352"/>
    </row>
    <row r="26" spans="1:31" s="751" customFormat="1">
      <c r="A26" s="1353" t="s">
        <v>335</v>
      </c>
      <c r="B26" s="1419"/>
      <c r="C26" s="1359">
        <v>522.54939999999999</v>
      </c>
      <c r="D26" s="1360">
        <v>528.37739999999997</v>
      </c>
      <c r="E26" s="1360">
        <v>524.96839999999997</v>
      </c>
      <c r="F26" s="1361">
        <v>524.50559999999996</v>
      </c>
      <c r="G26" s="766">
        <v>-1.9260000000000446</v>
      </c>
      <c r="H26" s="767">
        <v>-3.6585949627644387E-3</v>
      </c>
      <c r="I26" s="1436"/>
      <c r="J26" s="1359" t="s">
        <v>372</v>
      </c>
      <c r="K26" s="1360">
        <v>544</v>
      </c>
      <c r="L26" s="1360" t="s">
        <v>95</v>
      </c>
      <c r="M26" s="1361">
        <v>529.30939999999998</v>
      </c>
      <c r="N26" s="766">
        <v>0.78350000000000364</v>
      </c>
      <c r="O26" s="768">
        <v>1.4824249861737915E-3</v>
      </c>
      <c r="P26" s="1419"/>
      <c r="Q26" s="1359" t="s">
        <v>372</v>
      </c>
      <c r="R26" s="1360" t="s">
        <v>372</v>
      </c>
      <c r="S26" s="1360" t="s">
        <v>372</v>
      </c>
      <c r="T26" s="1361" t="s">
        <v>372</v>
      </c>
      <c r="U26" s="766" t="s">
        <v>372</v>
      </c>
      <c r="V26" s="768" t="s">
        <v>372</v>
      </c>
      <c r="W26" s="1419"/>
      <c r="X26" s="1358">
        <v>525.25360000000001</v>
      </c>
      <c r="Y26" s="1344"/>
      <c r="Z26" s="769">
        <v>-1.504099999999994</v>
      </c>
      <c r="AA26" s="768">
        <v>-2.8553925267726932E-3</v>
      </c>
      <c r="AB26" s="1352"/>
      <c r="AC26" s="1352"/>
      <c r="AD26" s="1352"/>
      <c r="AE26" s="1352"/>
    </row>
    <row r="27" spans="1:31" s="751" customFormat="1">
      <c r="A27" s="1353" t="s">
        <v>336</v>
      </c>
      <c r="B27" s="1419"/>
      <c r="C27" s="1359">
        <v>478.05689999999998</v>
      </c>
      <c r="D27" s="1360">
        <v>509.99189999999999</v>
      </c>
      <c r="E27" s="1360" t="s">
        <v>372</v>
      </c>
      <c r="F27" s="1361">
        <v>502.07299999999998</v>
      </c>
      <c r="G27" s="766">
        <v>2.0675999999999704</v>
      </c>
      <c r="H27" s="767">
        <v>4.1351553403221608E-3</v>
      </c>
      <c r="I27" s="1436"/>
      <c r="J27" s="1359" t="s">
        <v>372</v>
      </c>
      <c r="K27" s="1360" t="s">
        <v>372</v>
      </c>
      <c r="L27" s="1360" t="s">
        <v>372</v>
      </c>
      <c r="M27" s="1361" t="s">
        <v>372</v>
      </c>
      <c r="N27" s="766" t="s">
        <v>372</v>
      </c>
      <c r="O27" s="768" t="s">
        <v>372</v>
      </c>
      <c r="P27" s="1419"/>
      <c r="Q27" s="1359" t="s">
        <v>372</v>
      </c>
      <c r="R27" s="1360">
        <v>512</v>
      </c>
      <c r="S27" s="1360">
        <v>512</v>
      </c>
      <c r="T27" s="1361">
        <v>512</v>
      </c>
      <c r="U27" s="766" t="s">
        <v>372</v>
      </c>
      <c r="V27" s="768" t="s">
        <v>372</v>
      </c>
      <c r="W27" s="1419"/>
      <c r="X27" s="1358">
        <v>502.4683</v>
      </c>
      <c r="Y27" s="1344"/>
      <c r="Z27" s="769">
        <v>1.9852999999999952</v>
      </c>
      <c r="AA27" s="768">
        <v>3.9667681020134626E-3</v>
      </c>
      <c r="AB27" s="1352"/>
      <c r="AC27" s="1352"/>
      <c r="AD27" s="1352"/>
      <c r="AE27" s="1352"/>
    </row>
    <row r="28" spans="1:31" s="751" customFormat="1">
      <c r="A28" s="1353" t="s">
        <v>337</v>
      </c>
      <c r="B28" s="1419"/>
      <c r="C28" s="1354">
        <v>533.1472</v>
      </c>
      <c r="D28" s="1355">
        <v>481.18220000000002</v>
      </c>
      <c r="E28" s="1355">
        <v>470.71730000000002</v>
      </c>
      <c r="F28" s="1356">
        <v>526.01940000000002</v>
      </c>
      <c r="G28" s="770">
        <v>-0.15269999999998163</v>
      </c>
      <c r="H28" s="767">
        <v>-2.9020923002187615E-4</v>
      </c>
      <c r="I28" s="1436"/>
      <c r="J28" s="1354" t="s">
        <v>372</v>
      </c>
      <c r="K28" s="1355" t="s">
        <v>372</v>
      </c>
      <c r="L28" s="1355" t="s">
        <v>372</v>
      </c>
      <c r="M28" s="1356" t="s">
        <v>372</v>
      </c>
      <c r="N28" s="766" t="s">
        <v>372</v>
      </c>
      <c r="O28" s="768" t="s">
        <v>372</v>
      </c>
      <c r="P28" s="1419"/>
      <c r="Q28" s="1354">
        <v>555.89620000000002</v>
      </c>
      <c r="R28" s="1355">
        <v>558.52639999999997</v>
      </c>
      <c r="S28" s="1355">
        <v>596.19290000000001</v>
      </c>
      <c r="T28" s="1356">
        <v>564.75519999999995</v>
      </c>
      <c r="U28" s="766">
        <v>15.519699999999943</v>
      </c>
      <c r="V28" s="768">
        <v>2.8256913473364342E-2</v>
      </c>
      <c r="W28" s="1419"/>
      <c r="X28" s="1358">
        <v>527.96029999999996</v>
      </c>
      <c r="Y28" s="1344"/>
      <c r="Z28" s="769">
        <v>0.63259999999991123</v>
      </c>
      <c r="AA28" s="768">
        <v>1.1996335485504606E-3</v>
      </c>
      <c r="AB28" s="1352"/>
      <c r="AC28" s="1352"/>
      <c r="AD28" s="1352"/>
      <c r="AE28" s="1352"/>
    </row>
    <row r="29" spans="1:31" s="751" customFormat="1">
      <c r="A29" s="1353" t="s">
        <v>338</v>
      </c>
      <c r="B29" s="1419"/>
      <c r="C29" s="1354" t="s">
        <v>372</v>
      </c>
      <c r="D29" s="1355" t="s">
        <v>372</v>
      </c>
      <c r="E29" s="1355" t="s">
        <v>372</v>
      </c>
      <c r="F29" s="1356" t="s">
        <v>372</v>
      </c>
      <c r="G29" s="766">
        <v>0</v>
      </c>
      <c r="H29" s="767">
        <v>0</v>
      </c>
      <c r="I29" s="1436"/>
      <c r="J29" s="1354" t="s">
        <v>372</v>
      </c>
      <c r="K29" s="1355" t="s">
        <v>372</v>
      </c>
      <c r="L29" s="1355" t="s">
        <v>372</v>
      </c>
      <c r="M29" s="1356" t="s">
        <v>372</v>
      </c>
      <c r="N29" s="766" t="s">
        <v>372</v>
      </c>
      <c r="O29" s="768" t="s">
        <v>372</v>
      </c>
      <c r="P29" s="1419"/>
      <c r="Q29" s="1354" t="s">
        <v>372</v>
      </c>
      <c r="R29" s="1355" t="s">
        <v>372</v>
      </c>
      <c r="S29" s="1355" t="s">
        <v>372</v>
      </c>
      <c r="T29" s="1356" t="s">
        <v>372</v>
      </c>
      <c r="U29" s="766" t="s">
        <v>372</v>
      </c>
      <c r="V29" s="768" t="s">
        <v>372</v>
      </c>
      <c r="W29" s="1419"/>
      <c r="X29" s="1358" t="s">
        <v>372</v>
      </c>
      <c r="Y29" s="1351"/>
      <c r="Z29" s="769" t="s">
        <v>372</v>
      </c>
      <c r="AA29" s="768" t="s">
        <v>372</v>
      </c>
      <c r="AB29" s="1352"/>
      <c r="AC29" s="1352"/>
      <c r="AD29" s="1352"/>
      <c r="AE29" s="1352"/>
    </row>
    <row r="30" spans="1:31" s="751" customFormat="1">
      <c r="A30" s="1353" t="s">
        <v>339</v>
      </c>
      <c r="B30" s="1419"/>
      <c r="C30" s="1354" t="s">
        <v>372</v>
      </c>
      <c r="D30" s="1355">
        <v>386.71409999999997</v>
      </c>
      <c r="E30" s="1355" t="s">
        <v>372</v>
      </c>
      <c r="F30" s="1356">
        <v>386.71409999999997</v>
      </c>
      <c r="G30" s="766">
        <v>-12.267200000000003</v>
      </c>
      <c r="H30" s="767">
        <v>-3.074630314754101E-2</v>
      </c>
      <c r="I30" s="1436"/>
      <c r="J30" s="1354" t="s">
        <v>372</v>
      </c>
      <c r="K30" s="1355" t="s">
        <v>372</v>
      </c>
      <c r="L30" s="1355" t="s">
        <v>372</v>
      </c>
      <c r="M30" s="1356" t="s">
        <v>372</v>
      </c>
      <c r="N30" s="766" t="s">
        <v>372</v>
      </c>
      <c r="O30" s="768" t="s">
        <v>372</v>
      </c>
      <c r="P30" s="1419"/>
      <c r="Q30" s="1354" t="s">
        <v>372</v>
      </c>
      <c r="R30" s="1355">
        <v>303.34730000000002</v>
      </c>
      <c r="S30" s="1355" t="s">
        <v>372</v>
      </c>
      <c r="T30" s="1356">
        <v>303.34730000000002</v>
      </c>
      <c r="U30" s="766">
        <v>-53.976499999999987</v>
      </c>
      <c r="V30" s="768">
        <v>-0.15105766814301202</v>
      </c>
      <c r="W30" s="1419"/>
      <c r="X30" s="1358">
        <v>369.1148</v>
      </c>
      <c r="Y30" s="1351"/>
      <c r="Z30" s="769">
        <v>-21.072299999999984</v>
      </c>
      <c r="AA30" s="768">
        <v>-5.4005629606924455E-2</v>
      </c>
      <c r="AB30" s="1352"/>
      <c r="AC30" s="1352"/>
      <c r="AD30" s="1352"/>
      <c r="AE30" s="1352"/>
    </row>
    <row r="31" spans="1:31" s="751" customFormat="1">
      <c r="A31" s="1353" t="s">
        <v>340</v>
      </c>
      <c r="B31" s="1419"/>
      <c r="C31" s="1354" t="s">
        <v>372</v>
      </c>
      <c r="D31" s="1355">
        <v>420.79329999999999</v>
      </c>
      <c r="E31" s="1355">
        <v>426.63209999999998</v>
      </c>
      <c r="F31" s="1356">
        <v>424.95089999999999</v>
      </c>
      <c r="G31" s="766">
        <v>2.5152999999999679</v>
      </c>
      <c r="H31" s="767">
        <v>5.9542803684158319E-3</v>
      </c>
      <c r="I31" s="1436"/>
      <c r="J31" s="1354" t="s">
        <v>372</v>
      </c>
      <c r="K31" s="1355" t="s">
        <v>372</v>
      </c>
      <c r="L31" s="1355" t="s">
        <v>372</v>
      </c>
      <c r="M31" s="1356" t="s">
        <v>372</v>
      </c>
      <c r="N31" s="766" t="s">
        <v>372</v>
      </c>
      <c r="O31" s="768" t="s">
        <v>372</v>
      </c>
      <c r="P31" s="1419"/>
      <c r="Q31" s="1354" t="s">
        <v>372</v>
      </c>
      <c r="R31" s="1355" t="s">
        <v>511</v>
      </c>
      <c r="S31" s="1355" t="s">
        <v>372</v>
      </c>
      <c r="T31" s="1356" t="s">
        <v>511</v>
      </c>
      <c r="U31" s="766" t="s">
        <v>372</v>
      </c>
      <c r="V31" s="768" t="s">
        <v>372</v>
      </c>
      <c r="W31" s="1419"/>
      <c r="X31" s="1358" t="s">
        <v>511</v>
      </c>
      <c r="Y31" s="1351"/>
      <c r="Z31" s="769" t="s">
        <v>372</v>
      </c>
      <c r="AA31" s="768" t="s">
        <v>372</v>
      </c>
      <c r="AB31" s="1352"/>
      <c r="AC31" s="1352"/>
      <c r="AD31" s="1352"/>
      <c r="AE31" s="1352"/>
    </row>
    <row r="32" spans="1:31" s="751" customFormat="1">
      <c r="A32" s="1353" t="s">
        <v>341</v>
      </c>
      <c r="B32" s="1419"/>
      <c r="C32" s="1354" t="s">
        <v>511</v>
      </c>
      <c r="D32" s="1360">
        <v>501.02600000000001</v>
      </c>
      <c r="E32" s="1360" t="s">
        <v>372</v>
      </c>
      <c r="F32" s="1361" t="s">
        <v>511</v>
      </c>
      <c r="G32" s="766" t="s">
        <v>372</v>
      </c>
      <c r="H32" s="767" t="s">
        <v>372</v>
      </c>
      <c r="I32" s="1436"/>
      <c r="J32" s="1354" t="s">
        <v>372</v>
      </c>
      <c r="K32" s="1360" t="s">
        <v>372</v>
      </c>
      <c r="L32" s="1360" t="s">
        <v>372</v>
      </c>
      <c r="M32" s="1361" t="s">
        <v>372</v>
      </c>
      <c r="N32" s="766" t="s">
        <v>372</v>
      </c>
      <c r="O32" s="768" t="s">
        <v>372</v>
      </c>
      <c r="P32" s="1419"/>
      <c r="Q32" s="1354" t="s">
        <v>372</v>
      </c>
      <c r="R32" s="1360" t="s">
        <v>372</v>
      </c>
      <c r="S32" s="1360" t="s">
        <v>372</v>
      </c>
      <c r="T32" s="1361" t="s">
        <v>372</v>
      </c>
      <c r="U32" s="766" t="s">
        <v>372</v>
      </c>
      <c r="V32" s="768" t="s">
        <v>372</v>
      </c>
      <c r="W32" s="1419"/>
      <c r="X32" s="1358" t="s">
        <v>511</v>
      </c>
      <c r="Y32" s="1351"/>
      <c r="Z32" s="769" t="s">
        <v>372</v>
      </c>
      <c r="AA32" s="768" t="s">
        <v>372</v>
      </c>
      <c r="AB32" s="1352"/>
      <c r="AC32" s="1352"/>
      <c r="AD32" s="1352"/>
      <c r="AE32" s="1352"/>
    </row>
    <row r="33" spans="1:31" s="751" customFormat="1">
      <c r="A33" s="1353" t="s">
        <v>342</v>
      </c>
      <c r="B33" s="1419"/>
      <c r="C33" s="1354" t="s">
        <v>372</v>
      </c>
      <c r="D33" s="1360">
        <v>210.0966</v>
      </c>
      <c r="E33" s="1360" t="s">
        <v>372</v>
      </c>
      <c r="F33" s="1361">
        <v>210.0966</v>
      </c>
      <c r="G33" s="766">
        <v>-2.859800000000007</v>
      </c>
      <c r="H33" s="767">
        <v>-1.342903993493505E-2</v>
      </c>
      <c r="I33" s="1436"/>
      <c r="J33" s="1354" t="s">
        <v>372</v>
      </c>
      <c r="K33" s="1360" t="s">
        <v>372</v>
      </c>
      <c r="L33" s="1360" t="s">
        <v>372</v>
      </c>
      <c r="M33" s="1361" t="s">
        <v>372</v>
      </c>
      <c r="N33" s="766" t="s">
        <v>372</v>
      </c>
      <c r="O33" s="768" t="s">
        <v>372</v>
      </c>
      <c r="P33" s="1419"/>
      <c r="Q33" s="1354" t="s">
        <v>372</v>
      </c>
      <c r="R33" s="1360" t="s">
        <v>372</v>
      </c>
      <c r="S33" s="1360" t="s">
        <v>372</v>
      </c>
      <c r="T33" s="1361" t="s">
        <v>372</v>
      </c>
      <c r="U33" s="766" t="s">
        <v>372</v>
      </c>
      <c r="V33" s="768" t="s">
        <v>372</v>
      </c>
      <c r="W33" s="1419"/>
      <c r="X33" s="1358">
        <v>210.0966</v>
      </c>
      <c r="Y33" s="1351"/>
      <c r="Z33" s="769">
        <v>-2.859800000000007</v>
      </c>
      <c r="AA33" s="768">
        <v>-1.342903993493505E-2</v>
      </c>
      <c r="AB33" s="1352"/>
      <c r="AC33" s="1352"/>
      <c r="AD33" s="1352"/>
      <c r="AE33" s="1352"/>
    </row>
    <row r="34" spans="1:31" s="751" customFormat="1">
      <c r="A34" s="1353" t="s">
        <v>343</v>
      </c>
      <c r="B34" s="1419"/>
      <c r="C34" s="1354" t="s">
        <v>372</v>
      </c>
      <c r="D34" s="1360" t="s">
        <v>372</v>
      </c>
      <c r="E34" s="1360" t="s">
        <v>372</v>
      </c>
      <c r="F34" s="1361" t="s">
        <v>372</v>
      </c>
      <c r="G34" s="766"/>
      <c r="H34" s="767" t="s">
        <v>372</v>
      </c>
      <c r="I34" s="1436"/>
      <c r="J34" s="1354" t="s">
        <v>372</v>
      </c>
      <c r="K34" s="1360" t="s">
        <v>372</v>
      </c>
      <c r="L34" s="1360" t="s">
        <v>372</v>
      </c>
      <c r="M34" s="1361" t="s">
        <v>372</v>
      </c>
      <c r="N34" s="766" t="s">
        <v>372</v>
      </c>
      <c r="O34" s="768" t="s">
        <v>372</v>
      </c>
      <c r="P34" s="1419"/>
      <c r="Q34" s="1354" t="s">
        <v>372</v>
      </c>
      <c r="R34" s="1360" t="s">
        <v>372</v>
      </c>
      <c r="S34" s="1360" t="s">
        <v>372</v>
      </c>
      <c r="T34" s="1361" t="s">
        <v>372</v>
      </c>
      <c r="U34" s="766" t="s">
        <v>372</v>
      </c>
      <c r="V34" s="768" t="s">
        <v>372</v>
      </c>
      <c r="W34" s="1419"/>
      <c r="X34" s="1358" t="s">
        <v>372</v>
      </c>
      <c r="Y34" s="1351"/>
      <c r="Z34" s="769" t="s">
        <v>372</v>
      </c>
      <c r="AA34" s="768" t="s">
        <v>372</v>
      </c>
      <c r="AB34" s="1352"/>
      <c r="AC34" s="1352"/>
      <c r="AD34" s="1352"/>
      <c r="AE34" s="1352"/>
    </row>
    <row r="35" spans="1:31" s="751" customFormat="1">
      <c r="A35" s="1353" t="s">
        <v>344</v>
      </c>
      <c r="B35" s="1419"/>
      <c r="C35" s="1354" t="s">
        <v>372</v>
      </c>
      <c r="D35" s="1355">
        <v>405.15620000000001</v>
      </c>
      <c r="E35" s="1355">
        <v>215.49250000000001</v>
      </c>
      <c r="F35" s="1356">
        <v>309.3947</v>
      </c>
      <c r="G35" s="766">
        <v>-8.2825000000000273</v>
      </c>
      <c r="H35" s="767">
        <v>-2.6072063087939634E-2</v>
      </c>
      <c r="I35" s="1436"/>
      <c r="J35" s="1354" t="s">
        <v>372</v>
      </c>
      <c r="K35" s="1355" t="s">
        <v>372</v>
      </c>
      <c r="L35" s="1355" t="s">
        <v>372</v>
      </c>
      <c r="M35" s="1356" t="s">
        <v>372</v>
      </c>
      <c r="N35" s="766" t="s">
        <v>372</v>
      </c>
      <c r="O35" s="768" t="s">
        <v>372</v>
      </c>
      <c r="P35" s="1419"/>
      <c r="Q35" s="1354" t="s">
        <v>372</v>
      </c>
      <c r="R35" s="1355">
        <v>500.7765</v>
      </c>
      <c r="S35" s="1355">
        <v>491.56650000000002</v>
      </c>
      <c r="T35" s="1356">
        <v>492.9674</v>
      </c>
      <c r="U35" s="766">
        <v>4.0548000000000002</v>
      </c>
      <c r="V35" s="768">
        <v>8.2935068558265268E-3</v>
      </c>
      <c r="W35" s="1419"/>
      <c r="X35" s="1358">
        <v>455.32749999999999</v>
      </c>
      <c r="Y35" s="1344"/>
      <c r="Z35" s="769">
        <v>1.525100000000009</v>
      </c>
      <c r="AA35" s="768">
        <v>3.36071382610581E-3</v>
      </c>
      <c r="AB35" s="1352"/>
      <c r="AC35" s="1352"/>
      <c r="AD35" s="1352"/>
      <c r="AE35" s="1352"/>
    </row>
    <row r="36" spans="1:31" s="751" customFormat="1">
      <c r="A36" s="1353" t="s">
        <v>345</v>
      </c>
      <c r="B36" s="1419"/>
      <c r="C36" s="1354">
        <v>454.46339999999998</v>
      </c>
      <c r="D36" s="1355">
        <v>463.97</v>
      </c>
      <c r="E36" s="1355" t="s">
        <v>372</v>
      </c>
      <c r="F36" s="1356">
        <v>457.59429999999998</v>
      </c>
      <c r="G36" s="766">
        <v>0.21009999999995443</v>
      </c>
      <c r="H36" s="767">
        <v>4.5935124125406901E-4</v>
      </c>
      <c r="I36" s="1436"/>
      <c r="J36" s="1354" t="s">
        <v>372</v>
      </c>
      <c r="K36" s="1355" t="s">
        <v>372</v>
      </c>
      <c r="L36" s="1355" t="s">
        <v>372</v>
      </c>
      <c r="M36" s="1356" t="s">
        <v>372</v>
      </c>
      <c r="N36" s="766" t="s">
        <v>372</v>
      </c>
      <c r="O36" s="768" t="s">
        <v>372</v>
      </c>
      <c r="P36" s="1419"/>
      <c r="Q36" s="1354">
        <v>538.01649999999995</v>
      </c>
      <c r="R36" s="1355">
        <v>508.20339999999999</v>
      </c>
      <c r="S36" s="1355" t="s">
        <v>372</v>
      </c>
      <c r="T36" s="1356">
        <v>526.03009999999995</v>
      </c>
      <c r="U36" s="766">
        <v>2.5336999999999534</v>
      </c>
      <c r="V36" s="768">
        <v>4.8399568745840504E-3</v>
      </c>
      <c r="W36" s="1419"/>
      <c r="X36" s="1358">
        <v>461.08420000000001</v>
      </c>
      <c r="Y36" s="1344"/>
      <c r="Z36" s="769">
        <v>0.32859999999999445</v>
      </c>
      <c r="AA36" s="768">
        <v>7.1317635640233412E-4</v>
      </c>
      <c r="AB36" s="1352"/>
      <c r="AC36" s="1352"/>
      <c r="AD36" s="1352"/>
      <c r="AE36" s="1352"/>
    </row>
    <row r="37" spans="1:31" s="751" customFormat="1">
      <c r="A37" s="1353" t="s">
        <v>346</v>
      </c>
      <c r="B37" s="1419"/>
      <c r="C37" s="1354" t="s">
        <v>372</v>
      </c>
      <c r="D37" s="1355">
        <v>484.47890000000001</v>
      </c>
      <c r="E37" s="1355">
        <v>492.28160000000003</v>
      </c>
      <c r="F37" s="1356">
        <v>489.70530000000002</v>
      </c>
      <c r="G37" s="766">
        <v>-12.035799999999995</v>
      </c>
      <c r="H37" s="767">
        <v>-2.3988068747009206E-2</v>
      </c>
      <c r="I37" s="1436"/>
      <c r="J37" s="1354" t="s">
        <v>372</v>
      </c>
      <c r="K37" s="1355" t="s">
        <v>372</v>
      </c>
      <c r="L37" s="1355" t="s">
        <v>372</v>
      </c>
      <c r="M37" s="1356" t="s">
        <v>372</v>
      </c>
      <c r="N37" s="766" t="s">
        <v>372</v>
      </c>
      <c r="O37" s="768" t="s">
        <v>372</v>
      </c>
      <c r="P37" s="1419"/>
      <c r="Q37" s="1354" t="s">
        <v>372</v>
      </c>
      <c r="R37" s="1355">
        <v>487.14280000000002</v>
      </c>
      <c r="S37" s="1355">
        <v>464.26620000000003</v>
      </c>
      <c r="T37" s="1356">
        <v>469.73450000000003</v>
      </c>
      <c r="U37" s="766">
        <v>-10.067999999999984</v>
      </c>
      <c r="V37" s="768">
        <v>-2.0983633891028086E-2</v>
      </c>
      <c r="W37" s="1419"/>
      <c r="X37" s="1358">
        <v>489.55059999999997</v>
      </c>
      <c r="Y37" s="1344"/>
      <c r="Z37" s="769">
        <v>-12.020600000000002</v>
      </c>
      <c r="AA37" s="768">
        <v>-2.3965889588556943E-2</v>
      </c>
      <c r="AB37" s="1352"/>
      <c r="AC37" s="1352"/>
      <c r="AD37" s="1352"/>
      <c r="AE37" s="1352"/>
    </row>
    <row r="38" spans="1:31" s="751" customFormat="1">
      <c r="A38" s="1353" t="s">
        <v>347</v>
      </c>
      <c r="B38" s="1419"/>
      <c r="C38" s="1354">
        <v>522.28779999999995</v>
      </c>
      <c r="D38" s="1355">
        <v>506.47309999999999</v>
      </c>
      <c r="E38" s="1355" t="s">
        <v>372</v>
      </c>
      <c r="F38" s="1356">
        <v>515.22069999999997</v>
      </c>
      <c r="G38" s="766">
        <v>1.2701999999999316</v>
      </c>
      <c r="H38" s="767">
        <v>2.4714442344153653E-3</v>
      </c>
      <c r="I38" s="1436"/>
      <c r="J38" s="1354" t="s">
        <v>372</v>
      </c>
      <c r="K38" s="1355" t="s">
        <v>372</v>
      </c>
      <c r="L38" s="1355" t="s">
        <v>372</v>
      </c>
      <c r="M38" s="1356" t="s">
        <v>372</v>
      </c>
      <c r="N38" s="766" t="s">
        <v>372</v>
      </c>
      <c r="O38" s="768" t="s">
        <v>372</v>
      </c>
      <c r="P38" s="1419"/>
      <c r="Q38" s="1354">
        <v>475.26209999999998</v>
      </c>
      <c r="R38" s="1355">
        <v>463.04360000000003</v>
      </c>
      <c r="S38" s="1355" t="s">
        <v>372</v>
      </c>
      <c r="T38" s="1356">
        <v>464.86669999999998</v>
      </c>
      <c r="U38" s="766">
        <v>-7.2330000000000041</v>
      </c>
      <c r="V38" s="768">
        <v>-1.5320916323395273E-2</v>
      </c>
      <c r="W38" s="1419"/>
      <c r="X38" s="1358">
        <v>491.62349999999998</v>
      </c>
      <c r="Y38" s="1344"/>
      <c r="Z38" s="769">
        <v>-2.7146000000000186</v>
      </c>
      <c r="AA38" s="768">
        <v>-5.4913833265127776E-3</v>
      </c>
      <c r="AB38" s="1338"/>
      <c r="AC38" s="1338"/>
      <c r="AD38" s="1338"/>
      <c r="AE38" s="1338"/>
    </row>
    <row r="39" spans="1:31" s="751" customFormat="1">
      <c r="A39" s="1353" t="s">
        <v>348</v>
      </c>
      <c r="B39" s="1419"/>
      <c r="C39" s="1354">
        <v>416.74689999999998</v>
      </c>
      <c r="D39" s="1355">
        <v>428.55509999999998</v>
      </c>
      <c r="E39" s="1355">
        <v>441.59750000000003</v>
      </c>
      <c r="F39" s="1356">
        <v>437.41520000000003</v>
      </c>
      <c r="G39" s="766">
        <v>-1.2032999999999561</v>
      </c>
      <c r="H39" s="767">
        <v>-2.7433863368735434E-3</v>
      </c>
      <c r="I39" s="1436"/>
      <c r="J39" s="1354" t="s">
        <v>372</v>
      </c>
      <c r="K39" s="1355" t="s">
        <v>372</v>
      </c>
      <c r="L39" s="1355" t="s">
        <v>372</v>
      </c>
      <c r="M39" s="1356" t="s">
        <v>372</v>
      </c>
      <c r="N39" s="766" t="s">
        <v>372</v>
      </c>
      <c r="O39" s="768" t="s">
        <v>372</v>
      </c>
      <c r="P39" s="1419"/>
      <c r="Q39" s="1354">
        <v>387.00479999999999</v>
      </c>
      <c r="R39" s="1355">
        <v>419.00560000000002</v>
      </c>
      <c r="S39" s="1355">
        <v>471.10719999999998</v>
      </c>
      <c r="T39" s="1356">
        <v>463.59609999999998</v>
      </c>
      <c r="U39" s="766">
        <v>-1.3020999999999958</v>
      </c>
      <c r="V39" s="768">
        <v>-2.8008282243295879E-3</v>
      </c>
      <c r="W39" s="1419"/>
      <c r="X39" s="1358">
        <v>455.92599999999999</v>
      </c>
      <c r="Y39" s="1344"/>
      <c r="Z39" s="769">
        <v>-1.2732000000000312</v>
      </c>
      <c r="AA39" s="768">
        <v>-2.7847817756462279E-3</v>
      </c>
      <c r="AB39" s="1352"/>
      <c r="AC39" s="1352"/>
      <c r="AD39" s="1352"/>
      <c r="AE39" s="1352"/>
    </row>
    <row r="40" spans="1:31" s="751" customFormat="1">
      <c r="A40" s="1353" t="s">
        <v>349</v>
      </c>
      <c r="B40" s="1419"/>
      <c r="C40" s="1354">
        <v>459.89060000000001</v>
      </c>
      <c r="D40" s="1355">
        <v>470.45</v>
      </c>
      <c r="E40" s="1355">
        <v>459.2364</v>
      </c>
      <c r="F40" s="1356">
        <v>465.52940000000001</v>
      </c>
      <c r="G40" s="766">
        <v>-0.28870000000000573</v>
      </c>
      <c r="H40" s="767">
        <v>-6.1976982002198699E-4</v>
      </c>
      <c r="I40" s="1436"/>
      <c r="J40" s="1354" t="s">
        <v>372</v>
      </c>
      <c r="K40" s="1355" t="s">
        <v>372</v>
      </c>
      <c r="L40" s="1355" t="s">
        <v>372</v>
      </c>
      <c r="M40" s="1356" t="s">
        <v>372</v>
      </c>
      <c r="N40" s="766" t="s">
        <v>372</v>
      </c>
      <c r="O40" s="768" t="s">
        <v>372</v>
      </c>
      <c r="P40" s="1419"/>
      <c r="Q40" s="1354">
        <v>358.86579999999998</v>
      </c>
      <c r="R40" s="1355">
        <v>427.95519999999999</v>
      </c>
      <c r="S40" s="1355">
        <v>400.8682</v>
      </c>
      <c r="T40" s="1356">
        <v>414.12939999999998</v>
      </c>
      <c r="U40" s="766">
        <v>29.424399999999991</v>
      </c>
      <c r="V40" s="768">
        <v>7.6485618850807846E-2</v>
      </c>
      <c r="W40" s="1419"/>
      <c r="X40" s="1358">
        <v>461.70569999999998</v>
      </c>
      <c r="Y40" s="1344"/>
      <c r="Z40" s="769">
        <v>1.9216999999999871</v>
      </c>
      <c r="AA40" s="768">
        <v>4.179571276947458E-3</v>
      </c>
      <c r="AB40" s="1352"/>
      <c r="AC40" s="1352"/>
      <c r="AD40" s="1352"/>
      <c r="AE40" s="1352"/>
    </row>
    <row r="41" spans="1:31" s="751" customFormat="1">
      <c r="A41" s="1353" t="s">
        <v>350</v>
      </c>
      <c r="B41" s="1419"/>
      <c r="C41" s="1354" t="s">
        <v>372</v>
      </c>
      <c r="D41" s="1355">
        <v>454.18639999999999</v>
      </c>
      <c r="E41" s="1355" t="s">
        <v>511</v>
      </c>
      <c r="F41" s="1356" t="s">
        <v>511</v>
      </c>
      <c r="G41" s="766" t="s">
        <v>372</v>
      </c>
      <c r="H41" s="767" t="s">
        <v>372</v>
      </c>
      <c r="I41" s="1436"/>
      <c r="J41" s="1354" t="s">
        <v>372</v>
      </c>
      <c r="K41" s="1355" t="s">
        <v>372</v>
      </c>
      <c r="L41" s="1355" t="s">
        <v>372</v>
      </c>
      <c r="M41" s="1356" t="s">
        <v>372</v>
      </c>
      <c r="N41" s="766" t="s">
        <v>372</v>
      </c>
      <c r="O41" s="768" t="s">
        <v>372</v>
      </c>
      <c r="P41" s="1419"/>
      <c r="Q41" s="1354" t="s">
        <v>372</v>
      </c>
      <c r="R41" s="1355" t="s">
        <v>511</v>
      </c>
      <c r="S41" s="1355" t="s">
        <v>511</v>
      </c>
      <c r="T41" s="1356" t="s">
        <v>511</v>
      </c>
      <c r="U41" s="766" t="s">
        <v>372</v>
      </c>
      <c r="V41" s="768" t="s">
        <v>372</v>
      </c>
      <c r="W41" s="1419"/>
      <c r="X41" s="1358" t="s">
        <v>511</v>
      </c>
      <c r="Y41" s="1344"/>
      <c r="Z41" s="769" t="s">
        <v>372</v>
      </c>
      <c r="AA41" s="768" t="s">
        <v>372</v>
      </c>
      <c r="AB41" s="1352"/>
      <c r="AC41" s="1352"/>
      <c r="AD41" s="1352"/>
      <c r="AE41" s="1352"/>
    </row>
    <row r="42" spans="1:31" s="751" customFormat="1">
      <c r="A42" s="1353" t="s">
        <v>351</v>
      </c>
      <c r="B42" s="1419"/>
      <c r="C42" s="1354" t="s">
        <v>372</v>
      </c>
      <c r="D42" s="1355">
        <v>502.2054</v>
      </c>
      <c r="E42" s="1355">
        <v>496.34309999999999</v>
      </c>
      <c r="F42" s="1356">
        <v>497.4889</v>
      </c>
      <c r="G42" s="766">
        <v>6.1277999999999793</v>
      </c>
      <c r="H42" s="767">
        <v>1.2471072699894226E-2</v>
      </c>
      <c r="I42" s="1436"/>
      <c r="J42" s="1354" t="s">
        <v>372</v>
      </c>
      <c r="K42" s="1355" t="s">
        <v>372</v>
      </c>
      <c r="L42" s="1355" t="s">
        <v>372</v>
      </c>
      <c r="M42" s="1356" t="s">
        <v>372</v>
      </c>
      <c r="N42" s="766" t="s">
        <v>372</v>
      </c>
      <c r="O42" s="768" t="s">
        <v>372</v>
      </c>
      <c r="P42" s="1419"/>
      <c r="Q42" s="1354" t="s">
        <v>372</v>
      </c>
      <c r="R42" s="1355" t="s">
        <v>372</v>
      </c>
      <c r="S42" s="1355" t="s">
        <v>372</v>
      </c>
      <c r="T42" s="1356" t="s">
        <v>372</v>
      </c>
      <c r="U42" s="766" t="s">
        <v>372</v>
      </c>
      <c r="V42" s="768" t="s">
        <v>372</v>
      </c>
      <c r="W42" s="1419"/>
      <c r="X42" s="1358">
        <v>497.4889</v>
      </c>
      <c r="Y42" s="1344"/>
      <c r="Z42" s="769">
        <v>6.1277999999999793</v>
      </c>
      <c r="AA42" s="768">
        <v>1.2471072699894226E-2</v>
      </c>
      <c r="AB42" s="1352"/>
      <c r="AC42" s="1352"/>
      <c r="AD42" s="1352"/>
      <c r="AE42" s="1352"/>
    </row>
    <row r="43" spans="1:31" s="751" customFormat="1" ht="13.5" thickBot="1">
      <c r="A43" s="1362" t="s">
        <v>352</v>
      </c>
      <c r="B43" s="1419"/>
      <c r="C43" s="1363" t="s">
        <v>372</v>
      </c>
      <c r="D43" s="1364">
        <v>512.93359999999996</v>
      </c>
      <c r="E43" s="1364">
        <v>530.08820000000003</v>
      </c>
      <c r="F43" s="1365">
        <v>522.93510000000003</v>
      </c>
      <c r="G43" s="771">
        <v>-7.6400999999999613</v>
      </c>
      <c r="H43" s="772">
        <v>-1.4399655317474225E-2</v>
      </c>
      <c r="I43" s="1436"/>
      <c r="J43" s="1363" t="s">
        <v>372</v>
      </c>
      <c r="K43" s="1364" t="s">
        <v>372</v>
      </c>
      <c r="L43" s="1364" t="s">
        <v>372</v>
      </c>
      <c r="M43" s="1365" t="s">
        <v>372</v>
      </c>
      <c r="N43" s="771" t="s">
        <v>372</v>
      </c>
      <c r="O43" s="773" t="s">
        <v>372</v>
      </c>
      <c r="P43" s="1419"/>
      <c r="Q43" s="1363" t="s">
        <v>372</v>
      </c>
      <c r="R43" s="1364">
        <v>550.22749999999996</v>
      </c>
      <c r="S43" s="1364" t="s">
        <v>372</v>
      </c>
      <c r="T43" s="1365">
        <v>550.22749999999996</v>
      </c>
      <c r="U43" s="771">
        <v>15.967699999999923</v>
      </c>
      <c r="V43" s="773">
        <v>2.9887519143308117E-2</v>
      </c>
      <c r="W43" s="1419"/>
      <c r="X43" s="1366">
        <v>524.68880000000001</v>
      </c>
      <c r="Y43" s="1344"/>
      <c r="Z43" s="774">
        <v>-6.1231999999999971</v>
      </c>
      <c r="AA43" s="773">
        <v>-1.1535534238110712E-2</v>
      </c>
      <c r="AB43" s="1338"/>
      <c r="AC43" s="1338"/>
      <c r="AD43" s="1338"/>
      <c r="AE43" s="1338"/>
    </row>
    <row r="44" spans="1:31">
      <c r="A44" s="1438" t="s">
        <v>401</v>
      </c>
    </row>
    <row r="55" spans="3:5" ht="15">
      <c r="D55" s="1338"/>
      <c r="E55" s="754"/>
    </row>
    <row r="59" spans="3:5" ht="20.85" customHeight="1">
      <c r="C59" s="739"/>
      <c r="D59" s="775" t="s">
        <v>426</v>
      </c>
    </row>
    <row r="60" spans="3:5">
      <c r="C60" s="742"/>
      <c r="D60" s="744"/>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V17" sqref="V17"/>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411"/>
      <c r="G1" s="1411"/>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412"/>
      <c r="G2" s="1412"/>
      <c r="H2" s="823"/>
      <c r="I2" s="823"/>
      <c r="J2" s="823"/>
      <c r="K2" s="823"/>
      <c r="L2" s="823"/>
      <c r="M2" s="823"/>
      <c r="N2" s="823"/>
      <c r="O2" s="823"/>
      <c r="P2" s="823"/>
      <c r="Q2" s="823"/>
      <c r="R2" s="823"/>
      <c r="S2" s="824" t="s">
        <v>534</v>
      </c>
      <c r="U2" s="878"/>
    </row>
    <row r="3" spans="1:31" s="711" customFormat="1">
      <c r="C3" s="879"/>
      <c r="Q3" s="880" t="s">
        <v>535</v>
      </c>
      <c r="R3" s="881" t="s">
        <v>418</v>
      </c>
      <c r="S3" s="882">
        <v>45054</v>
      </c>
    </row>
    <row r="4" spans="1:31" s="711" customFormat="1">
      <c r="C4" s="879"/>
      <c r="R4" s="881" t="s">
        <v>419</v>
      </c>
      <c r="S4" s="882">
        <v>45060</v>
      </c>
    </row>
    <row r="5" spans="1:31" ht="6.6" customHeight="1">
      <c r="C5" s="825"/>
    </row>
    <row r="6" spans="1:31" ht="28.35" customHeight="1">
      <c r="C6" s="1638" t="s">
        <v>420</v>
      </c>
      <c r="D6" s="1638"/>
      <c r="E6" s="1638"/>
      <c r="F6" s="1638"/>
      <c r="G6" s="1638"/>
      <c r="H6" s="1638"/>
      <c r="I6" s="1638"/>
      <c r="J6" s="1638"/>
      <c r="K6" s="1638"/>
      <c r="L6" s="1638"/>
      <c r="M6" s="1638"/>
      <c r="N6" s="1638"/>
      <c r="O6" s="1638"/>
      <c r="P6" s="1638"/>
      <c r="Q6" s="1638"/>
      <c r="R6" s="1638"/>
      <c r="S6" s="1638"/>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115.33</v>
      </c>
      <c r="E12" s="885">
        <v>93.986000000000004</v>
      </c>
      <c r="F12" s="885">
        <v>164.78</v>
      </c>
      <c r="G12" s="885">
        <v>135.05000000000001</v>
      </c>
      <c r="H12" s="885">
        <v>148.18</v>
      </c>
      <c r="I12" s="885">
        <v>103.97</v>
      </c>
      <c r="J12" s="885">
        <v>162.53</v>
      </c>
      <c r="K12" s="885">
        <v>146</v>
      </c>
      <c r="L12" s="885">
        <v>112.12</v>
      </c>
      <c r="M12" s="885">
        <v>178.03710000000001</v>
      </c>
      <c r="N12" s="885" t="e">
        <v>#N/A</v>
      </c>
      <c r="O12" s="885">
        <v>40.307000000000002</v>
      </c>
      <c r="P12" s="886" t="e">
        <v>#N/A</v>
      </c>
      <c r="Q12" s="886" t="e">
        <v>#N/A</v>
      </c>
      <c r="R12" s="887">
        <v>136.67019999999999</v>
      </c>
      <c r="S12" s="826"/>
    </row>
    <row r="13" spans="1:31">
      <c r="A13" s="888"/>
      <c r="B13" s="888"/>
      <c r="C13" s="841" t="s">
        <v>382</v>
      </c>
      <c r="D13" s="889">
        <v>110.83</v>
      </c>
      <c r="E13" s="890">
        <v>93.936499999999995</v>
      </c>
      <c r="F13" s="890">
        <v>159.28</v>
      </c>
      <c r="G13" s="890">
        <v>124.89</v>
      </c>
      <c r="H13" s="890">
        <v>147.83000000000001</v>
      </c>
      <c r="I13" s="890">
        <v>103.25</v>
      </c>
      <c r="J13" s="890">
        <v>158.26</v>
      </c>
      <c r="K13" s="890">
        <v>144</v>
      </c>
      <c r="L13" s="890">
        <v>151.47999999999999</v>
      </c>
      <c r="M13" s="890">
        <v>186.92760000000001</v>
      </c>
      <c r="N13" s="890" t="e">
        <v>#N/A</v>
      </c>
      <c r="O13" s="890">
        <v>40.288200000000003</v>
      </c>
      <c r="P13" s="891" t="e">
        <v>#N/A</v>
      </c>
      <c r="Q13" s="891" t="e">
        <v>#N/A</v>
      </c>
      <c r="R13" s="892">
        <v>135.89279999999999</v>
      </c>
      <c r="S13" s="826"/>
    </row>
    <row r="14" spans="1:31">
      <c r="A14" s="888"/>
      <c r="B14" s="888"/>
      <c r="C14" s="842" t="s">
        <v>383</v>
      </c>
      <c r="D14" s="893">
        <v>-4.5</v>
      </c>
      <c r="E14" s="894">
        <v>4.9500000000008981E-2</v>
      </c>
      <c r="F14" s="894">
        <v>5.5</v>
      </c>
      <c r="G14" s="894">
        <v>10.160000000000011</v>
      </c>
      <c r="H14" s="894">
        <v>0.34999999999999432</v>
      </c>
      <c r="I14" s="894">
        <v>0.71999999999999886</v>
      </c>
      <c r="J14" s="894">
        <v>4.2700000000000102</v>
      </c>
      <c r="K14" s="894">
        <v>2</v>
      </c>
      <c r="L14" s="894">
        <v>-39.359999999999985</v>
      </c>
      <c r="M14" s="894">
        <v>-8.890500000000003</v>
      </c>
      <c r="N14" s="895" t="e">
        <v>#N/A</v>
      </c>
      <c r="O14" s="894">
        <v>1.8799999999998818E-2</v>
      </c>
      <c r="P14" s="896"/>
      <c r="Q14" s="897"/>
      <c r="R14" s="898">
        <v>0.77740000000000009</v>
      </c>
      <c r="S14" s="826"/>
    </row>
    <row r="15" spans="1:31">
      <c r="A15" s="899"/>
      <c r="B15" s="899"/>
      <c r="C15" s="842" t="s">
        <v>384</v>
      </c>
      <c r="D15" s="843">
        <v>84.385623200961149</v>
      </c>
      <c r="E15" s="844">
        <v>68.768465986001345</v>
      </c>
      <c r="F15" s="844">
        <v>120.56761459337881</v>
      </c>
      <c r="G15" s="844">
        <v>98.814518453913152</v>
      </c>
      <c r="H15" s="844">
        <v>108.42158714921031</v>
      </c>
      <c r="I15" s="844">
        <v>76.073642974108481</v>
      </c>
      <c r="J15" s="844">
        <v>118.92131569281381</v>
      </c>
      <c r="K15" s="844">
        <v>106.82650643666287</v>
      </c>
      <c r="L15" s="844">
        <v>82.036903436155072</v>
      </c>
      <c r="M15" s="844">
        <v>130.26768088434787</v>
      </c>
      <c r="N15" s="844"/>
      <c r="O15" s="844">
        <v>29.492164348921712</v>
      </c>
      <c r="P15" s="845"/>
      <c r="Q15" s="845"/>
      <c r="R15" s="846"/>
      <c r="S15" s="826"/>
    </row>
    <row r="16" spans="1:31">
      <c r="A16" s="710" t="s">
        <v>378</v>
      </c>
      <c r="B16" s="710" t="s">
        <v>386</v>
      </c>
      <c r="C16" s="847" t="s">
        <v>385</v>
      </c>
      <c r="D16" s="848">
        <v>3.05</v>
      </c>
      <c r="E16" s="849">
        <v>3.17</v>
      </c>
      <c r="F16" s="849">
        <v>21.77</v>
      </c>
      <c r="G16" s="849">
        <v>8.5500000000000007</v>
      </c>
      <c r="H16" s="849">
        <v>4.59</v>
      </c>
      <c r="I16" s="849">
        <v>18.87</v>
      </c>
      <c r="J16" s="849">
        <v>10.48</v>
      </c>
      <c r="K16" s="849">
        <v>8.83</v>
      </c>
      <c r="L16" s="849">
        <v>2.99</v>
      </c>
      <c r="M16" s="849">
        <v>11.56</v>
      </c>
      <c r="N16" s="849">
        <v>0</v>
      </c>
      <c r="O16" s="849">
        <v>6.14</v>
      </c>
      <c r="P16" s="850"/>
      <c r="Q16" s="851"/>
      <c r="R16" s="852">
        <v>100</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392.22</v>
      </c>
      <c r="E18" s="885">
        <v>164.60220000000001</v>
      </c>
      <c r="F18" s="885">
        <v>255.6</v>
      </c>
      <c r="G18" s="885">
        <v>175.94</v>
      </c>
      <c r="H18" s="885">
        <v>279.95</v>
      </c>
      <c r="I18" s="885">
        <v>257.91000000000003</v>
      </c>
      <c r="J18" s="885">
        <v>278.7</v>
      </c>
      <c r="K18" s="885">
        <v>268</v>
      </c>
      <c r="L18" s="885">
        <v>389.38</v>
      </c>
      <c r="M18" s="885">
        <v>276.94659999999999</v>
      </c>
      <c r="N18" s="885" t="e">
        <v>#N/A</v>
      </c>
      <c r="O18" s="885">
        <v>358.01369999999997</v>
      </c>
      <c r="P18" s="886"/>
      <c r="Q18" s="886"/>
      <c r="R18" s="887">
        <v>269.21080000000001</v>
      </c>
      <c r="S18" s="826"/>
    </row>
    <row r="19" spans="1:19">
      <c r="A19" s="888"/>
      <c r="B19" s="888"/>
      <c r="C19" s="841" t="s">
        <v>382</v>
      </c>
      <c r="D19" s="889">
        <v>386.11</v>
      </c>
      <c r="E19" s="890">
        <v>164.60220000000001</v>
      </c>
      <c r="F19" s="890">
        <v>247.8</v>
      </c>
      <c r="G19" s="890">
        <v>178.9</v>
      </c>
      <c r="H19" s="890">
        <v>272.97000000000003</v>
      </c>
      <c r="I19" s="890">
        <v>260.52999999999997</v>
      </c>
      <c r="J19" s="890">
        <v>277.39</v>
      </c>
      <c r="K19" s="890">
        <v>266</v>
      </c>
      <c r="L19" s="890">
        <v>422.15</v>
      </c>
      <c r="M19" s="890">
        <v>274.40010000000001</v>
      </c>
      <c r="N19" s="890" t="e">
        <v>#N/A</v>
      </c>
      <c r="O19" s="890">
        <v>371.84410000000003</v>
      </c>
      <c r="P19" s="891"/>
      <c r="Q19" s="891"/>
      <c r="R19" s="892">
        <v>268.9151</v>
      </c>
      <c r="S19" s="826"/>
    </row>
    <row r="20" spans="1:19">
      <c r="A20" s="888"/>
      <c r="B20" s="888"/>
      <c r="C20" s="842" t="s">
        <v>383</v>
      </c>
      <c r="D20" s="893">
        <v>-6.1100000000000136</v>
      </c>
      <c r="E20" s="895">
        <v>0</v>
      </c>
      <c r="F20" s="894">
        <v>7.7999999999999829</v>
      </c>
      <c r="G20" s="894">
        <v>-2.960000000000008</v>
      </c>
      <c r="H20" s="894">
        <v>6.9799999999999613</v>
      </c>
      <c r="I20" s="894">
        <v>-2.6199999999999477</v>
      </c>
      <c r="J20" s="894">
        <v>1.3100000000000023</v>
      </c>
      <c r="K20" s="894">
        <v>2</v>
      </c>
      <c r="L20" s="894">
        <v>-32.769999999999982</v>
      </c>
      <c r="M20" s="894">
        <v>2.5464999999999804</v>
      </c>
      <c r="N20" s="895">
        <v>0</v>
      </c>
      <c r="O20" s="894">
        <v>-13.830400000000054</v>
      </c>
      <c r="P20" s="896"/>
      <c r="Q20" s="897"/>
      <c r="R20" s="898">
        <v>0.29570000000001073</v>
      </c>
      <c r="S20" s="826"/>
    </row>
    <row r="21" spans="1:19">
      <c r="A21" s="899"/>
      <c r="B21" s="899"/>
      <c r="C21" s="842" t="s">
        <v>384</v>
      </c>
      <c r="D21" s="843">
        <v>145.69252050809257</v>
      </c>
      <c r="E21" s="856">
        <v>61.142495026202518</v>
      </c>
      <c r="F21" s="844">
        <v>94.944185002979083</v>
      </c>
      <c r="G21" s="844">
        <v>65.353990255962984</v>
      </c>
      <c r="H21" s="844">
        <v>103.98914159461657</v>
      </c>
      <c r="I21" s="844">
        <v>95.802248646785344</v>
      </c>
      <c r="J21" s="844">
        <v>103.52482144104174</v>
      </c>
      <c r="K21" s="844">
        <v>99.550240926441276</v>
      </c>
      <c r="L21" s="844">
        <v>144.63758511917055</v>
      </c>
      <c r="M21" s="844">
        <v>102.87351027521927</v>
      </c>
      <c r="N21" s="844"/>
      <c r="O21" s="844">
        <v>132.98638093271146</v>
      </c>
      <c r="P21" s="845"/>
      <c r="Q21" s="845"/>
      <c r="R21" s="846"/>
      <c r="S21" s="826"/>
    </row>
    <row r="22" spans="1:19" ht="13.5" thickBot="1">
      <c r="C22" s="857" t="s">
        <v>385</v>
      </c>
      <c r="D22" s="858">
        <v>3.47</v>
      </c>
      <c r="E22" s="859">
        <v>2.4</v>
      </c>
      <c r="F22" s="859">
        <v>16.829999999999998</v>
      </c>
      <c r="G22" s="859">
        <v>9.07</v>
      </c>
      <c r="H22" s="859">
        <v>10.98</v>
      </c>
      <c r="I22" s="859">
        <v>27.29</v>
      </c>
      <c r="J22" s="859">
        <v>8.31</v>
      </c>
      <c r="K22" s="859">
        <v>6.06</v>
      </c>
      <c r="L22" s="859">
        <v>2.7</v>
      </c>
      <c r="M22" s="859">
        <v>8.67</v>
      </c>
      <c r="N22" s="859">
        <v>0</v>
      </c>
      <c r="O22" s="859">
        <v>4.2300000000000004</v>
      </c>
      <c r="P22" s="860"/>
      <c r="Q22" s="861"/>
      <c r="R22" s="862">
        <v>100.01</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2.82</v>
      </c>
      <c r="H27" s="885">
        <v>3.48</v>
      </c>
      <c r="I27" s="885">
        <v>3.53</v>
      </c>
      <c r="J27" s="885">
        <v>3.49</v>
      </c>
      <c r="K27" s="885"/>
      <c r="L27" s="885">
        <v>2.62</v>
      </c>
      <c r="M27" s="885" t="s">
        <v>372</v>
      </c>
      <c r="N27" s="885">
        <v>3.19</v>
      </c>
      <c r="O27" s="885"/>
      <c r="P27" s="886"/>
      <c r="Q27" s="886">
        <v>2.3908999999999998</v>
      </c>
      <c r="R27" s="887">
        <v>3.3271000000000002</v>
      </c>
      <c r="S27" s="826"/>
    </row>
    <row r="28" spans="1:19">
      <c r="A28" s="888"/>
      <c r="B28" s="888"/>
      <c r="C28" s="841" t="s">
        <v>382</v>
      </c>
      <c r="D28" s="889">
        <v>4.6500000000000004</v>
      </c>
      <c r="E28" s="864"/>
      <c r="F28" s="865"/>
      <c r="G28" s="865">
        <v>2.84</v>
      </c>
      <c r="H28" s="865">
        <v>3.48</v>
      </c>
      <c r="I28" s="865">
        <v>3.53</v>
      </c>
      <c r="J28" s="865">
        <v>3.48</v>
      </c>
      <c r="K28" s="865"/>
      <c r="L28" s="865">
        <v>2.74</v>
      </c>
      <c r="M28" s="865" t="s">
        <v>372</v>
      </c>
      <c r="N28" s="865">
        <v>3.3</v>
      </c>
      <c r="O28" s="865"/>
      <c r="P28" s="866"/>
      <c r="Q28" s="866">
        <v>2.2919</v>
      </c>
      <c r="R28" s="892">
        <v>3.3363999999999998</v>
      </c>
      <c r="S28" s="826"/>
    </row>
    <row r="29" spans="1:19">
      <c r="A29" s="888"/>
      <c r="B29" s="888"/>
      <c r="C29" s="842" t="s">
        <v>383</v>
      </c>
      <c r="D29" s="893">
        <v>0</v>
      </c>
      <c r="E29" s="895"/>
      <c r="F29" s="894"/>
      <c r="G29" s="894">
        <v>-2.0000000000000018E-2</v>
      </c>
      <c r="H29" s="894">
        <v>0</v>
      </c>
      <c r="I29" s="894">
        <v>0</v>
      </c>
      <c r="J29" s="894">
        <v>1.0000000000000231E-2</v>
      </c>
      <c r="K29" s="894"/>
      <c r="L29" s="894">
        <v>-0.12000000000000011</v>
      </c>
      <c r="M29" s="894" t="e">
        <v>#VALUE!</v>
      </c>
      <c r="N29" s="894">
        <v>-0.10999999999999988</v>
      </c>
      <c r="O29" s="895"/>
      <c r="P29" s="897"/>
      <c r="Q29" s="896">
        <v>9.8999999999999755E-2</v>
      </c>
      <c r="R29" s="898">
        <v>-9.2999999999996419E-3</v>
      </c>
      <c r="S29" s="826"/>
    </row>
    <row r="30" spans="1:19">
      <c r="A30" s="899"/>
      <c r="B30" s="899"/>
      <c r="C30" s="842" t="s">
        <v>384</v>
      </c>
      <c r="D30" s="843">
        <v>139.76135373147787</v>
      </c>
      <c r="E30" s="856"/>
      <c r="F30" s="844"/>
      <c r="G30" s="844">
        <v>84.758498391993015</v>
      </c>
      <c r="H30" s="844">
        <v>104.59559376033181</v>
      </c>
      <c r="I30" s="844">
        <v>106.09840401550899</v>
      </c>
      <c r="J30" s="844">
        <v>104.89615581136727</v>
      </c>
      <c r="K30" s="844"/>
      <c r="L30" s="844">
        <v>78.747257371284292</v>
      </c>
      <c r="M30" s="844" t="e">
        <v>#VALUE!</v>
      </c>
      <c r="N30" s="844">
        <v>0</v>
      </c>
      <c r="O30" s="844"/>
      <c r="P30" s="845"/>
      <c r="Q30" s="845">
        <v>71.86138078206244</v>
      </c>
      <c r="R30" s="867"/>
      <c r="S30" s="826"/>
    </row>
    <row r="31" spans="1:19">
      <c r="A31" s="710" t="s">
        <v>389</v>
      </c>
      <c r="B31" s="710" t="s">
        <v>393</v>
      </c>
      <c r="C31" s="847" t="s">
        <v>385</v>
      </c>
      <c r="D31" s="848">
        <v>5.46</v>
      </c>
      <c r="E31" s="849"/>
      <c r="F31" s="849">
        <v>0</v>
      </c>
      <c r="G31" s="849">
        <v>21.03</v>
      </c>
      <c r="H31" s="849">
        <v>8</v>
      </c>
      <c r="I31" s="849">
        <v>44.32</v>
      </c>
      <c r="J31" s="849">
        <v>7.76</v>
      </c>
      <c r="K31" s="849"/>
      <c r="L31" s="849">
        <v>4.62</v>
      </c>
      <c r="M31" s="849">
        <v>0</v>
      </c>
      <c r="N31" s="849">
        <v>4.3499999999999996</v>
      </c>
      <c r="O31" s="849"/>
      <c r="P31" s="850"/>
      <c r="Q31" s="851">
        <v>4.46</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5.73</v>
      </c>
      <c r="G33" s="885">
        <v>2.52</v>
      </c>
      <c r="H33" s="885" t="e">
        <v>#N/A</v>
      </c>
      <c r="I33" s="885">
        <v>3.39</v>
      </c>
      <c r="J33" s="885">
        <v>3.75</v>
      </c>
      <c r="K33" s="885"/>
      <c r="L33" s="885">
        <v>2.5</v>
      </c>
      <c r="M33" s="885"/>
      <c r="N33" s="885">
        <v>3.19</v>
      </c>
      <c r="O33" s="885"/>
      <c r="P33" s="886"/>
      <c r="Q33" s="886">
        <v>2.3881999999999999</v>
      </c>
      <c r="R33" s="887">
        <v>3.7614999999999998</v>
      </c>
      <c r="S33" s="826"/>
    </row>
    <row r="34" spans="1:19">
      <c r="A34" s="888"/>
      <c r="B34" s="888"/>
      <c r="C34" s="841" t="s">
        <v>382</v>
      </c>
      <c r="D34" s="889">
        <v>4.4400000000000004</v>
      </c>
      <c r="E34" s="890"/>
      <c r="F34" s="890">
        <v>5.67</v>
      </c>
      <c r="G34" s="890">
        <v>2.5</v>
      </c>
      <c r="H34" s="890" t="e">
        <v>#N/A</v>
      </c>
      <c r="I34" s="890">
        <v>3.39</v>
      </c>
      <c r="J34" s="890">
        <v>3.72</v>
      </c>
      <c r="K34" s="890"/>
      <c r="L34" s="890">
        <v>1.98</v>
      </c>
      <c r="M34" s="890"/>
      <c r="N34" s="890">
        <v>3.12</v>
      </c>
      <c r="O34" s="890"/>
      <c r="P34" s="891"/>
      <c r="Q34" s="891">
        <v>2.3820999999999999</v>
      </c>
      <c r="R34" s="892">
        <v>3.7103000000000002</v>
      </c>
      <c r="S34" s="826"/>
    </row>
    <row r="35" spans="1:19">
      <c r="A35" s="888"/>
      <c r="B35" s="888"/>
      <c r="C35" s="842" t="s">
        <v>383</v>
      </c>
      <c r="D35" s="893">
        <v>0</v>
      </c>
      <c r="E35" s="895"/>
      <c r="F35" s="894">
        <v>6.0000000000000497E-2</v>
      </c>
      <c r="G35" s="894">
        <v>2.0000000000000018E-2</v>
      </c>
      <c r="H35" s="894" t="e">
        <v>#N/A</v>
      </c>
      <c r="I35" s="894">
        <v>0</v>
      </c>
      <c r="J35" s="894">
        <v>2.9999999999999805E-2</v>
      </c>
      <c r="K35" s="894"/>
      <c r="L35" s="894">
        <v>0.52</v>
      </c>
      <c r="M35" s="894"/>
      <c r="N35" s="894">
        <v>6.999999999999984E-2</v>
      </c>
      <c r="O35" s="895"/>
      <c r="P35" s="897"/>
      <c r="Q35" s="896">
        <v>6.0999999999999943E-3</v>
      </c>
      <c r="R35" s="898">
        <v>5.119999999999969E-2</v>
      </c>
      <c r="S35" s="826"/>
    </row>
    <row r="36" spans="1:19">
      <c r="A36" s="899"/>
      <c r="B36" s="899"/>
      <c r="C36" s="842" t="s">
        <v>384</v>
      </c>
      <c r="D36" s="843">
        <v>118.03801674863752</v>
      </c>
      <c r="E36" s="856"/>
      <c r="F36" s="844">
        <v>152.33284593912003</v>
      </c>
      <c r="G36" s="844">
        <v>66.994550046523997</v>
      </c>
      <c r="H36" s="844" t="e">
        <v>#N/A</v>
      </c>
      <c r="I36" s="844">
        <v>90.123620895919188</v>
      </c>
      <c r="J36" s="844">
        <v>99.694270902565478</v>
      </c>
      <c r="K36" s="844"/>
      <c r="L36" s="844">
        <v>66.462847268376976</v>
      </c>
      <c r="M36" s="844"/>
      <c r="N36" s="844">
        <v>0</v>
      </c>
      <c r="O36" s="844"/>
      <c r="P36" s="845"/>
      <c r="Q36" s="845">
        <v>63.490628738535158</v>
      </c>
      <c r="R36" s="846"/>
      <c r="S36" s="826"/>
    </row>
    <row r="37" spans="1:19">
      <c r="A37" s="710" t="s">
        <v>389</v>
      </c>
      <c r="B37" s="710" t="s">
        <v>395</v>
      </c>
      <c r="C37" s="847" t="s">
        <v>385</v>
      </c>
      <c r="D37" s="848">
        <v>2.91</v>
      </c>
      <c r="E37" s="849"/>
      <c r="F37" s="849">
        <v>24.6</v>
      </c>
      <c r="G37" s="849">
        <v>24.33</v>
      </c>
      <c r="H37" s="849">
        <v>0</v>
      </c>
      <c r="I37" s="849">
        <v>21.81</v>
      </c>
      <c r="J37" s="849">
        <v>16.37</v>
      </c>
      <c r="K37" s="849"/>
      <c r="L37" s="849">
        <v>4.87</v>
      </c>
      <c r="M37" s="849"/>
      <c r="N37" s="849">
        <v>1.58</v>
      </c>
      <c r="O37" s="849"/>
      <c r="P37" s="850"/>
      <c r="Q37" s="851">
        <v>3.54</v>
      </c>
      <c r="R37" s="852">
        <v>100.01000000000002</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3.16</v>
      </c>
      <c r="G39" s="885">
        <v>2.5499999999999998</v>
      </c>
      <c r="H39" s="885" t="e">
        <v>#N/A</v>
      </c>
      <c r="I39" s="885">
        <v>3.05</v>
      </c>
      <c r="J39" s="885">
        <v>2.98</v>
      </c>
      <c r="K39" s="885"/>
      <c r="L39" s="885">
        <v>2.39</v>
      </c>
      <c r="M39" s="885"/>
      <c r="N39" s="885">
        <v>2.73</v>
      </c>
      <c r="O39" s="885"/>
      <c r="P39" s="886"/>
      <c r="Q39" s="886">
        <v>2.4140999999999999</v>
      </c>
      <c r="R39" s="887">
        <v>2.9546999999999999</v>
      </c>
      <c r="S39" s="826"/>
    </row>
    <row r="40" spans="1:19">
      <c r="A40" s="888"/>
      <c r="B40" s="888"/>
      <c r="C40" s="841" t="s">
        <v>382</v>
      </c>
      <c r="D40" s="889">
        <v>3.2</v>
      </c>
      <c r="E40" s="890"/>
      <c r="F40" s="890">
        <v>3.13</v>
      </c>
      <c r="G40" s="890">
        <v>2.58</v>
      </c>
      <c r="H40" s="890" t="e">
        <v>#N/A</v>
      </c>
      <c r="I40" s="890">
        <v>3.05</v>
      </c>
      <c r="J40" s="890">
        <v>2.99</v>
      </c>
      <c r="K40" s="890"/>
      <c r="L40" s="890">
        <v>2.0099999999999998</v>
      </c>
      <c r="M40" s="890"/>
      <c r="N40" s="890">
        <v>2.94</v>
      </c>
      <c r="O40" s="890"/>
      <c r="P40" s="891"/>
      <c r="Q40" s="891">
        <v>2.2601</v>
      </c>
      <c r="R40" s="892">
        <v>2.9388999999999998</v>
      </c>
      <c r="S40" s="826"/>
    </row>
    <row r="41" spans="1:19">
      <c r="A41" s="888"/>
      <c r="B41" s="888"/>
      <c r="C41" s="842" t="s">
        <v>383</v>
      </c>
      <c r="D41" s="893">
        <v>0</v>
      </c>
      <c r="E41" s="895"/>
      <c r="F41" s="894">
        <v>3.0000000000000249E-2</v>
      </c>
      <c r="G41" s="894">
        <v>-3.0000000000000249E-2</v>
      </c>
      <c r="H41" s="894" t="e">
        <v>#N/A</v>
      </c>
      <c r="I41" s="894">
        <v>0</v>
      </c>
      <c r="J41" s="894">
        <v>-1.0000000000000231E-2</v>
      </c>
      <c r="K41" s="894"/>
      <c r="L41" s="894">
        <v>0.38000000000000034</v>
      </c>
      <c r="M41" s="894"/>
      <c r="N41" s="894">
        <v>-0.20999999999999996</v>
      </c>
      <c r="O41" s="895"/>
      <c r="P41" s="897"/>
      <c r="Q41" s="896">
        <v>0.15399999999999991</v>
      </c>
      <c r="R41" s="898">
        <v>1.5800000000000036E-2</v>
      </c>
      <c r="S41" s="826"/>
    </row>
    <row r="42" spans="1:19">
      <c r="A42" s="899"/>
      <c r="B42" s="899"/>
      <c r="C42" s="842" t="s">
        <v>384</v>
      </c>
      <c r="D42" s="843">
        <v>108.30202727857312</v>
      </c>
      <c r="E42" s="856"/>
      <c r="F42" s="844">
        <v>106.94825193759097</v>
      </c>
      <c r="G42" s="844">
        <v>86.303177987612955</v>
      </c>
      <c r="H42" s="844" t="e">
        <v>#N/A</v>
      </c>
      <c r="I42" s="844">
        <v>103.22536974989001</v>
      </c>
      <c r="J42" s="844">
        <v>100.85626290317123</v>
      </c>
      <c r="K42" s="844"/>
      <c r="L42" s="844">
        <v>80.888076623684299</v>
      </c>
      <c r="M42" s="844"/>
      <c r="N42" s="844">
        <v>0</v>
      </c>
      <c r="O42" s="844"/>
      <c r="P42" s="845"/>
      <c r="Q42" s="845">
        <v>81.703726266626049</v>
      </c>
      <c r="R42" s="846"/>
      <c r="S42" s="826"/>
    </row>
    <row r="43" spans="1:19" ht="13.5" thickBot="1">
      <c r="C43" s="857" t="s">
        <v>385</v>
      </c>
      <c r="D43" s="858">
        <v>5.08</v>
      </c>
      <c r="E43" s="859"/>
      <c r="F43" s="859">
        <v>24.92</v>
      </c>
      <c r="G43" s="859">
        <v>13.78</v>
      </c>
      <c r="H43" s="859">
        <v>0</v>
      </c>
      <c r="I43" s="859">
        <v>32.659999999999997</v>
      </c>
      <c r="J43" s="859">
        <v>14.49</v>
      </c>
      <c r="K43" s="859"/>
      <c r="L43" s="859">
        <v>3.69</v>
      </c>
      <c r="M43" s="859"/>
      <c r="N43" s="859">
        <v>2.2999999999999998</v>
      </c>
      <c r="O43" s="859"/>
      <c r="P43" s="860"/>
      <c r="Q43" s="861">
        <v>3.08</v>
      </c>
      <c r="R43" s="862">
        <v>99.999999999999986</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714</v>
      </c>
      <c r="E47" s="870"/>
      <c r="F47" s="871">
        <v>594</v>
      </c>
      <c r="G47" s="871"/>
      <c r="H47" s="871"/>
      <c r="I47" s="871">
        <v>716.8</v>
      </c>
      <c r="J47" s="871">
        <v>587</v>
      </c>
      <c r="K47" s="870">
        <v>582.63</v>
      </c>
      <c r="L47" s="870"/>
      <c r="M47" s="870"/>
      <c r="N47" s="870">
        <v>491.44</v>
      </c>
      <c r="O47" s="870"/>
      <c r="P47" s="870">
        <v>435.39</v>
      </c>
      <c r="Q47" s="870"/>
      <c r="R47" s="872">
        <v>633.23990000000003</v>
      </c>
      <c r="S47" s="826"/>
    </row>
    <row r="48" spans="1:19">
      <c r="A48" s="888"/>
      <c r="B48" s="888"/>
      <c r="C48" s="873" t="s">
        <v>382</v>
      </c>
      <c r="D48" s="874">
        <v>718.25</v>
      </c>
      <c r="E48" s="875"/>
      <c r="F48" s="875">
        <v>600</v>
      </c>
      <c r="G48" s="875"/>
      <c r="H48" s="875"/>
      <c r="I48" s="875">
        <v>715</v>
      </c>
      <c r="J48" s="875">
        <v>626</v>
      </c>
      <c r="K48" s="875">
        <v>586.95000000000005</v>
      </c>
      <c r="L48" s="875"/>
      <c r="M48" s="875"/>
      <c r="N48" s="875">
        <v>486.39</v>
      </c>
      <c r="O48" s="875"/>
      <c r="P48" s="875">
        <v>431.98</v>
      </c>
      <c r="Q48" s="876"/>
      <c r="R48" s="877">
        <v>641.19380000000001</v>
      </c>
      <c r="S48" s="826"/>
    </row>
    <row r="49" spans="1:19">
      <c r="A49" s="888"/>
      <c r="B49" s="888"/>
      <c r="C49" s="842" t="s">
        <v>383</v>
      </c>
      <c r="D49" s="893">
        <v>-4.25</v>
      </c>
      <c r="E49" s="895"/>
      <c r="F49" s="894">
        <v>-6</v>
      </c>
      <c r="G49" s="894"/>
      <c r="H49" s="894"/>
      <c r="I49" s="894">
        <v>1.7999999999999545</v>
      </c>
      <c r="J49" s="894">
        <v>-39</v>
      </c>
      <c r="K49" s="894">
        <v>-4.32000000000005</v>
      </c>
      <c r="L49" s="894"/>
      <c r="M49" s="894"/>
      <c r="N49" s="894">
        <v>5.0500000000000114</v>
      </c>
      <c r="O49" s="894"/>
      <c r="P49" s="894">
        <v>3.4099999999999682</v>
      </c>
      <c r="Q49" s="897"/>
      <c r="R49" s="898">
        <v>-7.953899999999976</v>
      </c>
      <c r="S49" s="826"/>
    </row>
    <row r="50" spans="1:19">
      <c r="A50" s="899"/>
      <c r="B50" s="899"/>
      <c r="C50" s="842" t="s">
        <v>384</v>
      </c>
      <c r="D50" s="843">
        <v>112.75347621020092</v>
      </c>
      <c r="E50" s="844"/>
      <c r="F50" s="844">
        <v>93.803312141259582</v>
      </c>
      <c r="G50" s="844"/>
      <c r="H50" s="844"/>
      <c r="I50" s="844">
        <v>113.19564670514286</v>
      </c>
      <c r="J50" s="844">
        <v>92.697885903904663</v>
      </c>
      <c r="K50" s="844">
        <v>92.007784095727388</v>
      </c>
      <c r="L50" s="844"/>
      <c r="M50" s="844"/>
      <c r="N50" s="844">
        <v>77.607238583671048</v>
      </c>
      <c r="O50" s="844"/>
      <c r="P50" s="844">
        <v>68.755932783136359</v>
      </c>
      <c r="Q50" s="845"/>
      <c r="R50" s="867"/>
      <c r="S50" s="826"/>
    </row>
    <row r="51" spans="1:19" ht="13.5" thickBot="1">
      <c r="C51" s="857" t="s">
        <v>385</v>
      </c>
      <c r="D51" s="858">
        <v>7.56</v>
      </c>
      <c r="E51" s="859"/>
      <c r="F51" s="859">
        <v>8.02</v>
      </c>
      <c r="G51" s="859"/>
      <c r="H51" s="859"/>
      <c r="I51" s="859">
        <v>30.45</v>
      </c>
      <c r="J51" s="859">
        <v>15.93</v>
      </c>
      <c r="K51" s="859">
        <v>36.32</v>
      </c>
      <c r="L51" s="859"/>
      <c r="M51" s="859"/>
      <c r="N51" s="859">
        <v>1.37</v>
      </c>
      <c r="O51" s="859"/>
      <c r="P51" s="860">
        <v>0.36</v>
      </c>
      <c r="Q51" s="861"/>
      <c r="R51" s="862">
        <v>100.01</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U26" sqref="U26"/>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40" t="s">
        <v>517</v>
      </c>
      <c r="B5" s="1640"/>
      <c r="C5" s="1640"/>
      <c r="D5" s="1640"/>
      <c r="E5" s="1640"/>
      <c r="F5" s="1640"/>
      <c r="H5" s="1122" t="s">
        <v>267</v>
      </c>
      <c r="K5" s="3"/>
      <c r="L5" s="3"/>
      <c r="M5" s="3"/>
      <c r="N5" s="3"/>
      <c r="O5" s="3"/>
      <c r="P5" s="3"/>
    </row>
    <row r="6" spans="1:20" ht="15.75" customHeight="1" thickBot="1">
      <c r="A6" s="1641" t="s">
        <v>116</v>
      </c>
      <c r="B6" s="1643" t="s">
        <v>518</v>
      </c>
      <c r="C6" s="1644"/>
      <c r="D6" s="1645"/>
      <c r="E6" s="1646" t="s">
        <v>519</v>
      </c>
      <c r="F6" s="1648" t="s">
        <v>520</v>
      </c>
      <c r="K6" s="3"/>
      <c r="L6" s="3"/>
      <c r="M6" s="3"/>
      <c r="N6" s="3"/>
      <c r="O6" s="3"/>
      <c r="P6" s="3"/>
    </row>
    <row r="7" spans="1:20" ht="21" customHeight="1" thickBot="1">
      <c r="A7" s="1642"/>
      <c r="B7" s="1123" t="s">
        <v>254</v>
      </c>
      <c r="C7" s="1123" t="s">
        <v>257</v>
      </c>
      <c r="D7" s="1123" t="s">
        <v>258</v>
      </c>
      <c r="E7" s="1647"/>
      <c r="F7" s="1649"/>
      <c r="K7"/>
      <c r="L7"/>
      <c r="M7"/>
      <c r="N7"/>
      <c r="O7"/>
      <c r="P7" s="3"/>
    </row>
    <row r="8" spans="1:20" ht="17.25" customHeight="1" thickBot="1">
      <c r="A8" s="1124" t="s">
        <v>117</v>
      </c>
      <c r="B8" s="1125">
        <v>3763.4009999999998</v>
      </c>
      <c r="C8" s="1126">
        <v>2629.5909999999999</v>
      </c>
      <c r="D8" s="1127">
        <f t="shared" ref="D8:D13" si="0">(C8/B8)*100</f>
        <v>69.872729480594813</v>
      </c>
      <c r="E8" s="1126">
        <v>2415.7750000000001</v>
      </c>
      <c r="F8" s="1127">
        <f t="shared" ref="F8:F13" si="1">((B8-E8)/E8)*100</f>
        <v>55.784417009034357</v>
      </c>
      <c r="H8" s="1128" t="s">
        <v>118</v>
      </c>
      <c r="K8"/>
      <c r="L8"/>
      <c r="M8"/>
      <c r="N8"/>
      <c r="O8"/>
      <c r="P8" s="3"/>
    </row>
    <row r="9" spans="1:20" ht="18" customHeight="1" thickBot="1">
      <c r="A9" s="1124" t="s">
        <v>119</v>
      </c>
      <c r="B9" s="1129">
        <v>13185</v>
      </c>
      <c r="C9" s="1126">
        <v>5446</v>
      </c>
      <c r="D9" s="1127">
        <f t="shared" si="0"/>
        <v>41.304512703830113</v>
      </c>
      <c r="E9" s="1130">
        <v>7728</v>
      </c>
      <c r="F9" s="1127">
        <f t="shared" si="1"/>
        <v>70.613354037267086</v>
      </c>
      <c r="H9" s="1131">
        <f>B9-E9</f>
        <v>5457</v>
      </c>
      <c r="K9"/>
      <c r="L9"/>
      <c r="M9"/>
      <c r="N9"/>
      <c r="O9"/>
      <c r="P9" s="3"/>
      <c r="Q9" s="1096"/>
      <c r="R9" s="1096"/>
      <c r="S9" s="1096"/>
      <c r="T9" s="1096"/>
    </row>
    <row r="10" spans="1:20" ht="15" customHeight="1" thickBot="1">
      <c r="A10" s="1132" t="s">
        <v>249</v>
      </c>
      <c r="B10" s="1129">
        <v>5326</v>
      </c>
      <c r="C10" s="1133">
        <v>0</v>
      </c>
      <c r="D10" s="1134">
        <f t="shared" si="0"/>
        <v>0</v>
      </c>
      <c r="E10" s="1133">
        <v>1586</v>
      </c>
      <c r="F10" s="1134">
        <f t="shared" si="1"/>
        <v>235.81336696090793</v>
      </c>
      <c r="K10"/>
      <c r="L10"/>
      <c r="M10"/>
      <c r="N10"/>
      <c r="O10"/>
      <c r="P10" s="1096"/>
      <c r="Q10" s="1096"/>
      <c r="R10" s="1096"/>
      <c r="S10" s="1096"/>
      <c r="T10" s="1096"/>
    </row>
    <row r="11" spans="1:20" ht="17.25" customHeight="1" thickBot="1">
      <c r="A11" s="1124" t="s">
        <v>120</v>
      </c>
      <c r="B11" s="1129">
        <v>69982.89</v>
      </c>
      <c r="C11" s="1135">
        <v>8382.6229999999996</v>
      </c>
      <c r="D11" s="1127">
        <f t="shared" si="0"/>
        <v>11.978103505013868</v>
      </c>
      <c r="E11" s="1135">
        <v>64438.161</v>
      </c>
      <c r="F11" s="1127">
        <f t="shared" si="1"/>
        <v>8.6047288034802847</v>
      </c>
      <c r="J11" s="1136"/>
      <c r="K11" s="3"/>
      <c r="L11" s="3"/>
      <c r="M11" s="3"/>
      <c r="N11" s="3"/>
      <c r="O11" s="3"/>
      <c r="P11" s="1096"/>
      <c r="Q11" s="1096"/>
      <c r="R11" s="1096"/>
      <c r="S11" s="1096"/>
      <c r="T11" s="1096"/>
    </row>
    <row r="12" spans="1:20" ht="15" customHeight="1" thickBot="1">
      <c r="A12" s="1137" t="s">
        <v>121</v>
      </c>
      <c r="B12" s="1129">
        <v>30080.262999999999</v>
      </c>
      <c r="C12" s="1138">
        <v>4408.1499999999996</v>
      </c>
      <c r="D12" s="1127">
        <f t="shared" si="0"/>
        <v>14.654625858823108</v>
      </c>
      <c r="E12" s="1138">
        <v>27105.242999999999</v>
      </c>
      <c r="F12" s="1127">
        <f t="shared" si="1"/>
        <v>10.975810104340331</v>
      </c>
      <c r="K12" s="3"/>
      <c r="L12" s="3"/>
      <c r="M12" s="3"/>
      <c r="N12" s="3"/>
      <c r="O12" s="3"/>
      <c r="P12" s="1096"/>
      <c r="Q12" s="1096"/>
      <c r="R12" s="1096"/>
      <c r="S12" s="1096"/>
      <c r="T12" s="1096"/>
    </row>
    <row r="13" spans="1:20" ht="15" customHeight="1" thickBot="1">
      <c r="A13" s="1137" t="s">
        <v>122</v>
      </c>
      <c r="B13" s="1129">
        <f>B11+B12</f>
        <v>100063.15299999999</v>
      </c>
      <c r="C13" s="1138">
        <f>C11+C12</f>
        <v>12790.772999999999</v>
      </c>
      <c r="D13" s="1139">
        <f t="shared" si="0"/>
        <v>12.78270034125349</v>
      </c>
      <c r="E13" s="1138">
        <f>E11+E12</f>
        <v>91543.403999999995</v>
      </c>
      <c r="F13" s="1139">
        <f t="shared" si="1"/>
        <v>9.306786319634778</v>
      </c>
      <c r="K13" s="3"/>
      <c r="L13" s="3"/>
      <c r="M13" s="3"/>
      <c r="N13" s="3"/>
      <c r="O13" s="3"/>
      <c r="P13" s="1096"/>
      <c r="Q13" s="1096"/>
      <c r="R13" s="1096"/>
      <c r="S13" s="1096"/>
      <c r="T13" s="1096"/>
    </row>
    <row r="14" spans="1:20">
      <c r="E14" s="1140"/>
      <c r="K14" s="3"/>
      <c r="L14" s="3"/>
      <c r="M14" s="3"/>
      <c r="N14" s="3"/>
      <c r="O14" s="3"/>
      <c r="P14" s="1096"/>
      <c r="Q14" s="1096"/>
      <c r="R14" s="1096"/>
      <c r="S14" s="1096"/>
      <c r="T14" s="1096"/>
    </row>
    <row r="15" spans="1:20">
      <c r="K15" s="3"/>
      <c r="L15" s="3"/>
      <c r="M15" s="3"/>
      <c r="N15" s="3"/>
      <c r="O15" s="3"/>
      <c r="P15" s="1096"/>
      <c r="Q15" s="1096"/>
      <c r="R15" s="1096"/>
      <c r="S15" s="1096"/>
      <c r="T15" s="1096"/>
    </row>
    <row r="16" spans="1:20" ht="15.75">
      <c r="A16" s="1141" t="s">
        <v>250</v>
      </c>
      <c r="K16" s="3"/>
      <c r="L16" s="3"/>
      <c r="M16" s="3"/>
      <c r="N16" s="3"/>
      <c r="O16" s="3"/>
      <c r="P16" s="1096"/>
      <c r="Q16" s="1096"/>
      <c r="R16" s="1096"/>
      <c r="S16" s="1096"/>
      <c r="T16" s="1096"/>
    </row>
    <row r="17" spans="1:20">
      <c r="K17" s="3"/>
      <c r="L17" s="3"/>
      <c r="M17" s="3"/>
      <c r="N17" s="3"/>
      <c r="O17" s="1096"/>
      <c r="P17" s="1096"/>
      <c r="Q17" s="1096"/>
      <c r="R17" s="1096"/>
      <c r="S17" s="1096"/>
      <c r="T17" s="1096"/>
    </row>
    <row r="18" spans="1:20" ht="33" customHeight="1" thickBot="1">
      <c r="A18" s="1640" t="s">
        <v>525</v>
      </c>
      <c r="B18" s="1640"/>
      <c r="C18" s="1640"/>
      <c r="D18" s="1640"/>
      <c r="E18" s="1640"/>
      <c r="F18" s="1640"/>
      <c r="K18" s="3"/>
      <c r="L18" s="3"/>
      <c r="M18" s="3"/>
      <c r="N18" s="3"/>
      <c r="O18" s="1096"/>
      <c r="P18" s="1096"/>
      <c r="Q18" s="1096"/>
      <c r="R18" s="1096"/>
      <c r="S18" s="1096"/>
      <c r="T18" s="1096"/>
    </row>
    <row r="19" spans="1:20" ht="16.5" customHeight="1" thickBot="1">
      <c r="A19" s="1650" t="s">
        <v>498</v>
      </c>
      <c r="B19" s="1643" t="s">
        <v>526</v>
      </c>
      <c r="C19" s="1644"/>
      <c r="D19" s="1645"/>
      <c r="E19" s="1646" t="s">
        <v>519</v>
      </c>
      <c r="F19" s="1648" t="s">
        <v>527</v>
      </c>
      <c r="K19" s="3"/>
      <c r="L19" s="3"/>
      <c r="M19" s="3"/>
      <c r="N19" s="3"/>
      <c r="O19" s="1096"/>
      <c r="P19" s="1096"/>
      <c r="Q19" s="1096"/>
      <c r="R19" s="1096"/>
      <c r="S19" s="1096"/>
      <c r="T19" s="1096"/>
    </row>
    <row r="20" spans="1:20" ht="21" customHeight="1" thickBot="1">
      <c r="A20" s="1651"/>
      <c r="B20" s="1142" t="s">
        <v>254</v>
      </c>
      <c r="C20" s="1142" t="s">
        <v>366</v>
      </c>
      <c r="D20" s="1142" t="s">
        <v>367</v>
      </c>
      <c r="E20" s="1652"/>
      <c r="F20" s="1653"/>
      <c r="K20" s="3"/>
      <c r="L20" s="3"/>
      <c r="M20" s="3"/>
      <c r="N20" s="3"/>
      <c r="O20" s="1096"/>
      <c r="P20" s="1096"/>
      <c r="Q20" s="1096"/>
      <c r="R20" s="1096"/>
      <c r="S20" s="1096"/>
      <c r="T20" s="1096"/>
    </row>
    <row r="21" spans="1:20" ht="15.75" thickBot="1">
      <c r="A21" s="1143" t="s">
        <v>117</v>
      </c>
      <c r="B21" s="1129">
        <v>12600.468999999999</v>
      </c>
      <c r="C21" s="1144">
        <v>0</v>
      </c>
      <c r="D21" s="1145">
        <f t="shared" ref="D21:D26" si="2">(C21/B21)*100</f>
        <v>0</v>
      </c>
      <c r="E21" s="1138">
        <v>18621.806</v>
      </c>
      <c r="F21" s="1145">
        <f t="shared" ref="F21:F26" si="3">((B21-E21)/E21)*100</f>
        <v>-32.334871279402229</v>
      </c>
      <c r="H21" s="1128" t="s">
        <v>124</v>
      </c>
      <c r="K21" s="3"/>
      <c r="L21" s="3"/>
      <c r="M21" s="3"/>
      <c r="N21" s="3"/>
      <c r="O21" s="1096"/>
      <c r="P21" s="1096"/>
      <c r="Q21" s="1096"/>
      <c r="R21" s="1096"/>
      <c r="S21" s="1096"/>
      <c r="T21" s="1096"/>
    </row>
    <row r="22" spans="1:20" ht="15.75" thickBot="1">
      <c r="A22" s="1143" t="s">
        <v>119</v>
      </c>
      <c r="B22" s="1129">
        <v>52323</v>
      </c>
      <c r="C22" s="1144">
        <v>0</v>
      </c>
      <c r="D22" s="1127">
        <f t="shared" si="2"/>
        <v>0</v>
      </c>
      <c r="E22" s="1138">
        <v>70610</v>
      </c>
      <c r="F22" s="1127">
        <f t="shared" si="3"/>
        <v>-25.898597932304206</v>
      </c>
      <c r="H22" s="1131">
        <f>B22-E22</f>
        <v>-18287</v>
      </c>
      <c r="K22" s="1096"/>
      <c r="L22" s="1096"/>
      <c r="M22" s="1096"/>
      <c r="O22" s="1096"/>
      <c r="P22" s="1096"/>
      <c r="Q22" s="1096"/>
      <c r="R22" s="1096"/>
      <c r="S22" s="1096"/>
      <c r="T22" s="1096"/>
    </row>
    <row r="23" spans="1:20" ht="15.75" thickBot="1">
      <c r="A23" s="1146" t="s">
        <v>249</v>
      </c>
      <c r="B23" s="1129">
        <v>17478</v>
      </c>
      <c r="C23" s="1147">
        <v>0</v>
      </c>
      <c r="D23" s="1127">
        <f t="shared" si="2"/>
        <v>0</v>
      </c>
      <c r="E23" s="1133">
        <v>24146</v>
      </c>
      <c r="F23" s="1127">
        <f t="shared" si="3"/>
        <v>-27.6153400149093</v>
      </c>
      <c r="N23" s="1096"/>
      <c r="O23" s="1096"/>
      <c r="P23" s="1096"/>
      <c r="Q23" s="1096"/>
      <c r="R23" s="1096"/>
      <c r="S23" s="1096"/>
      <c r="T23" s="1096"/>
    </row>
    <row r="24" spans="1:20" ht="15.75" thickBot="1">
      <c r="A24" s="1143" t="s">
        <v>120</v>
      </c>
      <c r="B24" s="1129">
        <v>3229.152</v>
      </c>
      <c r="C24" s="1148">
        <v>62.911000000000001</v>
      </c>
      <c r="D24" s="1134">
        <f t="shared" si="2"/>
        <v>1.9482204615948708</v>
      </c>
      <c r="E24" s="1138">
        <v>3317.6280000000002</v>
      </c>
      <c r="F24" s="1134">
        <f t="shared" si="3"/>
        <v>-2.6668451074080672</v>
      </c>
      <c r="N24" s="1096"/>
      <c r="O24" s="1096"/>
      <c r="P24" s="1096"/>
      <c r="Q24" s="1096"/>
      <c r="R24" s="1096"/>
      <c r="S24" s="1096"/>
      <c r="T24" s="1096"/>
    </row>
    <row r="25" spans="1:20" ht="15.75" thickBot="1">
      <c r="A25" s="1143" t="s">
        <v>121</v>
      </c>
      <c r="B25" s="1129">
        <v>1913.8330000000001</v>
      </c>
      <c r="C25" s="1148">
        <v>191.44200000000001</v>
      </c>
      <c r="D25" s="1127">
        <f t="shared" si="2"/>
        <v>10.003067143266941</v>
      </c>
      <c r="E25" s="1138">
        <v>2350.038</v>
      </c>
      <c r="F25" s="1127">
        <f t="shared" si="3"/>
        <v>-18.561614748357258</v>
      </c>
      <c r="N25" s="1096"/>
      <c r="O25" s="1096"/>
      <c r="P25" s="1096"/>
      <c r="Q25" s="1096"/>
      <c r="R25" s="1096"/>
      <c r="S25" s="1096"/>
      <c r="T25" s="1096"/>
    </row>
    <row r="26" spans="1:20" ht="15.75" thickBot="1">
      <c r="A26" s="1143" t="s">
        <v>122</v>
      </c>
      <c r="B26" s="1129">
        <f>B24+B25</f>
        <v>5142.9850000000006</v>
      </c>
      <c r="C26" s="1138">
        <f>C24+C25</f>
        <v>254.35300000000001</v>
      </c>
      <c r="D26" s="1139">
        <f t="shared" si="2"/>
        <v>4.945629823925211</v>
      </c>
      <c r="E26" s="1138">
        <f>E24+E25</f>
        <v>5667.6660000000002</v>
      </c>
      <c r="F26" s="1139">
        <f t="shared" si="3"/>
        <v>-9.2574438931298975</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9"/>
      <c r="D30" s="1639"/>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9"/>
      <c r="C41" s="1639"/>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7" workbookViewId="0">
      <selection activeCell="P46" sqref="P46"/>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5" style="1120" customWidth="1"/>
    <col min="17" max="17" width="14"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54" t="s">
        <v>516</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row>
    <row r="3" spans="1:24" ht="15.75" customHeight="1">
      <c r="A3" s="1655" t="s">
        <v>515</v>
      </c>
      <c r="B3" s="1655"/>
      <c r="C3" s="1655"/>
      <c r="D3" s="1655"/>
      <c r="E3" s="1655"/>
      <c r="F3" s="1655"/>
      <c r="P3" s="1152"/>
    </row>
    <row r="4" spans="1:24" ht="4.5" customHeight="1">
      <c r="A4" s="1166"/>
      <c r="B4" s="1166"/>
      <c r="C4" s="1167"/>
      <c r="D4" s="1167"/>
    </row>
    <row r="5" spans="1:24" ht="15.75" thickBot="1">
      <c r="A5" s="1168" t="s">
        <v>125</v>
      </c>
      <c r="B5" s="1656" t="s">
        <v>126</v>
      </c>
      <c r="C5" s="1656"/>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512</v>
      </c>
      <c r="R6" s="1181" t="s">
        <v>137</v>
      </c>
      <c r="S6" s="1182" t="s">
        <v>136</v>
      </c>
    </row>
    <row r="7" spans="1:24" ht="15.75">
      <c r="A7" s="1186" t="s">
        <v>370</v>
      </c>
      <c r="B7" s="1187">
        <v>9200.3860000000004</v>
      </c>
      <c r="C7" s="1187">
        <v>4154</v>
      </c>
      <c r="D7" s="1188">
        <v>4.4157366411572587</v>
      </c>
      <c r="F7" s="1186" t="s">
        <v>138</v>
      </c>
      <c r="G7" s="1187">
        <v>740.86500000000001</v>
      </c>
      <c r="H7" s="1187">
        <v>4681</v>
      </c>
      <c r="I7" s="1188">
        <v>2.6832823863471735</v>
      </c>
      <c r="K7" s="1183" t="s">
        <v>138</v>
      </c>
      <c r="L7" s="1184">
        <v>98346.888999999996</v>
      </c>
      <c r="M7" s="1184">
        <v>17377.205000000002</v>
      </c>
      <c r="N7" s="1185">
        <v>5.6595343727601755</v>
      </c>
      <c r="O7" s="1096"/>
      <c r="P7" s="1183" t="s">
        <v>139</v>
      </c>
      <c r="Q7" s="1184">
        <v>34440.319000000003</v>
      </c>
      <c r="R7" s="1184">
        <v>7694.192</v>
      </c>
      <c r="S7" s="1185">
        <v>4.4761449935223876</v>
      </c>
    </row>
    <row r="8" spans="1:24" ht="16.5" thickBot="1">
      <c r="A8" s="1183" t="s">
        <v>138</v>
      </c>
      <c r="B8" s="1184">
        <v>1586.511</v>
      </c>
      <c r="C8" s="1184">
        <v>5554</v>
      </c>
      <c r="D8" s="1185">
        <v>3.0534195559918009</v>
      </c>
      <c r="F8" s="1202" t="s">
        <v>140</v>
      </c>
      <c r="G8" s="1203">
        <v>154.09700000000001</v>
      </c>
      <c r="H8" s="1203">
        <v>411</v>
      </c>
      <c r="I8" s="1204">
        <v>5.5279451858229303</v>
      </c>
      <c r="K8" s="1183" t="s">
        <v>141</v>
      </c>
      <c r="L8" s="1184">
        <v>78914.356</v>
      </c>
      <c r="M8" s="1184">
        <v>14674.294</v>
      </c>
      <c r="N8" s="1185">
        <v>5.3777276099279465</v>
      </c>
      <c r="O8" s="1096"/>
      <c r="P8" s="1183" t="s">
        <v>140</v>
      </c>
      <c r="Q8" s="1184">
        <v>19853.309000000001</v>
      </c>
      <c r="R8" s="1184">
        <v>3988.299</v>
      </c>
      <c r="S8" s="1185">
        <v>4.977888819268566</v>
      </c>
    </row>
    <row r="9" spans="1:24" ht="16.5" thickBot="1">
      <c r="A9" s="1183" t="s">
        <v>402</v>
      </c>
      <c r="B9" s="1184">
        <v>1545.21</v>
      </c>
      <c r="C9" s="1184">
        <v>659</v>
      </c>
      <c r="D9" s="1185">
        <v>4.8819795711392588</v>
      </c>
      <c r="F9" s="1189" t="s">
        <v>259</v>
      </c>
      <c r="G9" s="1190">
        <v>931.87099999999998</v>
      </c>
      <c r="H9" s="1190">
        <v>5326</v>
      </c>
      <c r="I9" s="1191">
        <v>2.9367286868610472</v>
      </c>
      <c r="K9" s="1183" t="s">
        <v>371</v>
      </c>
      <c r="L9" s="1184">
        <v>32849.097000000002</v>
      </c>
      <c r="M9" s="1184">
        <v>7319.7240000000002</v>
      </c>
      <c r="N9" s="1185">
        <v>4.4877507676518951</v>
      </c>
      <c r="O9" s="1096"/>
      <c r="P9" s="1183" t="s">
        <v>141</v>
      </c>
      <c r="Q9" s="1184">
        <v>14822.130999999999</v>
      </c>
      <c r="R9" s="1184">
        <v>2887.8389999999999</v>
      </c>
      <c r="S9" s="1185">
        <v>5.1326029602065768</v>
      </c>
    </row>
    <row r="10" spans="1:24" ht="15.75">
      <c r="A10" s="1183" t="s">
        <v>471</v>
      </c>
      <c r="B10" s="1184">
        <v>600.21</v>
      </c>
      <c r="C10" s="1184">
        <v>247</v>
      </c>
      <c r="D10" s="1185">
        <v>5.5060086230621046</v>
      </c>
      <c r="K10" s="1183" t="s">
        <v>140</v>
      </c>
      <c r="L10" s="1184">
        <v>32727.376</v>
      </c>
      <c r="M10" s="1184">
        <v>5592.3990000000003</v>
      </c>
      <c r="N10" s="1185">
        <v>5.8521174901862327</v>
      </c>
      <c r="O10" s="1096"/>
      <c r="P10" s="1183" t="s">
        <v>145</v>
      </c>
      <c r="Q10" s="1184">
        <v>12132.178</v>
      </c>
      <c r="R10" s="1184">
        <v>1510.181</v>
      </c>
      <c r="S10" s="1185">
        <v>8.0335919998993504</v>
      </c>
    </row>
    <row r="11" spans="1:24" ht="15.75">
      <c r="A11" s="1183" t="s">
        <v>146</v>
      </c>
      <c r="B11" s="1184">
        <v>587.279</v>
      </c>
      <c r="C11" s="1184">
        <v>638</v>
      </c>
      <c r="D11" s="1185">
        <v>3.2981714234367803</v>
      </c>
      <c r="K11" s="1183" t="s">
        <v>147</v>
      </c>
      <c r="L11" s="1184">
        <v>23733.16</v>
      </c>
      <c r="M11" s="1184">
        <v>3506.2579999999998</v>
      </c>
      <c r="N11" s="1185">
        <v>6.7688002423096076</v>
      </c>
      <c r="O11" s="1096"/>
      <c r="P11" s="1183" t="s">
        <v>371</v>
      </c>
      <c r="Q11" s="1184">
        <v>10231.067999999999</v>
      </c>
      <c r="R11" s="1184">
        <v>2136.2020000000002</v>
      </c>
      <c r="S11" s="1185">
        <v>4.7893729151082143</v>
      </c>
    </row>
    <row r="12" spans="1:24" ht="15.75">
      <c r="A12" s="1183" t="s">
        <v>148</v>
      </c>
      <c r="B12" s="1184">
        <v>535.73500000000001</v>
      </c>
      <c r="C12" s="1184">
        <v>277</v>
      </c>
      <c r="D12" s="1185">
        <v>3.3025823434042052</v>
      </c>
      <c r="F12" s="3"/>
      <c r="G12" s="3"/>
      <c r="H12" s="3"/>
      <c r="I12" s="3"/>
      <c r="K12" s="1183" t="s">
        <v>145</v>
      </c>
      <c r="L12" s="1184">
        <v>20377.756000000001</v>
      </c>
      <c r="M12" s="1184">
        <v>2364.192</v>
      </c>
      <c r="N12" s="1185">
        <v>8.6193321016228808</v>
      </c>
      <c r="O12" s="1096"/>
      <c r="P12" s="1183" t="s">
        <v>142</v>
      </c>
      <c r="Q12" s="1184">
        <v>9809.7870000000003</v>
      </c>
      <c r="R12" s="1184">
        <v>1660.078</v>
      </c>
      <c r="S12" s="1185">
        <v>5.9092325782282522</v>
      </c>
    </row>
    <row r="13" spans="1:24" ht="15.75">
      <c r="A13" s="1183" t="s">
        <v>151</v>
      </c>
      <c r="B13" s="1184">
        <v>358.30900000000003</v>
      </c>
      <c r="C13" s="1184">
        <v>198</v>
      </c>
      <c r="D13" s="1185">
        <v>3.1399214820267454</v>
      </c>
      <c r="K13" s="1183" t="s">
        <v>148</v>
      </c>
      <c r="L13" s="1184">
        <v>15970.286</v>
      </c>
      <c r="M13" s="1184">
        <v>2724.0039999999999</v>
      </c>
      <c r="N13" s="1185">
        <v>5.8627982925135207</v>
      </c>
      <c r="O13" s="1096"/>
      <c r="P13" s="1183" t="s">
        <v>138</v>
      </c>
      <c r="Q13" s="1184">
        <v>9110.0920000000006</v>
      </c>
      <c r="R13" s="1184">
        <v>1784.6869999999999</v>
      </c>
      <c r="S13" s="1185">
        <v>5.1045880874349399</v>
      </c>
    </row>
    <row r="14" spans="1:24" ht="15.75">
      <c r="A14" s="1183" t="s">
        <v>154</v>
      </c>
      <c r="B14" s="1184">
        <v>235.98</v>
      </c>
      <c r="C14" s="1184">
        <v>193</v>
      </c>
      <c r="D14" s="1185">
        <v>3.9186316838259714</v>
      </c>
      <c r="F14" s="1096"/>
      <c r="K14" s="1183" t="s">
        <v>139</v>
      </c>
      <c r="L14" s="1184">
        <v>14451.405000000001</v>
      </c>
      <c r="M14" s="1184">
        <v>2102.2199999999998</v>
      </c>
      <c r="N14" s="1185">
        <v>6.874354254074265</v>
      </c>
      <c r="O14" s="1096"/>
      <c r="P14" s="1183" t="s">
        <v>147</v>
      </c>
      <c r="Q14" s="1184">
        <v>7370.0169999999998</v>
      </c>
      <c r="R14" s="1184">
        <v>1525.201</v>
      </c>
      <c r="S14" s="1185">
        <v>4.8321611381057314</v>
      </c>
    </row>
    <row r="15" spans="1:24" ht="15.75">
      <c r="A15" s="1183" t="s">
        <v>287</v>
      </c>
      <c r="B15" s="1184">
        <v>188.619</v>
      </c>
      <c r="C15" s="1184">
        <v>203</v>
      </c>
      <c r="D15" s="1185">
        <v>3.8202863913474978</v>
      </c>
      <c r="E15" s="1192"/>
      <c r="F15" s="1096"/>
      <c r="K15" s="1183" t="s">
        <v>143</v>
      </c>
      <c r="L15" s="1184">
        <v>13084.099</v>
      </c>
      <c r="M15" s="1184">
        <v>2300.9079999999999</v>
      </c>
      <c r="N15" s="1185">
        <v>5.6864937668085815</v>
      </c>
      <c r="O15" s="1096"/>
      <c r="P15" s="1183" t="s">
        <v>148</v>
      </c>
      <c r="Q15" s="1184">
        <v>4794.1729999999998</v>
      </c>
      <c r="R15" s="1184">
        <v>861.23800000000006</v>
      </c>
      <c r="S15" s="1185">
        <v>5.5666064432828088</v>
      </c>
    </row>
    <row r="16" spans="1:24" ht="15.75">
      <c r="A16" s="1183" t="s">
        <v>140</v>
      </c>
      <c r="B16" s="1184">
        <v>154.09700000000001</v>
      </c>
      <c r="C16" s="1184">
        <v>411</v>
      </c>
      <c r="D16" s="1185">
        <v>5.5279451858229303</v>
      </c>
      <c r="E16" s="1193"/>
      <c r="F16" s="1096"/>
      <c r="K16" s="1183" t="s">
        <v>286</v>
      </c>
      <c r="L16" s="1184">
        <v>10479.550999999999</v>
      </c>
      <c r="M16" s="1184">
        <v>1424.52</v>
      </c>
      <c r="N16" s="1185">
        <v>7.3565488726027013</v>
      </c>
      <c r="O16" s="1096"/>
      <c r="P16" s="1183" t="s">
        <v>285</v>
      </c>
      <c r="Q16" s="1184">
        <v>3524.373</v>
      </c>
      <c r="R16" s="1184">
        <v>663.81100000000004</v>
      </c>
      <c r="S16" s="1185">
        <v>5.3093018946658006</v>
      </c>
    </row>
    <row r="17" spans="1:19" ht="15.75">
      <c r="A17" s="1183" t="s">
        <v>144</v>
      </c>
      <c r="B17" s="1184">
        <v>135.256</v>
      </c>
      <c r="C17" s="1184">
        <v>251</v>
      </c>
      <c r="D17" s="1185">
        <v>2.8986327204148985</v>
      </c>
      <c r="K17" s="1183" t="s">
        <v>522</v>
      </c>
      <c r="L17" s="1184">
        <v>10070.507</v>
      </c>
      <c r="M17" s="1184">
        <v>1841.374</v>
      </c>
      <c r="N17" s="1185">
        <v>5.4690177009124703</v>
      </c>
      <c r="O17" s="1096"/>
      <c r="P17" s="1183" t="s">
        <v>275</v>
      </c>
      <c r="Q17" s="1184">
        <v>3088.71</v>
      </c>
      <c r="R17" s="1184">
        <v>575.37599999999998</v>
      </c>
      <c r="S17" s="1185">
        <v>5.3681592558605162</v>
      </c>
    </row>
    <row r="18" spans="1:19" ht="16.5" thickBot="1">
      <c r="A18" s="1183" t="s">
        <v>375</v>
      </c>
      <c r="B18" s="1184">
        <v>115.92</v>
      </c>
      <c r="C18" s="1184">
        <v>66</v>
      </c>
      <c r="D18" s="1185">
        <v>3.2699576868829334</v>
      </c>
      <c r="K18" s="1183" t="s">
        <v>155</v>
      </c>
      <c r="L18" s="1184">
        <v>7467.8860000000004</v>
      </c>
      <c r="M18" s="1184">
        <v>1424.636</v>
      </c>
      <c r="N18" s="1185">
        <v>5.2419607534836974</v>
      </c>
      <c r="O18" s="1096"/>
      <c r="P18" s="1183" t="s">
        <v>154</v>
      </c>
      <c r="Q18" s="1184">
        <v>2478.6610000000001</v>
      </c>
      <c r="R18" s="1184">
        <v>556.17499999999995</v>
      </c>
      <c r="S18" s="1185">
        <v>4.4566206679552307</v>
      </c>
    </row>
    <row r="19" spans="1:19" ht="16.5" thickBot="1">
      <c r="A19" s="1189" t="s">
        <v>259</v>
      </c>
      <c r="B19" s="1190">
        <v>15488.069</v>
      </c>
      <c r="C19" s="1190">
        <v>13185</v>
      </c>
      <c r="D19" s="1191">
        <v>4.1154447798679969</v>
      </c>
      <c r="E19"/>
      <c r="K19" s="1183" t="s">
        <v>146</v>
      </c>
      <c r="L19" s="1184">
        <v>6703.9009999999998</v>
      </c>
      <c r="M19" s="1184">
        <v>1427.1210000000001</v>
      </c>
      <c r="N19" s="1185">
        <v>4.6975000718229216</v>
      </c>
      <c r="O19" s="1096"/>
      <c r="P19" s="1183" t="s">
        <v>152</v>
      </c>
      <c r="Q19" s="1184">
        <v>1678.4780000000001</v>
      </c>
      <c r="R19" s="1184">
        <v>352.40600000000001</v>
      </c>
      <c r="S19" s="1185">
        <v>4.7629098255988831</v>
      </c>
    </row>
    <row r="20" spans="1:19" ht="15.75">
      <c r="A20"/>
      <c r="B20"/>
      <c r="C20"/>
      <c r="D20"/>
      <c r="E20"/>
      <c r="K20" s="1183" t="s">
        <v>152</v>
      </c>
      <c r="L20" s="1184">
        <v>5183.643</v>
      </c>
      <c r="M20" s="1184">
        <v>807.38300000000004</v>
      </c>
      <c r="N20" s="1185">
        <v>6.4203023843702427</v>
      </c>
      <c r="O20" s="1096"/>
      <c r="P20" s="1183" t="s">
        <v>143</v>
      </c>
      <c r="Q20" s="1184">
        <v>1541.365</v>
      </c>
      <c r="R20" s="1184">
        <v>418.83800000000002</v>
      </c>
      <c r="S20" s="1185">
        <v>3.6800982718855497</v>
      </c>
    </row>
    <row r="21" spans="1:19" ht="15.75">
      <c r="A21"/>
      <c r="B21"/>
      <c r="C21"/>
      <c r="D21"/>
      <c r="E21"/>
      <c r="K21" s="1183" t="s">
        <v>285</v>
      </c>
      <c r="L21" s="1184">
        <v>5006.6559999999999</v>
      </c>
      <c r="M21" s="1184">
        <v>837.16600000000005</v>
      </c>
      <c r="N21" s="1185">
        <v>5.9804817682514573</v>
      </c>
      <c r="O21" s="1096"/>
      <c r="P21" s="1183" t="s">
        <v>158</v>
      </c>
      <c r="Q21" s="1184">
        <v>1448.202</v>
      </c>
      <c r="R21" s="1184">
        <v>445.892</v>
      </c>
      <c r="S21" s="1185">
        <v>3.247876167323029</v>
      </c>
    </row>
    <row r="22" spans="1:19" ht="15.75">
      <c r="A22"/>
      <c r="B22"/>
      <c r="C22"/>
      <c r="D22"/>
      <c r="E22"/>
      <c r="H22" s="1120"/>
      <c r="K22" s="1183" t="s">
        <v>153</v>
      </c>
      <c r="L22" s="1184">
        <v>4909.9470000000001</v>
      </c>
      <c r="M22" s="1184">
        <v>827.8</v>
      </c>
      <c r="N22" s="1185">
        <v>5.931320367238464</v>
      </c>
      <c r="O22" s="1096"/>
      <c r="P22" s="1183" t="s">
        <v>156</v>
      </c>
      <c r="Q22" s="1184">
        <v>1384.6759999999999</v>
      </c>
      <c r="R22" s="1184">
        <v>335.09899999999999</v>
      </c>
      <c r="S22" s="1185">
        <v>4.1321400541332558</v>
      </c>
    </row>
    <row r="23" spans="1:19" ht="15.75">
      <c r="A23"/>
      <c r="B23"/>
      <c r="C23"/>
      <c r="D23"/>
      <c r="E23"/>
      <c r="H23" s="1120"/>
      <c r="K23" s="1183" t="s">
        <v>142</v>
      </c>
      <c r="L23" s="1184">
        <v>4053.1460000000002</v>
      </c>
      <c r="M23" s="1184">
        <v>623.51900000000001</v>
      </c>
      <c r="N23" s="1185">
        <v>6.5004370355995569</v>
      </c>
      <c r="O23" s="1096"/>
      <c r="P23" s="1183" t="s">
        <v>151</v>
      </c>
      <c r="Q23" s="1184">
        <v>1341.934</v>
      </c>
      <c r="R23" s="1184">
        <v>292.755</v>
      </c>
      <c r="S23" s="1185">
        <v>4.5838124028624616</v>
      </c>
    </row>
    <row r="24" spans="1:19" ht="15.75">
      <c r="E24"/>
      <c r="H24" s="1120"/>
      <c r="K24" s="1183" t="s">
        <v>287</v>
      </c>
      <c r="L24" s="1184">
        <v>3481.4450000000002</v>
      </c>
      <c r="M24" s="1184">
        <v>658.33199999999999</v>
      </c>
      <c r="N24" s="1185">
        <v>5.2882815965196892</v>
      </c>
      <c r="O24" s="1096"/>
      <c r="P24" s="1183" t="s">
        <v>286</v>
      </c>
      <c r="Q24" s="1184">
        <v>1315.9659999999999</v>
      </c>
      <c r="R24" s="1184">
        <v>177.19499999999999</v>
      </c>
      <c r="S24" s="1185">
        <v>7.4266542509664495</v>
      </c>
    </row>
    <row r="25" spans="1:19" ht="15.75">
      <c r="A25"/>
      <c r="B25"/>
      <c r="C25"/>
      <c r="D25"/>
      <c r="E25"/>
      <c r="H25" s="1120"/>
      <c r="K25" s="1183" t="s">
        <v>156</v>
      </c>
      <c r="L25" s="1184">
        <v>2370.7020000000002</v>
      </c>
      <c r="M25" s="1184">
        <v>576.41999999999996</v>
      </c>
      <c r="N25" s="1185">
        <v>4.1128031643593221</v>
      </c>
      <c r="O25" s="1096"/>
      <c r="P25" s="1183" t="s">
        <v>157</v>
      </c>
      <c r="Q25" s="1184">
        <v>1190.2180000000001</v>
      </c>
      <c r="R25" s="1184">
        <v>240.91200000000001</v>
      </c>
      <c r="S25" s="1185">
        <v>4.9404678886896463</v>
      </c>
    </row>
    <row r="26" spans="1:19" ht="15.75">
      <c r="A26"/>
      <c r="B26"/>
      <c r="C26"/>
      <c r="D26"/>
      <c r="E26"/>
      <c r="H26" s="1120"/>
      <c r="K26" s="1183" t="s">
        <v>144</v>
      </c>
      <c r="L26" s="1184">
        <v>2064.4859999999999</v>
      </c>
      <c r="M26" s="1184">
        <v>510.70600000000002</v>
      </c>
      <c r="N26" s="1185">
        <v>4.0424157930394395</v>
      </c>
      <c r="O26" s="1096"/>
      <c r="P26" s="1183" t="s">
        <v>409</v>
      </c>
      <c r="Q26" s="1184">
        <v>967.15200000000004</v>
      </c>
      <c r="R26" s="1184">
        <v>155.19900000000001</v>
      </c>
      <c r="S26" s="1185">
        <v>6.2316896371754966</v>
      </c>
    </row>
    <row r="27" spans="1:19" ht="15.75">
      <c r="A27"/>
      <c r="B27"/>
      <c r="C27"/>
      <c r="D27"/>
      <c r="E27"/>
      <c r="H27" s="1120"/>
      <c r="K27" s="1183" t="s">
        <v>412</v>
      </c>
      <c r="L27" s="1184">
        <v>1198.385</v>
      </c>
      <c r="M27" s="1184">
        <v>131.999</v>
      </c>
      <c r="N27" s="1185">
        <v>9.0787430207804611</v>
      </c>
      <c r="O27" s="1096"/>
      <c r="P27" s="1183" t="s">
        <v>153</v>
      </c>
      <c r="Q27" s="1184">
        <v>898.86400000000003</v>
      </c>
      <c r="R27" s="1184">
        <v>180.67500000000001</v>
      </c>
      <c r="S27" s="1185">
        <v>4.9750325169503249</v>
      </c>
    </row>
    <row r="28" spans="1:19" ht="15.75">
      <c r="A28"/>
      <c r="B28"/>
      <c r="C28"/>
      <c r="D28"/>
      <c r="E28"/>
      <c r="H28" s="1120"/>
      <c r="K28" s="1183" t="s">
        <v>159</v>
      </c>
      <c r="L28" s="1184">
        <v>1040.547</v>
      </c>
      <c r="M28" s="1184">
        <v>256.30799999999999</v>
      </c>
      <c r="N28" s="1185">
        <v>4.0597523292288971</v>
      </c>
      <c r="O28" s="1096"/>
      <c r="P28" s="1183" t="s">
        <v>159</v>
      </c>
      <c r="Q28" s="1184">
        <v>830.67399999999998</v>
      </c>
      <c r="R28" s="1184">
        <v>195.19900000000001</v>
      </c>
      <c r="S28" s="1185">
        <v>4.2555238500197232</v>
      </c>
    </row>
    <row r="29" spans="1:19" ht="16.5" thickBot="1">
      <c r="A29"/>
      <c r="B29"/>
      <c r="C29"/>
      <c r="D29"/>
      <c r="E29"/>
      <c r="H29" s="1120"/>
      <c r="K29" s="1183" t="s">
        <v>151</v>
      </c>
      <c r="L29" s="1184">
        <v>1018.272</v>
      </c>
      <c r="M29" s="1184">
        <v>150.40299999999999</v>
      </c>
      <c r="N29" s="1185">
        <v>6.7702904862270046</v>
      </c>
      <c r="O29" s="1096"/>
      <c r="P29" s="1183" t="s">
        <v>413</v>
      </c>
      <c r="Q29" s="1184">
        <v>772.71199999999999</v>
      </c>
      <c r="R29" s="1184">
        <v>135.602</v>
      </c>
      <c r="S29" s="1185">
        <v>5.6983820297635726</v>
      </c>
    </row>
    <row r="30" spans="1:19" ht="16.5" thickBot="1">
      <c r="A30"/>
      <c r="B30"/>
      <c r="C30"/>
      <c r="D30"/>
      <c r="E30"/>
      <c r="F30" s="1096"/>
      <c r="G30" s="1096"/>
      <c r="H30" s="1096"/>
      <c r="I30" s="1096"/>
      <c r="J30" s="1096"/>
      <c r="K30" s="1189" t="s">
        <v>259</v>
      </c>
      <c r="L30" s="1190">
        <v>398472.67599999998</v>
      </c>
      <c r="M30" s="1190">
        <v>69982.89</v>
      </c>
      <c r="N30" s="1191">
        <v>5.6938585417092664</v>
      </c>
      <c r="O30" s="1096"/>
      <c r="P30" s="1183" t="s">
        <v>155</v>
      </c>
      <c r="Q30" s="1184">
        <v>704.39200000000005</v>
      </c>
      <c r="R30" s="1184">
        <v>158.61600000000001</v>
      </c>
      <c r="S30" s="1185">
        <v>4.44086346900691</v>
      </c>
    </row>
    <row r="31" spans="1:19" ht="15.75">
      <c r="A31"/>
      <c r="B31"/>
      <c r="C31"/>
      <c r="D31"/>
      <c r="E31"/>
      <c r="F31" s="1096"/>
      <c r="G31" s="1096"/>
      <c r="H31" s="1096"/>
      <c r="I31" s="1096"/>
      <c r="J31" s="1096"/>
      <c r="K31"/>
      <c r="L31"/>
      <c r="M31"/>
      <c r="N31"/>
      <c r="O31" s="1096"/>
      <c r="P31" s="1183" t="s">
        <v>411</v>
      </c>
      <c r="Q31" s="1184">
        <v>609.55200000000002</v>
      </c>
      <c r="R31" s="1184">
        <v>109.224</v>
      </c>
      <c r="S31" s="1185">
        <v>5.5807514831905074</v>
      </c>
    </row>
    <row r="32" spans="1:19" ht="15.75">
      <c r="A32" s="1096"/>
      <c r="B32" s="1096"/>
      <c r="C32" s="1096"/>
      <c r="D32" s="1096"/>
      <c r="E32" s="1096"/>
      <c r="F32" s="1096"/>
      <c r="G32" s="1096"/>
      <c r="H32" s="1096"/>
      <c r="I32" s="1096"/>
      <c r="J32" s="1096"/>
      <c r="K32"/>
      <c r="L32"/>
      <c r="M32"/>
      <c r="N32"/>
      <c r="O32" s="1096"/>
      <c r="P32" s="1183" t="s">
        <v>146</v>
      </c>
      <c r="Q32" s="1184">
        <v>493.66800000000001</v>
      </c>
      <c r="R32" s="1184">
        <v>121.07599999999999</v>
      </c>
      <c r="S32" s="1185">
        <v>4.0773398526545312</v>
      </c>
    </row>
    <row r="33" spans="1:19" ht="15.75">
      <c r="A33" s="1194" t="s">
        <v>369</v>
      </c>
      <c r="B33" s="1194"/>
      <c r="C33" s="1096"/>
      <c r="D33" s="1096"/>
      <c r="E33" s="1096"/>
      <c r="F33" s="1096"/>
      <c r="G33" s="1096"/>
      <c r="H33" s="1096"/>
      <c r="I33" s="1096"/>
      <c r="J33" s="1096"/>
      <c r="K33"/>
      <c r="L33"/>
      <c r="M33"/>
      <c r="N33"/>
      <c r="O33" s="1096"/>
      <c r="P33" s="1183" t="s">
        <v>149</v>
      </c>
      <c r="Q33" s="1184">
        <v>474.94099999999997</v>
      </c>
      <c r="R33" s="1184">
        <v>242.06</v>
      </c>
      <c r="S33" s="1185">
        <v>1.9620796496736346</v>
      </c>
    </row>
    <row r="34" spans="1:19" ht="16.5" thickBot="1">
      <c r="A34" s="1149"/>
      <c r="C34" s="1096"/>
      <c r="D34" s="1096"/>
      <c r="E34" s="1096"/>
      <c r="F34" s="1096"/>
      <c r="G34" s="1096"/>
      <c r="H34" s="1096"/>
      <c r="I34" s="1096"/>
      <c r="J34" s="1096"/>
      <c r="K34"/>
      <c r="L34"/>
      <c r="M34"/>
      <c r="N34"/>
      <c r="O34" s="1096"/>
      <c r="P34" s="1183" t="s">
        <v>287</v>
      </c>
      <c r="Q34" s="1184">
        <v>427.49700000000001</v>
      </c>
      <c r="R34" s="1184">
        <v>68.346999999999994</v>
      </c>
      <c r="S34" s="1185">
        <v>6.2548026979969871</v>
      </c>
    </row>
    <row r="35" spans="1:19" ht="16.5" thickBot="1">
      <c r="A35" s="1096"/>
      <c r="B35" s="1096"/>
      <c r="C35" s="1096"/>
      <c r="D35" s="1096"/>
      <c r="E35" s="1096"/>
      <c r="F35" s="1096"/>
      <c r="G35" s="1096"/>
      <c r="H35" s="1096"/>
      <c r="I35" s="1096"/>
      <c r="J35" s="1096"/>
      <c r="K35"/>
      <c r="L35"/>
      <c r="M35"/>
      <c r="N35"/>
      <c r="O35" s="1096"/>
      <c r="P35" s="1189" t="s">
        <v>259</v>
      </c>
      <c r="Q35" s="1190">
        <v>149807.33600000001</v>
      </c>
      <c r="R35" s="1190">
        <v>30080.262999999999</v>
      </c>
      <c r="S35" s="1191">
        <v>4.9802535303630826</v>
      </c>
    </row>
    <row r="36" spans="1:19">
      <c r="A36"/>
      <c r="B36"/>
      <c r="C36"/>
      <c r="D36"/>
      <c r="E36"/>
      <c r="F36"/>
      <c r="G36"/>
      <c r="H36"/>
      <c r="I36"/>
      <c r="J36"/>
      <c r="K36"/>
      <c r="L36"/>
      <c r="M36"/>
      <c r="N36"/>
      <c r="O36" s="1096"/>
      <c r="P36"/>
      <c r="Q36"/>
      <c r="R36"/>
      <c r="S36"/>
    </row>
    <row r="37" spans="1:19" ht="17.25" customHeight="1">
      <c r="A37"/>
      <c r="B37"/>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O40" s="1096"/>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L42"/>
      <c r="M42"/>
      <c r="N42"/>
      <c r="O42" s="3"/>
      <c r="P42"/>
      <c r="Q42"/>
      <c r="R42"/>
      <c r="S42"/>
    </row>
    <row r="43" spans="1:19">
      <c r="A43"/>
      <c r="B43"/>
      <c r="C43"/>
      <c r="D43"/>
      <c r="E43"/>
      <c r="F43"/>
      <c r="G43"/>
      <c r="H43"/>
      <c r="I43"/>
      <c r="J43"/>
      <c r="K43"/>
      <c r="O43" s="3"/>
      <c r="P43"/>
      <c r="Q43"/>
      <c r="R43"/>
      <c r="S43"/>
    </row>
    <row r="44" spans="1:19">
      <c r="A44"/>
      <c r="B44"/>
      <c r="C44"/>
      <c r="D44"/>
      <c r="E44"/>
      <c r="F44"/>
      <c r="G44"/>
      <c r="H44"/>
      <c r="I44"/>
      <c r="J44"/>
      <c r="K44"/>
      <c r="L44" s="3"/>
      <c r="M44" s="3"/>
      <c r="N44" s="3"/>
      <c r="O44" s="3"/>
      <c r="P44"/>
      <c r="Q44"/>
      <c r="R44"/>
      <c r="S44"/>
    </row>
    <row r="45" spans="1:19">
      <c r="A45"/>
      <c r="B45"/>
      <c r="C45"/>
      <c r="D45"/>
      <c r="E45"/>
      <c r="F45"/>
      <c r="G45"/>
      <c r="H45"/>
      <c r="I45"/>
      <c r="J45"/>
      <c r="K45"/>
      <c r="L45" s="3"/>
      <c r="M45" s="3"/>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c r="A49"/>
      <c r="B49"/>
      <c r="C49"/>
      <c r="D49"/>
      <c r="E49"/>
      <c r="F49"/>
      <c r="G49"/>
      <c r="H49"/>
      <c r="I49"/>
      <c r="J49"/>
      <c r="K49"/>
      <c r="L49" s="3"/>
      <c r="M49" s="3"/>
      <c r="N49" s="3"/>
      <c r="O49" s="3"/>
      <c r="P49"/>
      <c r="Q49"/>
      <c r="R49"/>
      <c r="S49"/>
    </row>
    <row r="50" spans="1:19">
      <c r="A50"/>
      <c r="B50"/>
      <c r="C50"/>
      <c r="D50"/>
      <c r="E50"/>
      <c r="F50"/>
      <c r="G50"/>
      <c r="H50"/>
      <c r="I50"/>
      <c r="J50"/>
      <c r="K50"/>
      <c r="L50" s="3"/>
      <c r="M50" s="3"/>
      <c r="N50" s="3"/>
      <c r="O50" s="3"/>
      <c r="P50"/>
      <c r="Q50"/>
      <c r="R50"/>
      <c r="S50"/>
    </row>
    <row r="51" spans="1:19">
      <c r="A51"/>
      <c r="B51"/>
      <c r="C51"/>
      <c r="D51"/>
      <c r="E51"/>
      <c r="F51"/>
      <c r="G51"/>
      <c r="H51"/>
      <c r="I51"/>
      <c r="J51"/>
      <c r="K51"/>
      <c r="L51" s="3"/>
      <c r="M51" s="3"/>
      <c r="N51" s="3"/>
      <c r="O51" s="3"/>
    </row>
    <row r="52" spans="1:19">
      <c r="A52"/>
      <c r="B52"/>
      <c r="C52"/>
      <c r="D52"/>
      <c r="E52"/>
      <c r="F52"/>
      <c r="G52"/>
      <c r="H52"/>
      <c r="I52"/>
      <c r="J52"/>
      <c r="K52"/>
      <c r="L52" s="3"/>
      <c r="M52" s="3"/>
      <c r="N52" s="3"/>
      <c r="O52" s="3"/>
      <c r="P52" s="3"/>
      <c r="Q52" s="3"/>
      <c r="R52" s="3"/>
      <c r="S52" s="3"/>
    </row>
    <row r="53" spans="1:19">
      <c r="A53"/>
      <c r="B53"/>
      <c r="C53"/>
      <c r="D53"/>
      <c r="E53"/>
      <c r="F53"/>
      <c r="G53"/>
      <c r="H53"/>
      <c r="I53"/>
      <c r="J53"/>
      <c r="K53"/>
      <c r="L53" s="3"/>
      <c r="M53" s="3"/>
      <c r="N53" s="3"/>
      <c r="O53" s="3"/>
      <c r="P53" s="3"/>
      <c r="Q53" s="3"/>
      <c r="R53" s="3"/>
      <c r="S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96"/>
      <c r="R75" s="1096"/>
    </row>
    <row r="76" spans="1:19">
      <c r="A76"/>
      <c r="B76"/>
      <c r="C76"/>
      <c r="D76"/>
      <c r="E76"/>
      <c r="F76"/>
      <c r="G76"/>
      <c r="H76"/>
      <c r="I76"/>
      <c r="J76"/>
      <c r="K76"/>
      <c r="L76" s="3"/>
      <c r="M76" s="3"/>
      <c r="N76" s="3"/>
      <c r="O76" s="3"/>
      <c r="P76" s="3"/>
      <c r="Q76" s="1096"/>
      <c r="R76" s="1096"/>
    </row>
    <row r="77" spans="1:19">
      <c r="A77"/>
      <c r="B77"/>
      <c r="C77"/>
      <c r="D77"/>
      <c r="E77"/>
      <c r="F77"/>
      <c r="G77"/>
      <c r="H77"/>
      <c r="I77"/>
      <c r="J77"/>
      <c r="K77"/>
      <c r="L77" s="3"/>
      <c r="M77" s="3"/>
      <c r="N77" s="3"/>
      <c r="O77" s="3"/>
      <c r="P77" s="3"/>
      <c r="Q77" s="1096"/>
      <c r="R77" s="1096"/>
    </row>
    <row r="78" spans="1:19">
      <c r="A78"/>
      <c r="B78"/>
      <c r="C78"/>
      <c r="D78"/>
      <c r="E78"/>
      <c r="F78"/>
      <c r="G78"/>
      <c r="H78"/>
      <c r="I78"/>
      <c r="J78"/>
      <c r="K78"/>
      <c r="L78" s="3"/>
      <c r="M78" s="3"/>
      <c r="N78" s="3"/>
      <c r="O78" s="3"/>
      <c r="P78" s="3"/>
      <c r="Q78" s="1096"/>
      <c r="R78" s="1096"/>
    </row>
    <row r="79" spans="1:19">
      <c r="A79"/>
      <c r="B79"/>
      <c r="C79"/>
      <c r="D79"/>
      <c r="E79"/>
      <c r="F79"/>
      <c r="G79"/>
      <c r="H79"/>
      <c r="I79"/>
      <c r="J79"/>
      <c r="K79"/>
      <c r="L79" s="3"/>
      <c r="M79" s="3"/>
      <c r="N79" s="3"/>
      <c r="O79" s="3"/>
      <c r="P79" s="3"/>
      <c r="Q79" s="1096"/>
      <c r="R79" s="1096"/>
    </row>
    <row r="80" spans="1:19">
      <c r="A80"/>
      <c r="B80"/>
      <c r="C80"/>
      <c r="D80"/>
      <c r="E80"/>
      <c r="F80"/>
      <c r="G80"/>
      <c r="H80"/>
      <c r="I80"/>
      <c r="J80"/>
      <c r="K80"/>
      <c r="L80" s="3"/>
      <c r="M80" s="3"/>
      <c r="N80" s="3"/>
      <c r="O80" s="3"/>
      <c r="P80" s="3"/>
      <c r="Q80" s="1096"/>
      <c r="R80" s="1096"/>
    </row>
    <row r="81" spans="1:18">
      <c r="A81"/>
      <c r="B81"/>
      <c r="C81"/>
      <c r="D81"/>
      <c r="E81"/>
      <c r="F81"/>
      <c r="G81"/>
      <c r="H81"/>
      <c r="I81"/>
      <c r="J81"/>
      <c r="K81"/>
      <c r="L81" s="3"/>
      <c r="M81" s="3"/>
      <c r="N81" s="3"/>
      <c r="O81" s="3"/>
      <c r="P81" s="3"/>
      <c r="Q81" s="1096"/>
      <c r="R81" s="1096"/>
    </row>
    <row r="82" spans="1:18">
      <c r="A82"/>
      <c r="B82"/>
      <c r="C82"/>
      <c r="D82"/>
      <c r="E82"/>
      <c r="F82"/>
      <c r="G82"/>
      <c r="H82"/>
      <c r="I82"/>
      <c r="J82"/>
      <c r="K82"/>
      <c r="L82" s="3"/>
      <c r="M82" s="3"/>
      <c r="N82" s="3"/>
      <c r="O82" s="3"/>
      <c r="P82" s="3"/>
      <c r="Q82" s="1096"/>
      <c r="R82" s="1096"/>
    </row>
    <row r="83" spans="1:18">
      <c r="A83"/>
      <c r="B83"/>
      <c r="C83"/>
      <c r="D83"/>
      <c r="E83"/>
      <c r="F83"/>
      <c r="G83"/>
      <c r="H83"/>
      <c r="I83"/>
      <c r="J83"/>
      <c r="K83"/>
      <c r="L83" s="3"/>
      <c r="M83" s="3"/>
      <c r="N83" s="3"/>
      <c r="O83" s="3"/>
      <c r="P83" s="3"/>
      <c r="Q83" s="1096"/>
      <c r="R83" s="1096"/>
    </row>
    <row r="84" spans="1:18">
      <c r="A84"/>
      <c r="B84"/>
      <c r="C84"/>
      <c r="D84"/>
      <c r="E84"/>
      <c r="F84"/>
      <c r="G84"/>
      <c r="H84"/>
      <c r="I84"/>
      <c r="J84"/>
      <c r="K84"/>
      <c r="L84" s="3"/>
      <c r="M84" s="3"/>
      <c r="N84" s="3"/>
      <c r="O84" s="3"/>
      <c r="P84" s="3"/>
      <c r="Q84" s="1096"/>
      <c r="R84" s="1096"/>
    </row>
    <row r="85" spans="1:18">
      <c r="A85"/>
      <c r="B85"/>
      <c r="C85"/>
      <c r="D85"/>
      <c r="E85"/>
      <c r="F85"/>
      <c r="G85"/>
      <c r="H85"/>
      <c r="I85"/>
      <c r="J85"/>
      <c r="K85"/>
      <c r="L85" s="3"/>
      <c r="M85" s="3"/>
      <c r="N85" s="3"/>
      <c r="O85" s="3"/>
      <c r="P85" s="3"/>
      <c r="Q85" s="1096"/>
      <c r="R85" s="1096"/>
    </row>
    <row r="86" spans="1:18">
      <c r="A86"/>
      <c r="B86"/>
      <c r="C86"/>
      <c r="D86"/>
      <c r="E86"/>
      <c r="F86"/>
      <c r="G86"/>
      <c r="H86"/>
      <c r="I86"/>
      <c r="J86"/>
      <c r="K86"/>
      <c r="L86" s="3"/>
      <c r="M86" s="3"/>
      <c r="N86" s="3"/>
      <c r="O86" s="3"/>
      <c r="P86" s="3"/>
      <c r="Q86" s="1096"/>
      <c r="R86" s="1096"/>
    </row>
    <row r="87" spans="1:18">
      <c r="A87"/>
      <c r="B87"/>
      <c r="C87"/>
      <c r="D87"/>
      <c r="E87"/>
      <c r="F87"/>
      <c r="G87"/>
      <c r="H87"/>
      <c r="I87"/>
      <c r="J87"/>
      <c r="K87"/>
      <c r="L87" s="3"/>
      <c r="M87" s="3"/>
      <c r="N87" s="3"/>
      <c r="O87" s="3"/>
      <c r="P87" s="3"/>
      <c r="Q87" s="1096"/>
      <c r="R87" s="1096"/>
    </row>
    <row r="88" spans="1:18">
      <c r="A88"/>
      <c r="B88"/>
      <c r="C88"/>
      <c r="D88"/>
      <c r="E88"/>
      <c r="F88"/>
      <c r="G88"/>
      <c r="H88"/>
      <c r="I88"/>
      <c r="J88"/>
      <c r="K88"/>
      <c r="L88" s="3"/>
      <c r="M88" s="3"/>
      <c r="N88" s="3"/>
      <c r="O88" s="3"/>
      <c r="P88" s="3"/>
      <c r="Q88" s="1096"/>
      <c r="R88" s="1096"/>
    </row>
    <row r="89" spans="1:18">
      <c r="A89"/>
      <c r="B89"/>
      <c r="C89"/>
      <c r="D89"/>
      <c r="E89"/>
      <c r="F89"/>
      <c r="G89"/>
      <c r="H89"/>
      <c r="I89"/>
      <c r="J89"/>
      <c r="K89"/>
      <c r="L89" s="3"/>
      <c r="M89" s="3"/>
      <c r="N89" s="3"/>
      <c r="O89" s="3"/>
      <c r="P89" s="3"/>
      <c r="Q89" s="1096"/>
      <c r="R89" s="1096"/>
    </row>
    <row r="90" spans="1:18">
      <c r="A90"/>
      <c r="B90"/>
      <c r="C90"/>
      <c r="D90"/>
      <c r="E90"/>
      <c r="F90"/>
      <c r="G90"/>
      <c r="H90"/>
      <c r="I90"/>
      <c r="J90"/>
      <c r="K90"/>
      <c r="L90" s="3"/>
      <c r="M90" s="3"/>
      <c r="N90" s="3"/>
      <c r="O90" s="3"/>
      <c r="P90" s="3"/>
      <c r="Q90" s="1096"/>
      <c r="R90" s="1096"/>
    </row>
    <row r="91" spans="1:18">
      <c r="A91"/>
      <c r="B91"/>
      <c r="C91"/>
      <c r="D91"/>
      <c r="E91"/>
      <c r="F91"/>
      <c r="G91"/>
      <c r="H91"/>
      <c r="I91"/>
      <c r="J91"/>
      <c r="K91"/>
      <c r="L91" s="3"/>
      <c r="M91" s="3"/>
      <c r="N91" s="3"/>
      <c r="O91" s="3"/>
      <c r="P91" s="3"/>
      <c r="Q91" s="1096"/>
      <c r="R91" s="1096"/>
    </row>
    <row r="92" spans="1:18">
      <c r="A92"/>
      <c r="B92"/>
      <c r="C92"/>
      <c r="D92"/>
      <c r="E92"/>
      <c r="F92"/>
      <c r="G92"/>
      <c r="H92"/>
      <c r="I92"/>
      <c r="J92"/>
      <c r="K92"/>
      <c r="L92" s="3"/>
      <c r="M92" s="3"/>
      <c r="N92" s="3"/>
      <c r="O92" s="3"/>
      <c r="P92" s="3"/>
      <c r="Q92" s="1096"/>
      <c r="R92" s="1096"/>
    </row>
    <row r="93" spans="1:18">
      <c r="A93"/>
      <c r="B93"/>
      <c r="C93"/>
      <c r="D93"/>
      <c r="E93"/>
      <c r="F93"/>
      <c r="G93"/>
      <c r="H93"/>
      <c r="I93"/>
      <c r="J93"/>
      <c r="K93"/>
      <c r="L93" s="3"/>
      <c r="M93" s="3"/>
      <c r="N93" s="3"/>
      <c r="O93" s="3"/>
      <c r="P93" s="3"/>
      <c r="Q93" s="1096"/>
      <c r="R93" s="1096"/>
    </row>
    <row r="94" spans="1:18">
      <c r="A94"/>
      <c r="B94"/>
      <c r="C94"/>
      <c r="D94"/>
      <c r="E94"/>
      <c r="F94"/>
      <c r="G94"/>
      <c r="H94"/>
      <c r="I94"/>
      <c r="J94"/>
      <c r="K94"/>
      <c r="L94" s="3"/>
      <c r="M94" s="3"/>
      <c r="N94" s="3"/>
      <c r="O94" s="3"/>
      <c r="P94" s="3"/>
      <c r="Q94" s="1096"/>
      <c r="R94" s="1096"/>
    </row>
    <row r="95" spans="1:18">
      <c r="A95"/>
      <c r="B95"/>
      <c r="C95"/>
      <c r="D95"/>
      <c r="E95"/>
      <c r="F95"/>
      <c r="G95"/>
      <c r="H95"/>
      <c r="I95"/>
      <c r="J95"/>
      <c r="K95"/>
      <c r="L95" s="3"/>
      <c r="M95" s="3"/>
      <c r="N95" s="3"/>
      <c r="O95" s="3"/>
      <c r="P95" s="3"/>
      <c r="Q95" s="1096"/>
      <c r="R95" s="1096"/>
    </row>
    <row r="96" spans="1:18">
      <c r="A96"/>
      <c r="B96"/>
      <c r="C96"/>
      <c r="D96"/>
      <c r="E96"/>
      <c r="F96"/>
      <c r="G96"/>
      <c r="H96"/>
      <c r="I96"/>
      <c r="J96"/>
      <c r="K96"/>
      <c r="L96" s="3"/>
      <c r="M96" s="3"/>
      <c r="N96" s="3"/>
      <c r="O96" s="3"/>
      <c r="P96" s="3"/>
      <c r="Q96" s="1096"/>
      <c r="R96" s="1096"/>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s="3"/>
      <c r="B102" s="3"/>
      <c r="C102" s="3"/>
      <c r="D102" s="3"/>
      <c r="E102" s="3"/>
      <c r="F102" s="3"/>
      <c r="G102" s="3"/>
      <c r="H102" s="3"/>
      <c r="I102" s="3"/>
      <c r="J102" s="3"/>
      <c r="K102" s="3"/>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0">
    <sortCondition descending="1" ref="Q7:Q50"/>
  </sortState>
  <mergeCells count="3">
    <mergeCell ref="A2:X2"/>
    <mergeCell ref="A3:F3"/>
    <mergeCell ref="B5:C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P32" sqref="P32"/>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54" t="s">
        <v>523</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row>
    <row r="3" spans="1:27" ht="18" customHeight="1">
      <c r="A3" s="1657" t="s">
        <v>524</v>
      </c>
      <c r="B3" s="1657"/>
      <c r="C3" s="1657"/>
      <c r="D3" s="1657"/>
      <c r="E3" s="1657"/>
      <c r="F3" s="1657"/>
      <c r="G3" s="1657"/>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9534.2420000000002</v>
      </c>
      <c r="C8" s="1184">
        <v>10899</v>
      </c>
      <c r="D8" s="1185">
        <v>2.7493347436268616</v>
      </c>
      <c r="E8" s="1200"/>
      <c r="F8" s="1183" t="s">
        <v>371</v>
      </c>
      <c r="G8" s="1184">
        <v>1660.2070000000001</v>
      </c>
      <c r="H8" s="1184">
        <v>4509</v>
      </c>
      <c r="I8" s="1185">
        <v>4.4393528979209842</v>
      </c>
      <c r="J8" s="1193"/>
      <c r="K8" s="1186" t="s">
        <v>141</v>
      </c>
      <c r="L8" s="1187">
        <v>5101.4690000000001</v>
      </c>
      <c r="M8" s="1187">
        <v>1267.241</v>
      </c>
      <c r="N8" s="1188">
        <v>4.0256502117592472</v>
      </c>
      <c r="O8" s="1193"/>
      <c r="P8" s="1186" t="s">
        <v>143</v>
      </c>
      <c r="Q8" s="1187">
        <v>1989.894</v>
      </c>
      <c r="R8" s="1187">
        <v>411.39</v>
      </c>
      <c r="S8" s="1188">
        <v>4.8370013855465617</v>
      </c>
    </row>
    <row r="9" spans="1:27" ht="15.75">
      <c r="A9" s="1183" t="s">
        <v>143</v>
      </c>
      <c r="B9" s="1184">
        <v>5684.9189999999999</v>
      </c>
      <c r="C9" s="1184">
        <v>4173</v>
      </c>
      <c r="D9" s="1185">
        <v>3.2844817724552557</v>
      </c>
      <c r="E9" s="1201"/>
      <c r="F9" s="1183" t="s">
        <v>156</v>
      </c>
      <c r="G9" s="1184">
        <v>868.08900000000006</v>
      </c>
      <c r="H9" s="1184">
        <v>4094</v>
      </c>
      <c r="I9" s="1185">
        <v>2.8619954107267671</v>
      </c>
      <c r="J9" s="1193"/>
      <c r="K9" s="1183" t="s">
        <v>158</v>
      </c>
      <c r="L9" s="1184">
        <v>1792.895</v>
      </c>
      <c r="M9" s="1184">
        <v>280.05900000000003</v>
      </c>
      <c r="N9" s="1185">
        <v>6.4018474678549868</v>
      </c>
      <c r="O9" s="1193"/>
      <c r="P9" s="1183" t="s">
        <v>155</v>
      </c>
      <c r="Q9" s="1184">
        <v>1825.1369999999999</v>
      </c>
      <c r="R9" s="1184">
        <v>312.80700000000002</v>
      </c>
      <c r="S9" s="1185">
        <v>5.8347063844479177</v>
      </c>
    </row>
    <row r="10" spans="1:27" ht="15.75">
      <c r="A10" s="1183" t="s">
        <v>371</v>
      </c>
      <c r="B10" s="1184">
        <v>4803.1379999999999</v>
      </c>
      <c r="C10" s="1184">
        <v>9970</v>
      </c>
      <c r="D10" s="1185">
        <v>4.072074409235535</v>
      </c>
      <c r="E10" s="1200"/>
      <c r="F10" s="1183" t="s">
        <v>153</v>
      </c>
      <c r="G10" s="1184">
        <v>633.06299999999999</v>
      </c>
      <c r="H10" s="1184">
        <v>2482</v>
      </c>
      <c r="I10" s="1185">
        <v>3.3813132931675427</v>
      </c>
      <c r="J10" s="1193"/>
      <c r="K10" s="1183" t="s">
        <v>143</v>
      </c>
      <c r="L10" s="1184">
        <v>1769.731</v>
      </c>
      <c r="M10" s="1184">
        <v>304.93900000000002</v>
      </c>
      <c r="N10" s="1185">
        <v>5.8035574327980344</v>
      </c>
      <c r="O10" s="1193"/>
      <c r="P10" s="1183" t="s">
        <v>371</v>
      </c>
      <c r="Q10" s="1184">
        <v>1711.4749999999999</v>
      </c>
      <c r="R10" s="1184">
        <v>321.27600000000001</v>
      </c>
      <c r="S10" s="1185">
        <v>5.327117493992704</v>
      </c>
    </row>
    <row r="11" spans="1:27" ht="15.75">
      <c r="A11" s="1183" t="s">
        <v>157</v>
      </c>
      <c r="B11" s="1184">
        <v>3288.4459999999999</v>
      </c>
      <c r="C11" s="1184">
        <v>5387</v>
      </c>
      <c r="D11" s="1185">
        <v>2.8408550781604327</v>
      </c>
      <c r="E11" s="1201"/>
      <c r="F11" s="1183" t="s">
        <v>157</v>
      </c>
      <c r="G11" s="1184">
        <v>294.48500000000001</v>
      </c>
      <c r="H11" s="1184">
        <v>2274</v>
      </c>
      <c r="I11" s="1185">
        <v>2.3530751344397478</v>
      </c>
      <c r="J11" s="1193"/>
      <c r="K11" s="1183" t="s">
        <v>155</v>
      </c>
      <c r="L11" s="1184">
        <v>1489.2249999999999</v>
      </c>
      <c r="M11" s="1184">
        <v>273.68599999999998</v>
      </c>
      <c r="N11" s="1185">
        <v>5.4413634603158361</v>
      </c>
      <c r="O11" s="1193"/>
      <c r="P11" s="1183" t="s">
        <v>140</v>
      </c>
      <c r="Q11" s="1184">
        <v>1222.0450000000001</v>
      </c>
      <c r="R11" s="1184">
        <v>168.81100000000001</v>
      </c>
      <c r="S11" s="1185">
        <v>7.2391313362280894</v>
      </c>
    </row>
    <row r="12" spans="1:27" ht="16.5" thickBot="1">
      <c r="A12" s="1183" t="s">
        <v>151</v>
      </c>
      <c r="B12" s="1184">
        <v>2860.826</v>
      </c>
      <c r="C12" s="1184">
        <v>2230</v>
      </c>
      <c r="D12" s="1185">
        <v>2.4418653879311081</v>
      </c>
      <c r="E12" s="1201"/>
      <c r="F12" s="1183" t="s">
        <v>160</v>
      </c>
      <c r="G12" s="1184">
        <v>209.55199999999999</v>
      </c>
      <c r="H12" s="1184">
        <v>1997</v>
      </c>
      <c r="I12" s="1185">
        <v>1.7654363631768284</v>
      </c>
      <c r="J12" s="1193"/>
      <c r="K12" s="1183" t="s">
        <v>371</v>
      </c>
      <c r="L12" s="1184">
        <v>1193.8699999999999</v>
      </c>
      <c r="M12" s="1184">
        <v>133.898</v>
      </c>
      <c r="N12" s="1185">
        <v>8.916264619337106</v>
      </c>
      <c r="O12" s="1193"/>
      <c r="P12" s="1183" t="s">
        <v>141</v>
      </c>
      <c r="Q12" s="1184">
        <v>737.274</v>
      </c>
      <c r="R12" s="1184">
        <v>159.79599999999999</v>
      </c>
      <c r="S12" s="1185">
        <v>4.6138451525695263</v>
      </c>
    </row>
    <row r="13" spans="1:27" ht="16.5" thickBot="1">
      <c r="A13" s="1183" t="s">
        <v>160</v>
      </c>
      <c r="B13" s="1184">
        <v>2627.8809999999999</v>
      </c>
      <c r="C13" s="1184">
        <v>5509</v>
      </c>
      <c r="D13" s="1185">
        <v>2.3812631052424593</v>
      </c>
      <c r="E13" s="1201"/>
      <c r="F13" s="1189" t="s">
        <v>259</v>
      </c>
      <c r="G13" s="1190">
        <v>3956.625</v>
      </c>
      <c r="H13" s="1190">
        <v>17478</v>
      </c>
      <c r="I13" s="1191">
        <v>3.1987693636052748</v>
      </c>
      <c r="J13" s="1193"/>
      <c r="K13" s="1183" t="s">
        <v>140</v>
      </c>
      <c r="L13" s="1184">
        <v>725.55899999999997</v>
      </c>
      <c r="M13" s="1184">
        <v>161.036</v>
      </c>
      <c r="N13" s="1185">
        <v>4.5055701830646564</v>
      </c>
      <c r="O13" s="1193"/>
      <c r="P13" s="1183" t="s">
        <v>147</v>
      </c>
      <c r="Q13" s="1184">
        <v>519.476</v>
      </c>
      <c r="R13" s="1184">
        <v>119.372</v>
      </c>
      <c r="S13" s="1185">
        <v>4.3517407767315621</v>
      </c>
    </row>
    <row r="14" spans="1:27" ht="15.75">
      <c r="A14" s="1183" t="s">
        <v>156</v>
      </c>
      <c r="B14" s="1184">
        <v>2373.712</v>
      </c>
      <c r="C14" s="1184">
        <v>6132</v>
      </c>
      <c r="D14" s="1185">
        <v>1.8527443690889778</v>
      </c>
      <c r="E14" s="1201"/>
      <c r="F14"/>
      <c r="G14"/>
      <c r="H14"/>
      <c r="I14"/>
      <c r="J14" s="1193"/>
      <c r="K14" s="1183" t="s">
        <v>138</v>
      </c>
      <c r="L14" s="1184">
        <v>701.529</v>
      </c>
      <c r="M14" s="1184">
        <v>200.24700000000001</v>
      </c>
      <c r="N14" s="1185">
        <v>3.503318401773809</v>
      </c>
      <c r="O14" s="1193"/>
      <c r="P14" s="1183" t="s">
        <v>138</v>
      </c>
      <c r="Q14" s="1184">
        <v>468.93299999999999</v>
      </c>
      <c r="R14" s="1184">
        <v>158.892</v>
      </c>
      <c r="S14" s="1185">
        <v>2.9512687863454423</v>
      </c>
    </row>
    <row r="15" spans="1:27" ht="15.75">
      <c r="A15" s="1183" t="s">
        <v>141</v>
      </c>
      <c r="B15" s="1184">
        <v>1570.412</v>
      </c>
      <c r="C15" s="1184">
        <v>978</v>
      </c>
      <c r="D15" s="1185">
        <v>3.5899070069401899</v>
      </c>
      <c r="E15" s="1201"/>
      <c r="F15"/>
      <c r="G15"/>
      <c r="H15"/>
      <c r="I15"/>
      <c r="J15" s="1193"/>
      <c r="K15" s="1183" t="s">
        <v>146</v>
      </c>
      <c r="L15" s="1184">
        <v>636.50800000000004</v>
      </c>
      <c r="M15" s="1184">
        <v>176.94200000000001</v>
      </c>
      <c r="N15" s="1185">
        <v>3.5972691616461892</v>
      </c>
      <c r="O15" s="1193"/>
      <c r="P15" s="1183" t="s">
        <v>158</v>
      </c>
      <c r="Q15" s="1184">
        <v>269.42899999999997</v>
      </c>
      <c r="R15" s="1184">
        <v>34.405000000000001</v>
      </c>
      <c r="S15" s="1185">
        <v>7.8311001307949413</v>
      </c>
      <c r="U15" s="1096"/>
      <c r="V15" s="1096"/>
      <c r="W15" s="1096"/>
      <c r="X15" s="1096"/>
    </row>
    <row r="16" spans="1:27" ht="15.75">
      <c r="A16" s="1183" t="s">
        <v>138</v>
      </c>
      <c r="B16" s="1184">
        <v>1400.511</v>
      </c>
      <c r="C16" s="1184">
        <v>5065</v>
      </c>
      <c r="D16" s="1185">
        <v>3.4652904585875679</v>
      </c>
      <c r="E16" s="1201"/>
      <c r="F16"/>
      <c r="G16"/>
      <c r="H16"/>
      <c r="I16"/>
      <c r="J16" s="1193"/>
      <c r="K16" s="1183" t="s">
        <v>159</v>
      </c>
      <c r="L16" s="1184">
        <v>420.93200000000002</v>
      </c>
      <c r="M16" s="1184">
        <v>121.59399999999999</v>
      </c>
      <c r="N16" s="1185">
        <v>3.461782653749363</v>
      </c>
      <c r="O16" s="1193"/>
      <c r="P16" s="1183" t="s">
        <v>159</v>
      </c>
      <c r="Q16" s="1184">
        <v>187.511</v>
      </c>
      <c r="R16" s="1184">
        <v>50.182000000000002</v>
      </c>
      <c r="S16" s="1185">
        <v>3.736618707903232</v>
      </c>
      <c r="U16" s="1096"/>
      <c r="V16" s="1096"/>
      <c r="W16" s="1096"/>
      <c r="X16" s="1096"/>
    </row>
    <row r="17" spans="1:24" ht="16.5" thickBot="1">
      <c r="A17" s="1183" t="s">
        <v>152</v>
      </c>
      <c r="B17" s="1184">
        <v>1226.5830000000001</v>
      </c>
      <c r="C17" s="1184">
        <v>697</v>
      </c>
      <c r="D17" s="1185">
        <v>3.6349769884334648</v>
      </c>
      <c r="E17" s="1200"/>
      <c r="F17"/>
      <c r="G17"/>
      <c r="H17"/>
      <c r="I17"/>
      <c r="J17" s="1193"/>
      <c r="K17" s="1183" t="s">
        <v>499</v>
      </c>
      <c r="L17" s="1184">
        <v>331.30399999999997</v>
      </c>
      <c r="M17" s="1184">
        <v>11.414999999999999</v>
      </c>
      <c r="N17" s="1185">
        <v>29.023565484012263</v>
      </c>
      <c r="O17" s="1193"/>
      <c r="P17" s="1183" t="s">
        <v>361</v>
      </c>
      <c r="Q17" s="1184">
        <v>141.90799999999999</v>
      </c>
      <c r="R17" s="1184">
        <v>68.956000000000003</v>
      </c>
      <c r="S17" s="1185">
        <v>2.0579499970995996</v>
      </c>
      <c r="U17" s="1096"/>
      <c r="V17" s="1096"/>
      <c r="W17" s="1096"/>
      <c r="X17" s="1096"/>
    </row>
    <row r="18" spans="1:24" ht="16.5" thickBot="1">
      <c r="A18" s="1189" t="s">
        <v>259</v>
      </c>
      <c r="B18" s="1190">
        <v>36265.591999999997</v>
      </c>
      <c r="C18" s="1190">
        <v>52323</v>
      </c>
      <c r="D18" s="1191">
        <v>2.8781144574856699</v>
      </c>
      <c r="E18" s="1205"/>
      <c r="K18" s="1183" t="s">
        <v>139</v>
      </c>
      <c r="L18" s="1184">
        <v>244.06700000000001</v>
      </c>
      <c r="M18" s="1184">
        <v>31.109000000000002</v>
      </c>
      <c r="N18" s="1185">
        <v>7.8455430904239929</v>
      </c>
      <c r="O18" s="1193"/>
      <c r="P18" s="1183" t="s">
        <v>151</v>
      </c>
      <c r="Q18" s="1184">
        <v>118.892</v>
      </c>
      <c r="R18" s="1184">
        <v>22.963999999999999</v>
      </c>
      <c r="S18" s="1185">
        <v>5.1773210242118095</v>
      </c>
      <c r="U18" s="1096"/>
      <c r="V18" s="1096"/>
      <c r="W18" s="1096"/>
      <c r="X18" s="1096"/>
    </row>
    <row r="19" spans="1:24" ht="16.5" thickBot="1">
      <c r="A19"/>
      <c r="B19"/>
      <c r="C19"/>
      <c r="D19"/>
      <c r="E19" s="1206"/>
      <c r="J19" s="1193"/>
      <c r="K19" s="1183" t="s">
        <v>151</v>
      </c>
      <c r="L19" s="1184">
        <v>230.54599999999999</v>
      </c>
      <c r="M19" s="1184">
        <v>43.273000000000003</v>
      </c>
      <c r="N19" s="1185">
        <v>5.3277101194740366</v>
      </c>
      <c r="O19" s="1193"/>
      <c r="P19" s="1183" t="s">
        <v>156</v>
      </c>
      <c r="Q19" s="1184">
        <v>101.258</v>
      </c>
      <c r="R19" s="1184">
        <v>18.378</v>
      </c>
      <c r="S19" s="1185">
        <v>5.5097399064098376</v>
      </c>
      <c r="U19" s="1096"/>
      <c r="V19" s="1096"/>
      <c r="W19" s="1096"/>
      <c r="X19" s="1096"/>
    </row>
    <row r="20" spans="1:24" ht="15" customHeight="1" thickBot="1">
      <c r="A20"/>
      <c r="B20"/>
      <c r="C20"/>
      <c r="D20"/>
      <c r="E20" s="1206"/>
      <c r="F20" s="1096"/>
      <c r="G20" s="1096"/>
      <c r="H20" s="1096"/>
      <c r="J20" s="1193"/>
      <c r="K20" s="1183" t="s">
        <v>156</v>
      </c>
      <c r="L20" s="1184">
        <v>189.26300000000001</v>
      </c>
      <c r="M20" s="1184">
        <v>57.085000000000001</v>
      </c>
      <c r="N20" s="1185">
        <v>3.3154594026451782</v>
      </c>
      <c r="O20" s="1193"/>
      <c r="P20" s="1189" t="s">
        <v>259</v>
      </c>
      <c r="Q20" s="1190">
        <v>9516.4740000000002</v>
      </c>
      <c r="R20" s="1190">
        <v>1913.8330000000001</v>
      </c>
      <c r="S20" s="1191">
        <v>4.9724683397140712</v>
      </c>
      <c r="U20" s="1096"/>
      <c r="V20" s="1096"/>
      <c r="W20" s="1096"/>
      <c r="X20" s="1096"/>
    </row>
    <row r="21" spans="1:24" ht="15.75">
      <c r="A21"/>
      <c r="B21"/>
      <c r="C21"/>
      <c r="D21"/>
      <c r="F21" s="1096"/>
      <c r="G21" s="1096"/>
      <c r="H21" s="1096"/>
      <c r="J21" s="1193"/>
      <c r="K21" s="1183" t="s">
        <v>147</v>
      </c>
      <c r="L21" s="1184">
        <v>186.93700000000001</v>
      </c>
      <c r="M21" s="1184">
        <v>37.594999999999999</v>
      </c>
      <c r="N21" s="1185">
        <v>4.9723899454714724</v>
      </c>
      <c r="P21"/>
      <c r="Q21"/>
      <c r="R21"/>
      <c r="S21"/>
    </row>
    <row r="22" spans="1:24" ht="15.75">
      <c r="A22"/>
      <c r="B22"/>
      <c r="C22"/>
      <c r="D22"/>
      <c r="E22" s="1096"/>
      <c r="F22" s="1096"/>
      <c r="G22" s="1096"/>
      <c r="H22" s="1096"/>
      <c r="I22" s="1096"/>
      <c r="J22" s="1096"/>
      <c r="K22" s="1183" t="s">
        <v>405</v>
      </c>
      <c r="L22" s="1184">
        <v>180.976</v>
      </c>
      <c r="M22" s="1184">
        <v>9.2189999999999994</v>
      </c>
      <c r="N22" s="1185">
        <v>19.630762555591716</v>
      </c>
      <c r="P22"/>
      <c r="Q22"/>
      <c r="R22"/>
      <c r="S22"/>
    </row>
    <row r="23" spans="1:24" ht="16.5" thickBot="1">
      <c r="A23"/>
      <c r="B23"/>
      <c r="C23"/>
      <c r="D23"/>
      <c r="E23" s="1096"/>
      <c r="F23" s="1096"/>
      <c r="G23" s="1096"/>
      <c r="H23" s="1096"/>
      <c r="I23" s="1096"/>
      <c r="J23" s="1096"/>
      <c r="K23" s="1183" t="s">
        <v>287</v>
      </c>
      <c r="L23" s="1184">
        <v>178.45500000000001</v>
      </c>
      <c r="M23" s="1184">
        <v>49.862000000000002</v>
      </c>
      <c r="N23" s="1185">
        <v>3.5789779792226546</v>
      </c>
      <c r="P23"/>
      <c r="Q23"/>
      <c r="R23"/>
      <c r="S23"/>
    </row>
    <row r="24" spans="1:24" ht="16.5" thickBot="1">
      <c r="E24" s="1096"/>
      <c r="F24" s="1096"/>
      <c r="G24" s="1096"/>
      <c r="H24" s="1096"/>
      <c r="I24" s="1096"/>
      <c r="J24" s="1096"/>
      <c r="K24" s="1189" t="s">
        <v>259</v>
      </c>
      <c r="L24" s="1190">
        <v>15862.254000000001</v>
      </c>
      <c r="M24" s="1190">
        <v>3229.152</v>
      </c>
      <c r="N24" s="1191">
        <v>4.9122041947855042</v>
      </c>
      <c r="O24"/>
      <c r="P24"/>
      <c r="Q24"/>
      <c r="R24"/>
      <c r="S24"/>
      <c r="T24"/>
    </row>
    <row r="25" spans="1:24">
      <c r="E25" s="1096"/>
      <c r="F25" s="1096"/>
      <c r="G25" s="1096"/>
      <c r="H25" s="1096"/>
      <c r="I25" s="1096"/>
      <c r="J25" s="1096"/>
      <c r="K25"/>
      <c r="L25"/>
      <c r="M25"/>
      <c r="N25"/>
      <c r="O25"/>
      <c r="P25"/>
      <c r="Q25"/>
      <c r="R25"/>
      <c r="S25"/>
      <c r="T25"/>
    </row>
    <row r="26" spans="1:24">
      <c r="A26"/>
      <c r="B26"/>
      <c r="C26"/>
      <c r="D26"/>
      <c r="E26"/>
      <c r="F26"/>
      <c r="G26"/>
      <c r="H26"/>
      <c r="I26"/>
      <c r="J26" s="1096"/>
      <c r="O26"/>
      <c r="P26"/>
      <c r="Q26"/>
      <c r="R26"/>
      <c r="S26"/>
      <c r="T26"/>
    </row>
    <row r="27" spans="1:24">
      <c r="A27"/>
      <c r="B27"/>
      <c r="C27"/>
      <c r="D27"/>
      <c r="E27"/>
      <c r="F27"/>
      <c r="G27"/>
      <c r="H27"/>
      <c r="I27"/>
      <c r="J27" s="1096"/>
      <c r="K27"/>
      <c r="L27"/>
      <c r="M27"/>
      <c r="N27"/>
      <c r="O27"/>
      <c r="P27"/>
      <c r="Q27"/>
      <c r="R27"/>
      <c r="S27"/>
      <c r="T27"/>
    </row>
    <row r="28" spans="1:24">
      <c r="A28"/>
      <c r="B28"/>
      <c r="C28"/>
      <c r="D28"/>
      <c r="E28"/>
      <c r="F28"/>
      <c r="G28"/>
      <c r="H28"/>
      <c r="I28"/>
      <c r="J28" s="1096"/>
      <c r="K28"/>
      <c r="L28"/>
      <c r="M28"/>
      <c r="N28"/>
      <c r="O28"/>
      <c r="P28"/>
      <c r="Q28"/>
      <c r="R28"/>
      <c r="S28"/>
      <c r="T28"/>
    </row>
    <row r="29" spans="1:24">
      <c r="A29"/>
      <c r="B29"/>
      <c r="C29"/>
      <c r="D29"/>
      <c r="E29"/>
      <c r="F29"/>
      <c r="G29"/>
      <c r="H29"/>
      <c r="I29"/>
      <c r="J29" s="1096"/>
      <c r="K29"/>
      <c r="L29"/>
      <c r="M29"/>
      <c r="N29"/>
      <c r="O29"/>
      <c r="P29"/>
      <c r="Q29"/>
      <c r="R29"/>
      <c r="S29"/>
      <c r="T29"/>
    </row>
    <row r="30" spans="1:24">
      <c r="A30"/>
      <c r="B30"/>
      <c r="C30"/>
      <c r="D30"/>
      <c r="E30"/>
      <c r="F30"/>
      <c r="G30"/>
      <c r="H30"/>
      <c r="I30"/>
      <c r="J30"/>
      <c r="K30"/>
      <c r="L30"/>
      <c r="M30"/>
      <c r="N30"/>
      <c r="O30" s="1096"/>
      <c r="P30"/>
      <c r="Q30"/>
      <c r="R30"/>
      <c r="S30"/>
    </row>
    <row r="31" spans="1:24">
      <c r="A31"/>
      <c r="B31"/>
      <c r="C31"/>
      <c r="D31"/>
      <c r="E31"/>
      <c r="F31"/>
      <c r="G31"/>
      <c r="H31"/>
      <c r="I31"/>
      <c r="J31"/>
      <c r="K31"/>
      <c r="L31"/>
      <c r="M31"/>
      <c r="N31"/>
      <c r="O31" s="1096"/>
    </row>
    <row r="32" spans="1:24">
      <c r="A32"/>
      <c r="B32"/>
      <c r="C32"/>
      <c r="D32"/>
      <c r="E32"/>
      <c r="F32"/>
      <c r="G32"/>
      <c r="H32"/>
      <c r="I32"/>
      <c r="J32"/>
      <c r="K32"/>
      <c r="L32"/>
      <c r="M32"/>
      <c r="N32"/>
      <c r="O32" s="1096"/>
    </row>
    <row r="33" spans="1:19">
      <c r="A33"/>
      <c r="B33"/>
      <c r="C33"/>
      <c r="D33"/>
      <c r="E33"/>
      <c r="F33"/>
      <c r="G33"/>
      <c r="H33"/>
      <c r="I33"/>
      <c r="J33"/>
      <c r="K33"/>
      <c r="L33"/>
      <c r="M33"/>
      <c r="N33"/>
      <c r="O33" s="1096"/>
      <c r="P33" s="3"/>
      <c r="Q33" s="3"/>
      <c r="R33" s="3"/>
      <c r="S33" s="3"/>
    </row>
    <row r="34" spans="1:19">
      <c r="A34"/>
      <c r="B34"/>
      <c r="C34"/>
      <c r="D34"/>
      <c r="E34"/>
      <c r="F34"/>
      <c r="G34"/>
      <c r="H34"/>
      <c r="I34"/>
      <c r="J34"/>
      <c r="K34"/>
      <c r="L34"/>
      <c r="M34"/>
      <c r="N34"/>
      <c r="O34" s="1096"/>
      <c r="P34" s="3"/>
      <c r="Q34" s="3"/>
      <c r="R34" s="3"/>
      <c r="S34" s="3"/>
    </row>
    <row r="35" spans="1:19">
      <c r="A35"/>
      <c r="B35"/>
      <c r="C35"/>
      <c r="D35"/>
      <c r="E35"/>
      <c r="F35"/>
      <c r="G35"/>
      <c r="H35"/>
      <c r="I35"/>
      <c r="J35"/>
      <c r="O35" s="1096"/>
      <c r="P35" s="3"/>
      <c r="Q35" s="3"/>
      <c r="R35" s="3"/>
      <c r="S35" s="3"/>
    </row>
    <row r="36" spans="1:19">
      <c r="A36"/>
      <c r="B36"/>
      <c r="C36"/>
      <c r="D36"/>
      <c r="E36"/>
      <c r="F36"/>
      <c r="G36"/>
      <c r="H36"/>
      <c r="I36"/>
      <c r="J36"/>
      <c r="K36"/>
      <c r="L36" s="3"/>
      <c r="M36" s="3"/>
      <c r="N36" s="3"/>
      <c r="O36" s="1096"/>
    </row>
    <row r="37" spans="1:19">
      <c r="A37"/>
      <c r="B37"/>
      <c r="C37"/>
      <c r="D37"/>
      <c r="E37"/>
      <c r="F37"/>
      <c r="G37"/>
      <c r="H37"/>
      <c r="I37"/>
      <c r="J37"/>
      <c r="K37"/>
      <c r="L37" s="3"/>
      <c r="M37" s="3"/>
      <c r="N37" s="3"/>
      <c r="O37" s="1096"/>
    </row>
    <row r="38" spans="1:19">
      <c r="A38" t="s">
        <v>155</v>
      </c>
      <c r="B38">
        <v>1825137</v>
      </c>
      <c r="C38">
        <v>312807</v>
      </c>
      <c r="D38">
        <v>223</v>
      </c>
      <c r="E38"/>
      <c r="F38">
        <f>B38/1000</f>
        <v>1825.1369999999999</v>
      </c>
      <c r="G38">
        <f>C38/1000</f>
        <v>312.80700000000002</v>
      </c>
      <c r="H38">
        <f>F38/G38</f>
        <v>5.8347063844479177</v>
      </c>
      <c r="I38"/>
      <c r="J38"/>
      <c r="K38"/>
      <c r="L38" s="3"/>
      <c r="M38" s="3"/>
      <c r="N38" s="3"/>
      <c r="O38" s="1096"/>
    </row>
    <row r="39" spans="1:19">
      <c r="A39" t="s">
        <v>285</v>
      </c>
      <c r="B39">
        <v>35539</v>
      </c>
      <c r="C39">
        <v>23707</v>
      </c>
      <c r="D39">
        <v>191</v>
      </c>
      <c r="E39"/>
      <c r="F39" s="3">
        <f t="shared" ref="F39:F54" si="0">B39/1000</f>
        <v>35.539000000000001</v>
      </c>
      <c r="G39" s="3">
        <f t="shared" ref="G39:G54" si="1">C39/1000</f>
        <v>23.707000000000001</v>
      </c>
      <c r="H39" s="3">
        <f t="shared" ref="H39:H54" si="2">F39/G39</f>
        <v>1.4990930948664951</v>
      </c>
      <c r="I39"/>
      <c r="J39"/>
      <c r="K39"/>
      <c r="L39" s="3"/>
      <c r="M39" s="3"/>
      <c r="N39" s="3"/>
      <c r="O39" s="1096"/>
    </row>
    <row r="40" spans="1:19">
      <c r="A40" t="s">
        <v>528</v>
      </c>
      <c r="B40">
        <v>1226</v>
      </c>
      <c r="C40">
        <v>110</v>
      </c>
      <c r="D40">
        <v>2274</v>
      </c>
      <c r="E40"/>
      <c r="F40" s="3">
        <f t="shared" si="0"/>
        <v>1.226</v>
      </c>
      <c r="G40" s="3">
        <f t="shared" si="1"/>
        <v>0.11</v>
      </c>
      <c r="H40" s="3">
        <f t="shared" si="2"/>
        <v>11.145454545454545</v>
      </c>
      <c r="I40"/>
      <c r="J40"/>
      <c r="K40"/>
    </row>
    <row r="41" spans="1:19">
      <c r="A41" t="s">
        <v>409</v>
      </c>
      <c r="B41">
        <v>11022</v>
      </c>
      <c r="C41">
        <v>4723</v>
      </c>
      <c r="D41">
        <v>4094</v>
      </c>
      <c r="E41"/>
      <c r="F41" s="3">
        <f t="shared" si="0"/>
        <v>11.022</v>
      </c>
      <c r="G41" s="3">
        <f t="shared" si="1"/>
        <v>4.7229999999999999</v>
      </c>
      <c r="H41" s="3">
        <f t="shared" si="2"/>
        <v>2.3336862163878891</v>
      </c>
      <c r="I41"/>
      <c r="J41"/>
      <c r="K41"/>
      <c r="L41" s="1096"/>
    </row>
    <row r="42" spans="1:19">
      <c r="A42" t="s">
        <v>152</v>
      </c>
      <c r="B42">
        <v>53056</v>
      </c>
      <c r="C42">
        <v>6904</v>
      </c>
      <c r="D42">
        <v>1997</v>
      </c>
      <c r="E42"/>
      <c r="F42" s="3">
        <f t="shared" si="0"/>
        <v>53.055999999999997</v>
      </c>
      <c r="G42" s="3">
        <f t="shared" si="1"/>
        <v>6.9039999999999999</v>
      </c>
      <c r="H42" s="3">
        <f t="shared" si="2"/>
        <v>7.6848203939745074</v>
      </c>
      <c r="I42"/>
      <c r="J42"/>
      <c r="K42"/>
      <c r="L42" s="1096"/>
    </row>
    <row r="43" spans="1:19">
      <c r="A43" t="s">
        <v>157</v>
      </c>
      <c r="B43">
        <v>3378</v>
      </c>
      <c r="C43">
        <v>576</v>
      </c>
      <c r="D43">
        <v>23</v>
      </c>
      <c r="E43"/>
      <c r="F43" s="3">
        <f t="shared" si="0"/>
        <v>3.3780000000000001</v>
      </c>
      <c r="G43" s="3">
        <f t="shared" si="1"/>
        <v>0.57599999999999996</v>
      </c>
      <c r="H43" s="3">
        <f t="shared" si="2"/>
        <v>5.8645833333333339</v>
      </c>
      <c r="I43"/>
      <c r="J43"/>
      <c r="K43"/>
      <c r="L43" s="1096"/>
    </row>
    <row r="44" spans="1:19">
      <c r="A44" t="s">
        <v>139</v>
      </c>
      <c r="B44">
        <v>26659</v>
      </c>
      <c r="C44">
        <v>2394</v>
      </c>
      <c r="D44">
        <v>156</v>
      </c>
      <c r="E44"/>
      <c r="F44" s="3">
        <f t="shared" si="0"/>
        <v>26.658999999999999</v>
      </c>
      <c r="G44" s="3">
        <f t="shared" si="1"/>
        <v>2.3940000000000001</v>
      </c>
      <c r="H44" s="3">
        <f t="shared" si="2"/>
        <v>11.135756056808688</v>
      </c>
      <c r="I44"/>
      <c r="J44"/>
      <c r="K44"/>
      <c r="L44" s="1096"/>
    </row>
    <row r="45" spans="1:19">
      <c r="A45" t="s">
        <v>148</v>
      </c>
      <c r="B45">
        <v>1694</v>
      </c>
      <c r="C45">
        <v>198</v>
      </c>
      <c r="D45">
        <v>2482</v>
      </c>
      <c r="E45"/>
      <c r="F45" s="3">
        <f t="shared" si="0"/>
        <v>1.694</v>
      </c>
      <c r="G45" s="3">
        <f t="shared" si="1"/>
        <v>0.19800000000000001</v>
      </c>
      <c r="H45" s="3">
        <f t="shared" si="2"/>
        <v>8.5555555555555554</v>
      </c>
      <c r="I45"/>
      <c r="J45"/>
      <c r="K45"/>
      <c r="L45" s="1096"/>
    </row>
    <row r="46" spans="1:19">
      <c r="A46" t="s">
        <v>140</v>
      </c>
      <c r="B46">
        <v>1222045</v>
      </c>
      <c r="C46">
        <v>168811</v>
      </c>
      <c r="D46">
        <v>1529</v>
      </c>
      <c r="E46"/>
      <c r="F46" s="3">
        <f t="shared" si="0"/>
        <v>1222.0450000000001</v>
      </c>
      <c r="G46" s="3">
        <f t="shared" si="1"/>
        <v>168.81100000000001</v>
      </c>
      <c r="H46" s="3">
        <f t="shared" si="2"/>
        <v>7.2391313362280894</v>
      </c>
      <c r="I46"/>
      <c r="J46"/>
      <c r="K46"/>
      <c r="L46" s="1096"/>
    </row>
    <row r="47" spans="1:19">
      <c r="A47" t="s">
        <v>158</v>
      </c>
      <c r="B47">
        <v>269429</v>
      </c>
      <c r="C47">
        <v>34405</v>
      </c>
      <c r="D47">
        <v>4509</v>
      </c>
      <c r="E47"/>
      <c r="F47" s="3">
        <f t="shared" si="0"/>
        <v>269.42899999999997</v>
      </c>
      <c r="G47" s="3">
        <f t="shared" si="1"/>
        <v>34.405000000000001</v>
      </c>
      <c r="H47" s="3">
        <f t="shared" si="2"/>
        <v>7.8311001307949413</v>
      </c>
      <c r="I47"/>
      <c r="J47"/>
      <c r="K47"/>
      <c r="L47" s="1096"/>
    </row>
    <row r="48" spans="1:19">
      <c r="A48" t="s">
        <v>156</v>
      </c>
      <c r="B48">
        <v>101258</v>
      </c>
      <c r="C48">
        <v>18378</v>
      </c>
      <c r="D48">
        <v>17478</v>
      </c>
      <c r="E48"/>
      <c r="F48" s="3">
        <f t="shared" si="0"/>
        <v>101.258</v>
      </c>
      <c r="G48" s="3">
        <f t="shared" si="1"/>
        <v>18.378</v>
      </c>
      <c r="H48" s="3">
        <f t="shared" si="2"/>
        <v>5.5097399064098376</v>
      </c>
      <c r="I48"/>
      <c r="J48"/>
      <c r="K48"/>
      <c r="L48" s="1096"/>
    </row>
    <row r="49" spans="1:12">
      <c r="A49" t="s">
        <v>160</v>
      </c>
      <c r="B49">
        <v>3233</v>
      </c>
      <c r="C49">
        <v>553</v>
      </c>
      <c r="D49">
        <v>4173</v>
      </c>
      <c r="E49"/>
      <c r="F49" s="3">
        <f t="shared" si="0"/>
        <v>3.2330000000000001</v>
      </c>
      <c r="G49" s="3">
        <f t="shared" si="1"/>
        <v>0.55300000000000005</v>
      </c>
      <c r="H49" s="3">
        <f t="shared" si="2"/>
        <v>5.8462929475587702</v>
      </c>
      <c r="I49"/>
      <c r="J49"/>
      <c r="K49"/>
      <c r="L49" s="1096"/>
    </row>
    <row r="50" spans="1:12">
      <c r="A50" t="s">
        <v>141</v>
      </c>
      <c r="B50">
        <v>737274</v>
      </c>
      <c r="C50">
        <v>159796</v>
      </c>
      <c r="D50">
        <v>10899</v>
      </c>
      <c r="E50"/>
      <c r="F50" s="3">
        <f t="shared" si="0"/>
        <v>737.274</v>
      </c>
      <c r="G50" s="3">
        <f t="shared" si="1"/>
        <v>159.79599999999999</v>
      </c>
      <c r="H50" s="3">
        <f t="shared" si="2"/>
        <v>4.6138451525695263</v>
      </c>
      <c r="I50"/>
      <c r="J50"/>
      <c r="K50"/>
      <c r="L50" s="1096"/>
    </row>
    <row r="51" spans="1:12">
      <c r="A51" t="s">
        <v>361</v>
      </c>
      <c r="B51">
        <v>141908</v>
      </c>
      <c r="C51">
        <v>68956</v>
      </c>
      <c r="D51">
        <v>2230</v>
      </c>
      <c r="E51"/>
      <c r="F51" s="3">
        <f t="shared" si="0"/>
        <v>141.90799999999999</v>
      </c>
      <c r="G51" s="3">
        <f t="shared" si="1"/>
        <v>68.956000000000003</v>
      </c>
      <c r="H51" s="3">
        <f t="shared" si="2"/>
        <v>2.0579499970995996</v>
      </c>
      <c r="I51"/>
      <c r="J51"/>
      <c r="K51"/>
      <c r="L51" s="1096"/>
    </row>
    <row r="52" spans="1:12">
      <c r="A52" t="s">
        <v>529</v>
      </c>
      <c r="B52">
        <v>31549</v>
      </c>
      <c r="C52">
        <v>2882</v>
      </c>
      <c r="D52">
        <v>5065</v>
      </c>
      <c r="E52"/>
      <c r="F52" s="3">
        <f t="shared" si="0"/>
        <v>31.548999999999999</v>
      </c>
      <c r="G52" s="3">
        <f t="shared" si="1"/>
        <v>2.8820000000000001</v>
      </c>
      <c r="H52" s="3">
        <f t="shared" si="2"/>
        <v>10.946911866759194</v>
      </c>
      <c r="I52"/>
      <c r="J52"/>
      <c r="K52"/>
      <c r="L52" s="1096"/>
    </row>
    <row r="53" spans="1:12">
      <c r="A53" t="s">
        <v>143</v>
      </c>
      <c r="B53">
        <v>1989894</v>
      </c>
      <c r="C53">
        <v>411390</v>
      </c>
      <c r="D53">
        <v>9970</v>
      </c>
      <c r="E53"/>
      <c r="F53" s="3">
        <f t="shared" si="0"/>
        <v>1989.894</v>
      </c>
      <c r="G53" s="3">
        <f t="shared" si="1"/>
        <v>411.39</v>
      </c>
      <c r="H53" s="3">
        <f t="shared" si="2"/>
        <v>4.8370013855465617</v>
      </c>
      <c r="I53"/>
      <c r="J53"/>
      <c r="K53"/>
      <c r="L53" s="1096"/>
    </row>
    <row r="54" spans="1:12">
      <c r="A54" t="s">
        <v>159</v>
      </c>
      <c r="B54">
        <v>187511</v>
      </c>
      <c r="C54">
        <v>50182</v>
      </c>
      <c r="D54">
        <v>52323</v>
      </c>
      <c r="E54"/>
      <c r="F54" s="3">
        <f t="shared" si="0"/>
        <v>187.511</v>
      </c>
      <c r="G54" s="3">
        <f t="shared" si="1"/>
        <v>50.182000000000002</v>
      </c>
      <c r="H54" s="3">
        <f t="shared" si="2"/>
        <v>3.736618707903232</v>
      </c>
      <c r="I54"/>
      <c r="J54"/>
      <c r="K54"/>
      <c r="L54" s="1096"/>
    </row>
    <row r="55" spans="1:12">
      <c r="A55" t="s">
        <v>499</v>
      </c>
      <c r="B55">
        <v>4604</v>
      </c>
      <c r="C55">
        <v>122</v>
      </c>
      <c r="D55" s="3">
        <v>52324</v>
      </c>
      <c r="E55" s="3"/>
      <c r="F55" s="3">
        <f t="shared" ref="F55:F61" si="3">B55/1000</f>
        <v>4.6040000000000001</v>
      </c>
      <c r="G55" s="3">
        <f t="shared" ref="G55:G61" si="4">C55/1000</f>
        <v>0.122</v>
      </c>
      <c r="H55" s="3">
        <f t="shared" ref="H55:H61" si="5">F55/G55</f>
        <v>37.73770491803279</v>
      </c>
      <c r="I55"/>
      <c r="J55"/>
      <c r="K55"/>
      <c r="L55" s="1096"/>
    </row>
    <row r="56" spans="1:12">
      <c r="A56" t="s">
        <v>142</v>
      </c>
      <c r="B56">
        <v>51282</v>
      </c>
      <c r="C56">
        <v>24435</v>
      </c>
      <c r="D56" s="3">
        <v>52325</v>
      </c>
      <c r="E56" s="3"/>
      <c r="F56" s="3">
        <f t="shared" si="3"/>
        <v>51.281999999999996</v>
      </c>
      <c r="G56" s="3">
        <f t="shared" si="4"/>
        <v>24.434999999999999</v>
      </c>
      <c r="H56" s="3">
        <f t="shared" si="5"/>
        <v>2.0987108655616944</v>
      </c>
      <c r="I56"/>
      <c r="J56"/>
      <c r="K56"/>
      <c r="L56" s="1096"/>
    </row>
    <row r="57" spans="1:12">
      <c r="A57" t="s">
        <v>151</v>
      </c>
      <c r="B57">
        <v>118892</v>
      </c>
      <c r="C57">
        <v>22964</v>
      </c>
      <c r="D57" s="3">
        <v>52326</v>
      </c>
      <c r="E57" s="3"/>
      <c r="F57" s="3">
        <f t="shared" si="3"/>
        <v>118.892</v>
      </c>
      <c r="G57" s="3">
        <f t="shared" si="4"/>
        <v>22.963999999999999</v>
      </c>
      <c r="H57" s="3">
        <f t="shared" si="5"/>
        <v>5.1773210242118095</v>
      </c>
      <c r="I57"/>
      <c r="J57"/>
      <c r="K57"/>
      <c r="L57" s="1096"/>
    </row>
    <row r="58" spans="1:12">
      <c r="A58" t="s">
        <v>147</v>
      </c>
      <c r="B58">
        <v>519476</v>
      </c>
      <c r="C58">
        <v>119372</v>
      </c>
      <c r="D58" s="3">
        <v>52327</v>
      </c>
      <c r="E58" s="3"/>
      <c r="F58" s="3">
        <f t="shared" si="3"/>
        <v>519.476</v>
      </c>
      <c r="G58" s="3">
        <f t="shared" si="4"/>
        <v>119.372</v>
      </c>
      <c r="H58" s="3">
        <f t="shared" si="5"/>
        <v>4.3517407767315621</v>
      </c>
      <c r="I58"/>
      <c r="J58"/>
      <c r="K58"/>
      <c r="L58" s="1096"/>
    </row>
    <row r="59" spans="1:12">
      <c r="A59" t="s">
        <v>138</v>
      </c>
      <c r="B59">
        <v>468933</v>
      </c>
      <c r="C59">
        <v>158892</v>
      </c>
      <c r="D59" s="3">
        <v>52328</v>
      </c>
      <c r="E59" s="3"/>
      <c r="F59" s="3">
        <f t="shared" si="3"/>
        <v>468.93299999999999</v>
      </c>
      <c r="G59" s="3">
        <f t="shared" si="4"/>
        <v>158.892</v>
      </c>
      <c r="H59" s="3">
        <f t="shared" si="5"/>
        <v>2.9512687863454423</v>
      </c>
      <c r="I59"/>
      <c r="J59"/>
      <c r="K59"/>
      <c r="L59" s="1096"/>
    </row>
    <row r="60" spans="1:12">
      <c r="A60" t="s">
        <v>371</v>
      </c>
      <c r="B60">
        <v>1711475</v>
      </c>
      <c r="C60">
        <v>321276</v>
      </c>
      <c r="D60" s="3">
        <v>52329</v>
      </c>
      <c r="E60" s="3"/>
      <c r="F60" s="3">
        <f t="shared" si="3"/>
        <v>1711.4749999999999</v>
      </c>
      <c r="G60" s="3">
        <f t="shared" si="4"/>
        <v>321.27600000000001</v>
      </c>
      <c r="H60" s="3">
        <f t="shared" si="5"/>
        <v>5.327117493992704</v>
      </c>
      <c r="I60"/>
      <c r="J60"/>
      <c r="K60"/>
      <c r="L60" s="1096"/>
    </row>
    <row r="61" spans="1:12">
      <c r="A61" t="s">
        <v>475</v>
      </c>
      <c r="B61">
        <v>9516474</v>
      </c>
      <c r="C61">
        <v>1913833</v>
      </c>
      <c r="D61" s="3">
        <v>52330</v>
      </c>
      <c r="E61" s="3"/>
      <c r="F61" s="3">
        <f t="shared" si="3"/>
        <v>9516.4740000000002</v>
      </c>
      <c r="G61" s="3">
        <f t="shared" si="4"/>
        <v>1913.8330000000001</v>
      </c>
      <c r="H61" s="3">
        <f t="shared" si="5"/>
        <v>4.9724683397140712</v>
      </c>
      <c r="I61"/>
      <c r="J61"/>
      <c r="K61"/>
      <c r="L61" s="1096"/>
    </row>
    <row r="62" spans="1:12">
      <c r="A62"/>
      <c r="B62"/>
      <c r="C62"/>
      <c r="D62" s="3"/>
      <c r="E62" s="3"/>
      <c r="F62" s="3"/>
      <c r="G62" s="3"/>
      <c r="H62" s="3"/>
      <c r="I62"/>
      <c r="J62"/>
      <c r="K62"/>
      <c r="L62" s="1096"/>
    </row>
    <row r="63" spans="1:12">
      <c r="A63"/>
      <c r="B63"/>
      <c r="C63"/>
      <c r="D63" s="3"/>
      <c r="E63" s="3"/>
      <c r="F63" s="3"/>
      <c r="G63" s="3"/>
      <c r="H63" s="3"/>
      <c r="I63"/>
      <c r="J63"/>
      <c r="K63"/>
      <c r="L63" s="1096"/>
    </row>
    <row r="64" spans="1:12">
      <c r="A64"/>
      <c r="B64"/>
      <c r="C64"/>
      <c r="D64" s="3"/>
      <c r="E64" s="3"/>
      <c r="F64" s="3"/>
      <c r="G64" s="3"/>
      <c r="H64" s="3"/>
      <c r="I64"/>
      <c r="J64"/>
      <c r="K64"/>
      <c r="L64" s="1096"/>
    </row>
    <row r="65" spans="1:12">
      <c r="A65"/>
      <c r="B65"/>
      <c r="C65"/>
      <c r="D65" s="3"/>
      <c r="E65" s="3"/>
      <c r="F65" s="3"/>
      <c r="G65" s="3"/>
      <c r="H65" s="3"/>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s="3"/>
      <c r="B103" s="3"/>
      <c r="C103" s="3"/>
      <c r="D103" s="3"/>
      <c r="E103" s="3"/>
      <c r="F103" s="3"/>
      <c r="G103" s="3"/>
      <c r="H103" s="3"/>
      <c r="I103" s="3"/>
      <c r="J103" s="3"/>
      <c r="K103" s="3"/>
    </row>
    <row r="104" spans="1:11">
      <c r="A104" s="3"/>
      <c r="B104" s="3"/>
      <c r="C104" s="3"/>
      <c r="D104" s="3"/>
      <c r="E104" s="3"/>
      <c r="F104" s="3"/>
      <c r="G104" s="3"/>
      <c r="H104" s="3"/>
      <c r="I104" s="3"/>
      <c r="J104" s="3"/>
      <c r="K104" s="3"/>
    </row>
    <row r="105" spans="1:11">
      <c r="A105" s="3"/>
      <c r="B105" s="3"/>
      <c r="C105" s="3"/>
      <c r="D105" s="3"/>
      <c r="E105" s="3"/>
      <c r="F105" s="3"/>
      <c r="G105" s="3"/>
      <c r="H105" s="3"/>
      <c r="I105" s="3"/>
      <c r="J105" s="3"/>
      <c r="K105" s="3"/>
    </row>
    <row r="106" spans="1:11">
      <c r="A106" s="3"/>
      <c r="B106" s="3"/>
      <c r="C106" s="3"/>
      <c r="D106" s="3"/>
      <c r="E106" s="3"/>
      <c r="F106" s="3"/>
      <c r="G106" s="3"/>
      <c r="H106" s="3"/>
      <c r="I106" s="3"/>
      <c r="J106" s="3"/>
      <c r="K106" s="3"/>
    </row>
    <row r="107" spans="1:11">
      <c r="A107" s="3"/>
      <c r="B107" s="3"/>
      <c r="C107" s="3"/>
      <c r="D107" s="3"/>
      <c r="E107" s="3"/>
      <c r="F107" s="3"/>
      <c r="G107" s="3"/>
      <c r="H107" s="3"/>
      <c r="I107" s="3"/>
      <c r="J107" s="3"/>
      <c r="K107" s="3"/>
    </row>
    <row r="108" spans="1:11">
      <c r="A108" s="3"/>
      <c r="B108" s="3"/>
      <c r="C108" s="3"/>
      <c r="D108" s="3"/>
      <c r="E108" s="3"/>
      <c r="F108" s="3"/>
      <c r="G108" s="3"/>
      <c r="H108" s="3"/>
      <c r="I108" s="3"/>
      <c r="J108" s="3"/>
      <c r="K108" s="3"/>
    </row>
    <row r="109" spans="1:11">
      <c r="A109" s="3"/>
      <c r="B109" s="3"/>
      <c r="C109" s="3"/>
      <c r="D109" s="3"/>
      <c r="E109" s="3"/>
      <c r="F109" s="3"/>
      <c r="G109" s="3"/>
      <c r="H109" s="3"/>
      <c r="I109" s="3"/>
      <c r="J109" s="3"/>
      <c r="K109" s="3"/>
    </row>
    <row r="110" spans="1:11">
      <c r="A110" s="3"/>
      <c r="B110" s="3"/>
      <c r="C110" s="3"/>
      <c r="D110" s="3"/>
      <c r="E110" s="3"/>
      <c r="F110" s="3"/>
      <c r="G110" s="3"/>
      <c r="H110" s="3"/>
      <c r="I110" s="3"/>
      <c r="J110" s="3"/>
      <c r="K110" s="3"/>
    </row>
    <row r="111" spans="1:11">
      <c r="A111" s="3"/>
      <c r="B111" s="3"/>
      <c r="C111" s="3"/>
      <c r="D111" s="3"/>
      <c r="E111" s="3"/>
      <c r="F111" s="3"/>
      <c r="G111" s="3"/>
      <c r="H111" s="3"/>
      <c r="I111" s="3"/>
      <c r="J111" s="3"/>
      <c r="K111" s="3"/>
    </row>
    <row r="112" spans="1:11">
      <c r="A112" s="3"/>
      <c r="B112" s="3"/>
      <c r="C112" s="3"/>
      <c r="D112" s="3"/>
      <c r="E112" s="3"/>
      <c r="F112" s="3"/>
      <c r="G112" s="3"/>
      <c r="H112" s="3"/>
      <c r="I112" s="3"/>
      <c r="J112" s="3"/>
      <c r="K112" s="3"/>
    </row>
    <row r="113" spans="1:11">
      <c r="A113" s="3"/>
      <c r="B113" s="3"/>
      <c r="C113" s="3"/>
      <c r="D113" s="3"/>
      <c r="E113" s="3"/>
      <c r="F113" s="3"/>
      <c r="G113" s="3"/>
      <c r="H113" s="3"/>
      <c r="I113" s="3"/>
      <c r="J113" s="3"/>
      <c r="K113" s="3"/>
    </row>
    <row r="114" spans="1:11">
      <c r="A114" s="3"/>
      <c r="B114" s="3"/>
      <c r="C114" s="3"/>
      <c r="D114" s="3"/>
      <c r="E114" s="3"/>
      <c r="F114" s="3"/>
      <c r="G114" s="3"/>
      <c r="H114" s="3"/>
      <c r="I114" s="3"/>
      <c r="J114" s="3"/>
      <c r="K114" s="3"/>
    </row>
    <row r="115" spans="1:11">
      <c r="A115" s="3"/>
      <c r="B115" s="3"/>
      <c r="C115" s="3"/>
      <c r="D115" s="3"/>
      <c r="E115" s="3"/>
      <c r="F115" s="3"/>
      <c r="G115" s="3"/>
      <c r="H115" s="3"/>
      <c r="I115" s="3"/>
      <c r="J115" s="3"/>
      <c r="K115" s="3"/>
    </row>
    <row r="116" spans="1:11">
      <c r="A116" s="3"/>
      <c r="B116" s="3"/>
      <c r="C116" s="3"/>
      <c r="D116" s="3"/>
      <c r="E116" s="3"/>
      <c r="F116" s="3"/>
      <c r="G116" s="3"/>
      <c r="H116" s="3"/>
      <c r="I116" s="3"/>
      <c r="J116" s="3"/>
      <c r="K116" s="3"/>
    </row>
    <row r="117" spans="1:11">
      <c r="A117" s="3"/>
      <c r="B117" s="3"/>
      <c r="C117" s="3"/>
      <c r="D117" s="3"/>
      <c r="E117" s="3"/>
      <c r="F117" s="3"/>
      <c r="G117" s="3"/>
      <c r="H117" s="3"/>
      <c r="I117" s="3"/>
      <c r="J117" s="3"/>
      <c r="K117" s="3"/>
    </row>
    <row r="118" spans="1:11">
      <c r="A118" s="3"/>
      <c r="B118" s="3"/>
      <c r="C118" s="3"/>
      <c r="D118" s="3"/>
      <c r="E118" s="3"/>
      <c r="F118" s="3"/>
      <c r="G118" s="3"/>
      <c r="H118" s="3"/>
      <c r="I118" s="3"/>
      <c r="J118" s="3"/>
      <c r="K118" s="3"/>
    </row>
    <row r="119" spans="1:11">
      <c r="A119" s="3"/>
      <c r="B119" s="3"/>
      <c r="C119" s="3"/>
      <c r="D119" s="3"/>
      <c r="E119" s="3"/>
      <c r="F119" s="3"/>
      <c r="G119" s="3"/>
      <c r="H119" s="3"/>
      <c r="I119" s="3"/>
      <c r="J119" s="3"/>
      <c r="K119" s="3"/>
    </row>
    <row r="120" spans="1:11">
      <c r="A120" s="3"/>
      <c r="B120" s="3"/>
      <c r="C120" s="3"/>
      <c r="D120" s="3"/>
      <c r="E120" s="3"/>
      <c r="F120" s="3"/>
      <c r="G120" s="3"/>
      <c r="H120" s="3"/>
      <c r="I120" s="3"/>
      <c r="J120" s="3"/>
      <c r="K120" s="3"/>
    </row>
    <row r="121" spans="1:11">
      <c r="A121" s="3"/>
      <c r="B121" s="3"/>
      <c r="C121" s="3"/>
      <c r="D121" s="3"/>
      <c r="E121" s="3"/>
      <c r="F121" s="3"/>
      <c r="G121" s="3"/>
      <c r="H121" s="3"/>
      <c r="I121" s="3"/>
      <c r="J121" s="3"/>
      <c r="K121" s="3"/>
    </row>
    <row r="122" spans="1:11">
      <c r="A122" s="3"/>
      <c r="B122" s="3"/>
      <c r="C122" s="3"/>
      <c r="D122" s="3"/>
      <c r="E122" s="3"/>
      <c r="F122" s="3"/>
      <c r="G122" s="3"/>
      <c r="H122" s="3"/>
      <c r="I122" s="3"/>
      <c r="J122" s="3"/>
      <c r="K122" s="3"/>
    </row>
    <row r="123" spans="1:11">
      <c r="A123" s="3"/>
      <c r="B123" s="3"/>
      <c r="C123" s="3"/>
      <c r="D123" s="3"/>
      <c r="E123" s="3"/>
      <c r="F123" s="3"/>
      <c r="G123" s="3"/>
      <c r="H123" s="3"/>
      <c r="I123" s="3"/>
      <c r="J123" s="3"/>
      <c r="K123" s="3"/>
    </row>
    <row r="124" spans="1:11">
      <c r="A124" s="3"/>
      <c r="B124" s="3"/>
      <c r="C124" s="3"/>
      <c r="D124" s="3"/>
      <c r="E124" s="3"/>
      <c r="F124" s="3"/>
      <c r="G124" s="3"/>
      <c r="H124" s="3"/>
      <c r="I124" s="3"/>
      <c r="J124" s="3"/>
      <c r="K124" s="3"/>
    </row>
    <row r="125" spans="1:11">
      <c r="A125" s="3"/>
      <c r="B125" s="3"/>
      <c r="C125" s="3"/>
      <c r="D125" s="3"/>
      <c r="E125" s="3"/>
      <c r="F125" s="3"/>
      <c r="G125" s="3"/>
      <c r="H125" s="3"/>
      <c r="I125" s="3"/>
      <c r="J125" s="3"/>
      <c r="K125" s="3"/>
    </row>
    <row r="126" spans="1:11">
      <c r="A126" s="3"/>
      <c r="B126" s="3"/>
      <c r="C126" s="3"/>
      <c r="D126" s="3"/>
      <c r="E126" s="3"/>
      <c r="F126" s="3"/>
      <c r="G126" s="3"/>
      <c r="H126" s="3"/>
      <c r="I126" s="3"/>
      <c r="J126" s="3"/>
      <c r="K126" s="3"/>
    </row>
    <row r="127" spans="1:11">
      <c r="A127" s="3"/>
      <c r="B127" s="3"/>
      <c r="C127" s="3"/>
      <c r="D127" s="3"/>
      <c r="E127" s="3"/>
      <c r="F127" s="3"/>
      <c r="G127" s="3"/>
      <c r="H127" s="3"/>
      <c r="I127" s="3"/>
      <c r="J127" s="3"/>
      <c r="K127" s="3"/>
    </row>
    <row r="128" spans="1:11">
      <c r="A128" s="3"/>
      <c r="B128" s="3"/>
      <c r="C128" s="3"/>
      <c r="D128" s="3"/>
      <c r="E128" s="3"/>
      <c r="F128" s="3"/>
      <c r="G128" s="3"/>
      <c r="H128" s="3"/>
      <c r="I128" s="3"/>
      <c r="J128" s="3"/>
      <c r="K128" s="3"/>
    </row>
    <row r="129" spans="1:11">
      <c r="A129" s="3"/>
      <c r="B129" s="3"/>
      <c r="C129" s="3"/>
      <c r="D129" s="3"/>
      <c r="E129" s="3"/>
      <c r="F129" s="3"/>
      <c r="G129" s="3"/>
      <c r="H129" s="3"/>
      <c r="I129" s="3"/>
      <c r="J129" s="3"/>
      <c r="K129" s="3"/>
    </row>
    <row r="130" spans="1:11">
      <c r="A130" s="3"/>
      <c r="B130" s="3"/>
      <c r="C130" s="3"/>
      <c r="D130" s="3"/>
      <c r="E130" s="3"/>
      <c r="F130" s="3"/>
      <c r="G130" s="3"/>
      <c r="H130" s="3"/>
      <c r="I130" s="3"/>
      <c r="J130" s="3"/>
      <c r="K130" s="3"/>
    </row>
    <row r="131" spans="1:11">
      <c r="A131" s="3"/>
      <c r="B131" s="3"/>
      <c r="C131" s="3"/>
      <c r="D131" s="3"/>
      <c r="E131" s="3"/>
      <c r="F131" s="3"/>
      <c r="G131" s="3"/>
      <c r="H131" s="3"/>
      <c r="I131" s="3"/>
      <c r="J131" s="3"/>
      <c r="K131" s="3"/>
    </row>
    <row r="132" spans="1:11">
      <c r="A132" s="3"/>
      <c r="B132" s="3"/>
      <c r="C132" s="3"/>
      <c r="D132" s="3"/>
      <c r="E132" s="3"/>
      <c r="F132" s="3"/>
      <c r="G132" s="3"/>
      <c r="H132" s="3"/>
      <c r="I132" s="3"/>
      <c r="J132" s="3"/>
      <c r="K132" s="3"/>
    </row>
    <row r="133" spans="1:11">
      <c r="A133" s="3"/>
      <c r="B133" s="3"/>
      <c r="C133" s="3"/>
      <c r="D133" s="3"/>
      <c r="E133" s="3"/>
      <c r="F133" s="3"/>
      <c r="G133" s="3"/>
      <c r="H133" s="3"/>
      <c r="I133" s="3"/>
      <c r="J133" s="3"/>
      <c r="K133" s="3"/>
    </row>
    <row r="134" spans="1:11">
      <c r="A134" s="3"/>
      <c r="B134" s="3"/>
      <c r="C134" s="3"/>
      <c r="D134" s="3"/>
      <c r="E134" s="3"/>
      <c r="F134" s="3"/>
      <c r="G134" s="3"/>
      <c r="H134" s="3"/>
      <c r="I134" s="3"/>
      <c r="J134" s="3"/>
      <c r="K134" s="3"/>
    </row>
    <row r="135" spans="1:11">
      <c r="A135" s="3"/>
      <c r="B135" s="3"/>
      <c r="C135" s="3"/>
      <c r="D135" s="3"/>
      <c r="E135" s="3"/>
      <c r="F135" s="3"/>
      <c r="G135" s="3"/>
      <c r="H135" s="3"/>
      <c r="I135" s="3"/>
      <c r="J135" s="3"/>
      <c r="K135" s="3"/>
    </row>
    <row r="136" spans="1:11">
      <c r="A136" s="3"/>
      <c r="B136" s="3"/>
      <c r="C136" s="3"/>
      <c r="D136" s="3"/>
      <c r="E136" s="3"/>
      <c r="F136" s="3"/>
      <c r="G136" s="3"/>
      <c r="H136" s="3"/>
      <c r="I136" s="3"/>
      <c r="J136" s="3"/>
      <c r="K136" s="3"/>
    </row>
    <row r="137" spans="1:11">
      <c r="A137" s="3"/>
      <c r="B137" s="3"/>
      <c r="C137" s="3"/>
      <c r="D137" s="3"/>
      <c r="E137" s="3"/>
      <c r="F137" s="3"/>
      <c r="G137" s="3"/>
      <c r="H137" s="3"/>
      <c r="I137" s="3"/>
      <c r="J137" s="3"/>
      <c r="K137" s="3"/>
    </row>
    <row r="138" spans="1:11">
      <c r="A138" s="3"/>
      <c r="B138" s="3"/>
      <c r="C138" s="3"/>
      <c r="D138" s="3"/>
      <c r="E138" s="3"/>
      <c r="F138" s="3"/>
      <c r="G138" s="3"/>
      <c r="H138" s="3"/>
      <c r="I138" s="3"/>
      <c r="J138" s="3"/>
      <c r="K138" s="3"/>
    </row>
    <row r="139" spans="1:11">
      <c r="A139" s="3"/>
      <c r="B139" s="3"/>
      <c r="C139" s="3"/>
      <c r="D139" s="3"/>
      <c r="E139" s="3"/>
      <c r="F139" s="3"/>
      <c r="G139" s="3"/>
      <c r="H139" s="3"/>
      <c r="I139" s="3"/>
      <c r="J139" s="3"/>
      <c r="K139" s="3"/>
    </row>
    <row r="140" spans="1:11">
      <c r="A140" s="3"/>
      <c r="B140" s="3"/>
      <c r="C140" s="3"/>
      <c r="D140" s="3"/>
      <c r="E140" s="3"/>
      <c r="F140" s="3"/>
      <c r="G140" s="3"/>
      <c r="H140" s="3"/>
      <c r="I140" s="3"/>
      <c r="J140" s="3"/>
      <c r="K140" s="3"/>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P8:S30">
    <sortCondition descending="1" ref="Q8:Q30"/>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40" t="s">
        <v>505</v>
      </c>
      <c r="B5" s="1640"/>
      <c r="C5" s="1640"/>
      <c r="D5" s="1640"/>
      <c r="E5" s="1640"/>
      <c r="F5" s="1640"/>
      <c r="H5" s="1122" t="s">
        <v>267</v>
      </c>
      <c r="K5"/>
      <c r="L5"/>
      <c r="M5"/>
      <c r="N5"/>
      <c r="O5"/>
      <c r="P5"/>
    </row>
    <row r="6" spans="1:20" ht="15.75" customHeight="1" thickBot="1">
      <c r="A6" s="1641" t="s">
        <v>116</v>
      </c>
      <c r="B6" s="1643" t="s">
        <v>504</v>
      </c>
      <c r="C6" s="1644"/>
      <c r="D6" s="1645"/>
      <c r="E6" s="1646" t="s">
        <v>507</v>
      </c>
      <c r="F6" s="1648" t="s">
        <v>509</v>
      </c>
      <c r="K6"/>
      <c r="L6"/>
      <c r="M6"/>
      <c r="N6"/>
      <c r="O6"/>
      <c r="P6"/>
    </row>
    <row r="7" spans="1:20" ht="21" customHeight="1" thickBot="1">
      <c r="A7" s="1642"/>
      <c r="B7" s="1123" t="s">
        <v>254</v>
      </c>
      <c r="C7" s="1123" t="s">
        <v>257</v>
      </c>
      <c r="D7" s="1123" t="s">
        <v>258</v>
      </c>
      <c r="E7" s="1647"/>
      <c r="F7" s="1649"/>
      <c r="K7"/>
      <c r="L7"/>
      <c r="M7"/>
      <c r="N7"/>
      <c r="O7"/>
      <c r="P7"/>
    </row>
    <row r="8" spans="1:20" ht="17.25" customHeight="1" thickBot="1">
      <c r="A8" s="1124" t="s">
        <v>117</v>
      </c>
      <c r="B8" s="1125">
        <v>13318.300999999999</v>
      </c>
      <c r="C8" s="1126">
        <v>8053.9229999999998</v>
      </c>
      <c r="D8" s="1127">
        <f t="shared" ref="D8:D13" si="0">(C8/B8)*100</f>
        <v>60.472600821981729</v>
      </c>
      <c r="E8" s="1126">
        <v>14246.71</v>
      </c>
      <c r="F8" s="1127">
        <f t="shared" ref="F8:F13" si="1">((B8-E8)/E8)*100</f>
        <v>-6.5166554243049779</v>
      </c>
      <c r="H8" s="1128" t="s">
        <v>118</v>
      </c>
      <c r="K8"/>
      <c r="L8"/>
      <c r="M8"/>
      <c r="N8"/>
      <c r="O8"/>
      <c r="P8"/>
    </row>
    <row r="9" spans="1:20" ht="18" customHeight="1" thickBot="1">
      <c r="A9" s="1124" t="s">
        <v>119</v>
      </c>
      <c r="B9" s="1129">
        <v>43838</v>
      </c>
      <c r="C9" s="1126">
        <v>16424</v>
      </c>
      <c r="D9" s="1127">
        <f t="shared" si="0"/>
        <v>37.465212829052419</v>
      </c>
      <c r="E9" s="1130">
        <v>53568</v>
      </c>
      <c r="F9" s="1127">
        <f t="shared" si="1"/>
        <v>-18.163829151732376</v>
      </c>
      <c r="H9" s="1131">
        <f>B9-E9</f>
        <v>-9730</v>
      </c>
      <c r="K9"/>
      <c r="L9"/>
      <c r="M9"/>
      <c r="N9"/>
      <c r="O9"/>
      <c r="P9"/>
      <c r="Q9" s="1096"/>
      <c r="R9" s="1096"/>
      <c r="S9" s="1096"/>
      <c r="T9" s="1096"/>
    </row>
    <row r="10" spans="1:20" ht="15" customHeight="1" thickBot="1">
      <c r="A10" s="1132" t="s">
        <v>249</v>
      </c>
      <c r="B10" s="1129">
        <v>14079</v>
      </c>
      <c r="C10" s="1133">
        <v>0</v>
      </c>
      <c r="D10" s="1134">
        <f t="shared" si="0"/>
        <v>0</v>
      </c>
      <c r="E10" s="1133">
        <v>12047</v>
      </c>
      <c r="F10" s="1134">
        <f t="shared" si="1"/>
        <v>16.86726985971611</v>
      </c>
      <c r="K10"/>
      <c r="L10"/>
      <c r="M10"/>
      <c r="N10"/>
      <c r="O10"/>
      <c r="P10" s="1096"/>
      <c r="Q10" s="1096"/>
      <c r="R10" s="1096"/>
      <c r="S10" s="1096"/>
      <c r="T10" s="1096"/>
    </row>
    <row r="11" spans="1:20" ht="17.25" customHeight="1" thickBot="1">
      <c r="A11" s="1124" t="s">
        <v>120</v>
      </c>
      <c r="B11" s="1129">
        <v>253731.44399999999</v>
      </c>
      <c r="C11" s="1135">
        <v>21590.07</v>
      </c>
      <c r="D11" s="1127">
        <f t="shared" si="0"/>
        <v>8.5090242106532141</v>
      </c>
      <c r="E11" s="1135">
        <v>267391.217</v>
      </c>
      <c r="F11" s="1127">
        <f t="shared" si="1"/>
        <v>-5.1085346606579138</v>
      </c>
      <c r="J11" s="1136"/>
      <c r="K11"/>
      <c r="L11"/>
      <c r="M11"/>
      <c r="N11"/>
      <c r="O11"/>
      <c r="P11" s="1096"/>
      <c r="Q11" s="1096"/>
      <c r="R11" s="1096"/>
      <c r="S11" s="1096"/>
      <c r="T11" s="1096"/>
    </row>
    <row r="12" spans="1:20" ht="15" customHeight="1" thickBot="1">
      <c r="A12" s="1137" t="s">
        <v>121</v>
      </c>
      <c r="B12" s="1129">
        <v>107981.53</v>
      </c>
      <c r="C12" s="1138">
        <v>21967.544000000002</v>
      </c>
      <c r="D12" s="1127">
        <f t="shared" si="0"/>
        <v>20.343797684659592</v>
      </c>
      <c r="E12" s="1138">
        <v>107528.6</v>
      </c>
      <c r="F12" s="1127">
        <f t="shared" si="1"/>
        <v>0.42121816893365388</v>
      </c>
      <c r="K12"/>
      <c r="L12"/>
      <c r="M12"/>
      <c r="N12"/>
      <c r="O12"/>
      <c r="P12" s="1096"/>
      <c r="Q12" s="1096"/>
      <c r="R12" s="1096"/>
      <c r="S12" s="1096"/>
      <c r="T12" s="1096"/>
    </row>
    <row r="13" spans="1:20" ht="15" customHeight="1" thickBot="1">
      <c r="A13" s="1137" t="s">
        <v>122</v>
      </c>
      <c r="B13" s="1129">
        <f>B11+B12</f>
        <v>361712.97399999999</v>
      </c>
      <c r="C13" s="1138">
        <f>C11+C12</f>
        <v>43557.614000000001</v>
      </c>
      <c r="D13" s="1139">
        <f t="shared" si="0"/>
        <v>12.042038060818909</v>
      </c>
      <c r="E13" s="1138">
        <f>E11+E12</f>
        <v>374919.81700000004</v>
      </c>
      <c r="F13" s="1139">
        <f t="shared" si="1"/>
        <v>-3.5225780023252411</v>
      </c>
      <c r="K13"/>
      <c r="L13"/>
      <c r="M13"/>
      <c r="N13"/>
      <c r="O13"/>
      <c r="P13" s="1096"/>
      <c r="Q13" s="1096"/>
      <c r="R13" s="1096"/>
      <c r="S13" s="1096"/>
      <c r="T13" s="1096"/>
    </row>
    <row r="14" spans="1:20">
      <c r="E14" s="1140"/>
      <c r="K14"/>
      <c r="L14"/>
      <c r="M14"/>
      <c r="N14"/>
      <c r="O14"/>
      <c r="P14" s="1096"/>
      <c r="Q14" s="1096"/>
      <c r="R14" s="1096"/>
      <c r="S14" s="1096"/>
      <c r="T14" s="1096"/>
    </row>
    <row r="15" spans="1:20">
      <c r="K15"/>
      <c r="L15"/>
      <c r="M15"/>
      <c r="N15"/>
      <c r="O15"/>
      <c r="P15" s="1096"/>
      <c r="Q15" s="1096"/>
      <c r="R15" s="1096"/>
      <c r="S15" s="1096"/>
      <c r="T15" s="1096"/>
    </row>
    <row r="16" spans="1:20" ht="15.75">
      <c r="A16" s="1141" t="s">
        <v>250</v>
      </c>
      <c r="K16"/>
      <c r="L16"/>
      <c r="M16"/>
      <c r="N16"/>
      <c r="O16"/>
      <c r="P16" s="1096"/>
      <c r="Q16" s="1096"/>
      <c r="R16" s="1096"/>
      <c r="S16" s="1096"/>
      <c r="T16" s="1096"/>
    </row>
    <row r="17" spans="1:20">
      <c r="K17"/>
      <c r="L17"/>
      <c r="M17"/>
      <c r="N17"/>
      <c r="O17" s="1096"/>
      <c r="P17" s="1096"/>
      <c r="Q17" s="1096"/>
      <c r="R17" s="1096"/>
      <c r="S17" s="1096"/>
      <c r="T17" s="1096"/>
    </row>
    <row r="18" spans="1:20" ht="33" customHeight="1" thickBot="1">
      <c r="A18" s="1640" t="s">
        <v>506</v>
      </c>
      <c r="B18" s="1640"/>
      <c r="C18" s="1640"/>
      <c r="D18" s="1640"/>
      <c r="E18" s="1640"/>
      <c r="F18" s="1640"/>
      <c r="K18"/>
      <c r="L18"/>
      <c r="M18"/>
      <c r="N18"/>
      <c r="O18" s="1096"/>
      <c r="P18" s="1096"/>
      <c r="Q18" s="1096"/>
      <c r="R18" s="1096"/>
      <c r="S18" s="1096"/>
      <c r="T18" s="1096"/>
    </row>
    <row r="19" spans="1:20" ht="16.5" customHeight="1" thickBot="1">
      <c r="A19" s="1650" t="s">
        <v>498</v>
      </c>
      <c r="B19" s="1643" t="s">
        <v>504</v>
      </c>
      <c r="C19" s="1644"/>
      <c r="D19" s="1645"/>
      <c r="E19" s="1646" t="s">
        <v>507</v>
      </c>
      <c r="F19" s="1648" t="s">
        <v>508</v>
      </c>
      <c r="K19"/>
      <c r="L19"/>
      <c r="M19"/>
      <c r="N19"/>
      <c r="O19" s="1096"/>
      <c r="P19" s="1096"/>
      <c r="Q19" s="1096"/>
      <c r="R19" s="1096"/>
      <c r="S19" s="1096"/>
      <c r="T19" s="1096"/>
    </row>
    <row r="20" spans="1:20" ht="21" customHeight="1" thickBot="1">
      <c r="A20" s="1651"/>
      <c r="B20" s="1142" t="s">
        <v>254</v>
      </c>
      <c r="C20" s="1142" t="s">
        <v>366</v>
      </c>
      <c r="D20" s="1142" t="s">
        <v>367</v>
      </c>
      <c r="E20" s="1652"/>
      <c r="F20" s="1653"/>
      <c r="K20"/>
      <c r="L20"/>
      <c r="M20"/>
      <c r="N20"/>
      <c r="O20" s="1096"/>
      <c r="P20" s="1096"/>
      <c r="Q20" s="1096"/>
      <c r="R20" s="1096"/>
      <c r="S20" s="1096"/>
      <c r="T20" s="1096"/>
    </row>
    <row r="21" spans="1:20" ht="15.75" thickBot="1">
      <c r="A21" s="1143" t="s">
        <v>117</v>
      </c>
      <c r="B21" s="1129">
        <v>69043.524000000005</v>
      </c>
      <c r="C21" s="1144">
        <v>0</v>
      </c>
      <c r="D21" s="1145">
        <f t="shared" ref="D21:D26" si="2">(C21/B21)*100</f>
        <v>0</v>
      </c>
      <c r="E21" s="1138">
        <v>51405.213000000003</v>
      </c>
      <c r="F21" s="1145">
        <f t="shared" ref="F21:F26" si="3">((B21-E21)/E21)*100</f>
        <v>34.312300194145678</v>
      </c>
      <c r="H21" s="1128" t="s">
        <v>124</v>
      </c>
      <c r="K21"/>
      <c r="L21"/>
      <c r="M21"/>
      <c r="N21"/>
      <c r="O21" s="1096"/>
      <c r="P21" s="1096"/>
      <c r="Q21" s="1096"/>
      <c r="R21" s="1096"/>
      <c r="S21" s="1096"/>
      <c r="T21" s="1096"/>
    </row>
    <row r="22" spans="1:20" ht="15.75" thickBot="1">
      <c r="A22" s="1143" t="s">
        <v>119</v>
      </c>
      <c r="B22" s="1129">
        <v>255617</v>
      </c>
      <c r="C22" s="1144">
        <v>0</v>
      </c>
      <c r="D22" s="1127">
        <f t="shared" si="2"/>
        <v>0</v>
      </c>
      <c r="E22" s="1138">
        <v>186842</v>
      </c>
      <c r="F22" s="1127">
        <f t="shared" si="3"/>
        <v>36.809175667141218</v>
      </c>
      <c r="H22" s="1131">
        <f>B22-E22</f>
        <v>68775</v>
      </c>
      <c r="K22" s="1096"/>
      <c r="L22" s="1096"/>
      <c r="M22" s="1096"/>
      <c r="O22" s="1096"/>
      <c r="P22" s="1096"/>
      <c r="Q22" s="1096"/>
      <c r="R22" s="1096"/>
      <c r="S22" s="1096"/>
      <c r="T22" s="1096"/>
    </row>
    <row r="23" spans="1:20" ht="15.75" thickBot="1">
      <c r="A23" s="1146" t="s">
        <v>249</v>
      </c>
      <c r="B23" s="1129">
        <v>76691</v>
      </c>
      <c r="C23" s="1147">
        <v>0</v>
      </c>
      <c r="D23" s="1127">
        <f t="shared" si="2"/>
        <v>0</v>
      </c>
      <c r="E23" s="1133">
        <v>43472</v>
      </c>
      <c r="F23" s="1127">
        <f t="shared" si="3"/>
        <v>76.4147037173353</v>
      </c>
      <c r="N23" s="1096"/>
      <c r="O23" s="1096"/>
      <c r="P23" s="1096"/>
      <c r="Q23" s="1096"/>
      <c r="R23" s="1096"/>
      <c r="S23" s="1096"/>
      <c r="T23" s="1096"/>
    </row>
    <row r="24" spans="1:20" ht="15.75" thickBot="1">
      <c r="A24" s="1143" t="s">
        <v>120</v>
      </c>
      <c r="B24" s="1129">
        <v>14362.022999999999</v>
      </c>
      <c r="C24" s="1148">
        <v>198.68600000000001</v>
      </c>
      <c r="D24" s="1134">
        <f t="shared" si="2"/>
        <v>1.383412350753094</v>
      </c>
      <c r="E24" s="1138">
        <v>15035.19</v>
      </c>
      <c r="F24" s="1134">
        <f t="shared" si="3"/>
        <v>-4.4772763097772703</v>
      </c>
      <c r="N24" s="1096"/>
      <c r="O24" s="1096"/>
      <c r="P24" s="1096"/>
      <c r="Q24" s="1096"/>
      <c r="R24" s="1096"/>
      <c r="S24" s="1096"/>
      <c r="T24" s="1096"/>
    </row>
    <row r="25" spans="1:20" ht="15.75" thickBot="1">
      <c r="A25" s="1143" t="s">
        <v>121</v>
      </c>
      <c r="B25" s="1129">
        <v>10834.967000000001</v>
      </c>
      <c r="C25" s="1148">
        <v>964.452</v>
      </c>
      <c r="D25" s="1127">
        <f t="shared" si="2"/>
        <v>8.9012915313909122</v>
      </c>
      <c r="E25" s="1138">
        <v>7391.2460000000001</v>
      </c>
      <c r="F25" s="1127">
        <f t="shared" si="3"/>
        <v>46.591887213603769</v>
      </c>
      <c r="N25" s="1096"/>
      <c r="O25" s="1096"/>
      <c r="P25" s="1096"/>
      <c r="Q25" s="1096"/>
      <c r="R25" s="1096"/>
      <c r="S25" s="1096"/>
      <c r="T25" s="1096"/>
    </row>
    <row r="26" spans="1:20" ht="15.75" thickBot="1">
      <c r="A26" s="1143" t="s">
        <v>122</v>
      </c>
      <c r="B26" s="1129">
        <f>B24+B25</f>
        <v>25196.989999999998</v>
      </c>
      <c r="C26" s="1138">
        <f>C24+C25</f>
        <v>1163.1379999999999</v>
      </c>
      <c r="D26" s="1139">
        <f t="shared" si="2"/>
        <v>4.616178360986769</v>
      </c>
      <c r="E26" s="1138">
        <f>E24+E25</f>
        <v>22426.436000000002</v>
      </c>
      <c r="F26" s="1139">
        <f t="shared" si="3"/>
        <v>12.353964758377106</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9"/>
      <c r="D30" s="1639"/>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9"/>
      <c r="C41" s="1639"/>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5" style="1120" customWidth="1"/>
    <col min="17" max="17" width="12.42578125"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54" t="s">
        <v>502</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row>
    <row r="3" spans="1:24" ht="15.75" customHeight="1">
      <c r="A3" s="1655" t="s">
        <v>503</v>
      </c>
      <c r="B3" s="1655"/>
      <c r="C3" s="1655"/>
      <c r="D3" s="1655"/>
      <c r="E3" s="1655"/>
      <c r="F3" s="1655"/>
      <c r="P3" s="1152"/>
    </row>
    <row r="4" spans="1:24" ht="4.5" customHeight="1">
      <c r="A4" s="1166"/>
      <c r="B4" s="1166"/>
      <c r="C4" s="1167"/>
      <c r="D4" s="1167"/>
    </row>
    <row r="5" spans="1:24" ht="15.75" thickBot="1">
      <c r="A5" s="1168" t="s">
        <v>125</v>
      </c>
      <c r="B5" s="1656" t="s">
        <v>126</v>
      </c>
      <c r="C5" s="1656"/>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134</v>
      </c>
      <c r="R6" s="1181" t="s">
        <v>137</v>
      </c>
      <c r="S6" s="1182" t="s">
        <v>136</v>
      </c>
    </row>
    <row r="7" spans="1:24" ht="15.75">
      <c r="A7" s="1186" t="s">
        <v>370</v>
      </c>
      <c r="B7" s="1187">
        <v>24053.898000000001</v>
      </c>
      <c r="C7" s="1187">
        <v>10880</v>
      </c>
      <c r="D7" s="1188">
        <v>4.2843022599282632</v>
      </c>
      <c r="F7" s="1186" t="s">
        <v>138</v>
      </c>
      <c r="G7" s="1187">
        <v>1591.1679999999999</v>
      </c>
      <c r="H7" s="1187">
        <v>7318</v>
      </c>
      <c r="I7" s="1188">
        <v>3.2989813837672419</v>
      </c>
      <c r="K7" s="1183" t="s">
        <v>138</v>
      </c>
      <c r="L7" s="1184">
        <v>367092.62</v>
      </c>
      <c r="M7" s="1184">
        <v>63026.572999999997</v>
      </c>
      <c r="N7" s="1185">
        <v>5.8244102848492174</v>
      </c>
      <c r="O7" s="1096"/>
      <c r="P7" s="1183" t="s">
        <v>139</v>
      </c>
      <c r="Q7" s="1184">
        <v>124430.337</v>
      </c>
      <c r="R7" s="1184">
        <v>21431.643</v>
      </c>
      <c r="S7" s="1185">
        <v>5.8059168398801715</v>
      </c>
    </row>
    <row r="8" spans="1:24" ht="15.75">
      <c r="A8" s="1183" t="s">
        <v>138</v>
      </c>
      <c r="B8" s="1184">
        <v>6311.0870000000004</v>
      </c>
      <c r="C8" s="1184">
        <v>13755</v>
      </c>
      <c r="D8" s="1185">
        <v>3.5076365491690393</v>
      </c>
      <c r="F8" s="1183" t="s">
        <v>140</v>
      </c>
      <c r="G8" s="1184">
        <v>649.64800000000002</v>
      </c>
      <c r="H8" s="1184">
        <v>3215</v>
      </c>
      <c r="I8" s="1237">
        <v>2.8677219715897553</v>
      </c>
      <c r="K8" s="1183" t="s">
        <v>141</v>
      </c>
      <c r="L8" s="1184">
        <v>315670.22100000002</v>
      </c>
      <c r="M8" s="1184">
        <v>56817.881999999998</v>
      </c>
      <c r="N8" s="1185">
        <v>5.5558252065784508</v>
      </c>
      <c r="O8" s="1096"/>
      <c r="P8" s="1183" t="s">
        <v>141</v>
      </c>
      <c r="Q8" s="1184">
        <v>66867.89</v>
      </c>
      <c r="R8" s="1184">
        <v>12861.486999999999</v>
      </c>
      <c r="S8" s="1185">
        <v>5.1990792355502906</v>
      </c>
    </row>
    <row r="9" spans="1:24" ht="15.75">
      <c r="A9" s="1183" t="s">
        <v>148</v>
      </c>
      <c r="B9" s="1184">
        <v>5030.57</v>
      </c>
      <c r="C9" s="1184">
        <v>2961</v>
      </c>
      <c r="D9" s="1185">
        <v>3.1705026662607869</v>
      </c>
      <c r="F9" s="1183" t="s">
        <v>159</v>
      </c>
      <c r="G9" s="1184">
        <v>428.19299999999998</v>
      </c>
      <c r="H9" s="1184">
        <v>2572</v>
      </c>
      <c r="I9" s="1185">
        <v>2.4706910777859199</v>
      </c>
      <c r="K9" s="1183" t="s">
        <v>371</v>
      </c>
      <c r="L9" s="1184">
        <v>131172.96299999999</v>
      </c>
      <c r="M9" s="1184">
        <v>26176.964</v>
      </c>
      <c r="N9" s="1185">
        <v>5.0110075026271188</v>
      </c>
      <c r="O9" s="1096"/>
      <c r="P9" s="1183" t="s">
        <v>140</v>
      </c>
      <c r="Q9" s="1184">
        <v>53969.402999999998</v>
      </c>
      <c r="R9" s="1184">
        <v>10230.459999999999</v>
      </c>
      <c r="S9" s="1185">
        <v>5.275364255370727</v>
      </c>
    </row>
    <row r="10" spans="1:24" ht="16.5" thickBot="1">
      <c r="A10" s="1183" t="s">
        <v>402</v>
      </c>
      <c r="B10" s="1184">
        <v>4886.4480000000003</v>
      </c>
      <c r="C10" s="1184">
        <v>2131</v>
      </c>
      <c r="D10" s="1185">
        <v>4.7065994228539072</v>
      </c>
      <c r="F10" s="1183" t="s">
        <v>371</v>
      </c>
      <c r="G10" s="1184">
        <v>112.994</v>
      </c>
      <c r="H10" s="1184">
        <v>688</v>
      </c>
      <c r="I10" s="1185">
        <v>2.9089177221707341</v>
      </c>
      <c r="K10" s="1183" t="s">
        <v>140</v>
      </c>
      <c r="L10" s="1184">
        <v>105211.667</v>
      </c>
      <c r="M10" s="1184">
        <v>15804.195</v>
      </c>
      <c r="N10" s="1185">
        <v>6.6571987374238297</v>
      </c>
      <c r="O10" s="1096"/>
      <c r="P10" s="1183" t="s">
        <v>145</v>
      </c>
      <c r="Q10" s="1184">
        <v>48597.341</v>
      </c>
      <c r="R10" s="1184">
        <v>6233.8789999999999</v>
      </c>
      <c r="S10" s="1185">
        <v>7.79568243143635</v>
      </c>
    </row>
    <row r="11" spans="1:24" ht="16.5" thickBot="1">
      <c r="A11" s="1183" t="s">
        <v>308</v>
      </c>
      <c r="B11" s="1184">
        <v>2332.02</v>
      </c>
      <c r="C11" s="1184">
        <v>1087</v>
      </c>
      <c r="D11" s="1185">
        <v>4.1418518821109762</v>
      </c>
      <c r="F11" s="1189" t="s">
        <v>259</v>
      </c>
      <c r="G11" s="1190">
        <v>2853.886</v>
      </c>
      <c r="H11" s="1190">
        <v>14079</v>
      </c>
      <c r="I11" s="1191">
        <v>3.0336833086539965</v>
      </c>
      <c r="K11" s="1183" t="s">
        <v>147</v>
      </c>
      <c r="L11" s="1184">
        <v>78233.462</v>
      </c>
      <c r="M11" s="1184">
        <v>10960.995000000001</v>
      </c>
      <c r="N11" s="1185">
        <v>7.1374416282463402</v>
      </c>
      <c r="O11" s="1096"/>
      <c r="P11" s="1183" t="s">
        <v>142</v>
      </c>
      <c r="Q11" s="1184">
        <v>44915.858999999997</v>
      </c>
      <c r="R11" s="1184">
        <v>7145.7250000000004</v>
      </c>
      <c r="S11" s="1185">
        <v>6.2856965528340361</v>
      </c>
    </row>
    <row r="12" spans="1:24" ht="15.75">
      <c r="A12" s="1183" t="s">
        <v>146</v>
      </c>
      <c r="B12" s="1184">
        <v>1786.5070000000001</v>
      </c>
      <c r="C12" s="1184">
        <v>2163</v>
      </c>
      <c r="D12" s="1185">
        <v>3.248543025524556</v>
      </c>
      <c r="F12"/>
      <c r="G12"/>
      <c r="H12"/>
      <c r="I12"/>
      <c r="K12" s="1183" t="s">
        <v>145</v>
      </c>
      <c r="L12" s="1184">
        <v>62732.385000000002</v>
      </c>
      <c r="M12" s="1184">
        <v>7370.3760000000002</v>
      </c>
      <c r="N12" s="1185">
        <v>8.5114226194158888</v>
      </c>
      <c r="O12" s="1096"/>
      <c r="P12" s="1183" t="s">
        <v>275</v>
      </c>
      <c r="Q12" s="1184">
        <v>39182.400000000001</v>
      </c>
      <c r="R12" s="1184">
        <v>7205.1289999999999</v>
      </c>
      <c r="S12" s="1185">
        <v>5.4381260904558406</v>
      </c>
    </row>
    <row r="13" spans="1:24" ht="15.75">
      <c r="A13" s="1183" t="s">
        <v>151</v>
      </c>
      <c r="B13" s="1184">
        <v>1063.643</v>
      </c>
      <c r="C13" s="1184">
        <v>632</v>
      </c>
      <c r="D13" s="1185">
        <v>2.9912818738908995</v>
      </c>
      <c r="K13" s="1183" t="s">
        <v>139</v>
      </c>
      <c r="L13" s="1184">
        <v>56317.169000000002</v>
      </c>
      <c r="M13" s="1184">
        <v>8286.2880000000005</v>
      </c>
      <c r="N13" s="1185">
        <v>6.7964291127703982</v>
      </c>
      <c r="O13" s="1096"/>
      <c r="P13" s="1183" t="s">
        <v>138</v>
      </c>
      <c r="Q13" s="1184">
        <v>33818.864000000001</v>
      </c>
      <c r="R13" s="1184">
        <v>6308.2960000000003</v>
      </c>
      <c r="S13" s="1185">
        <v>5.3610141312329036</v>
      </c>
    </row>
    <row r="14" spans="1:24" ht="15.75">
      <c r="A14" s="1183" t="s">
        <v>375</v>
      </c>
      <c r="B14" s="1184">
        <v>912.45500000000004</v>
      </c>
      <c r="C14" s="1184">
        <v>419</v>
      </c>
      <c r="D14" s="1185">
        <v>4.3149220911261912</v>
      </c>
      <c r="F14" s="1096"/>
      <c r="K14" s="1183" t="s">
        <v>143</v>
      </c>
      <c r="L14" s="1184">
        <v>56076.006999999998</v>
      </c>
      <c r="M14" s="1184">
        <v>9819.9779999999992</v>
      </c>
      <c r="N14" s="1185">
        <v>5.7104004713656185</v>
      </c>
      <c r="O14" s="1096"/>
      <c r="P14" s="1183" t="s">
        <v>371</v>
      </c>
      <c r="Q14" s="1184">
        <v>32614.11</v>
      </c>
      <c r="R14" s="1184">
        <v>6280.5290000000005</v>
      </c>
      <c r="S14" s="1185">
        <v>5.1928921910877248</v>
      </c>
    </row>
    <row r="15" spans="1:24" ht="15.75">
      <c r="A15" s="1183" t="s">
        <v>491</v>
      </c>
      <c r="B15" s="1184">
        <v>874.6</v>
      </c>
      <c r="C15" s="1184">
        <v>412</v>
      </c>
      <c r="D15" s="1185">
        <v>4.1747016706443913</v>
      </c>
      <c r="E15" s="1192"/>
      <c r="F15" s="1096"/>
      <c r="K15" s="1183" t="s">
        <v>148</v>
      </c>
      <c r="L15" s="1184">
        <v>48345.985999999997</v>
      </c>
      <c r="M15" s="1184">
        <v>8106.5349999999999</v>
      </c>
      <c r="N15" s="1185">
        <v>5.9638286888294445</v>
      </c>
      <c r="O15" s="1096"/>
      <c r="P15" s="1183" t="s">
        <v>147</v>
      </c>
      <c r="Q15" s="1184">
        <v>23512.32</v>
      </c>
      <c r="R15" s="1184">
        <v>4556.0320000000002</v>
      </c>
      <c r="S15" s="1185">
        <v>5.1607012417823226</v>
      </c>
    </row>
    <row r="16" spans="1:24" ht="15.75">
      <c r="A16" s="1183" t="s">
        <v>140</v>
      </c>
      <c r="B16" s="1184">
        <v>776.60299999999995</v>
      </c>
      <c r="C16" s="1184">
        <v>3282</v>
      </c>
      <c r="D16" s="1185">
        <v>2.9301571850074324</v>
      </c>
      <c r="E16" s="1193"/>
      <c r="F16" s="1096"/>
      <c r="K16" s="1183" t="s">
        <v>155</v>
      </c>
      <c r="L16" s="1184">
        <v>45472.409</v>
      </c>
      <c r="M16" s="1184">
        <v>8754.152</v>
      </c>
      <c r="N16" s="1185">
        <v>5.1943819344238022</v>
      </c>
      <c r="O16" s="1096"/>
      <c r="P16" s="1183" t="s">
        <v>148</v>
      </c>
      <c r="Q16" s="1184">
        <v>13894.933999999999</v>
      </c>
      <c r="R16" s="1184">
        <v>2386.3739999999998</v>
      </c>
      <c r="S16" s="1185">
        <v>5.8226137227442134</v>
      </c>
    </row>
    <row r="17" spans="1:19" ht="15.75">
      <c r="A17" s="1183" t="s">
        <v>150</v>
      </c>
      <c r="B17" s="1184">
        <v>534.08600000000001</v>
      </c>
      <c r="C17" s="1184">
        <v>247</v>
      </c>
      <c r="D17" s="1185">
        <v>3.3501188661610937</v>
      </c>
      <c r="K17" s="1183" t="s">
        <v>286</v>
      </c>
      <c r="L17" s="1184">
        <v>38501.186000000002</v>
      </c>
      <c r="M17" s="1184">
        <v>4610.9620000000004</v>
      </c>
      <c r="N17" s="1185">
        <v>8.3499248096167342</v>
      </c>
      <c r="O17" s="1096"/>
      <c r="P17" s="1183" t="s">
        <v>154</v>
      </c>
      <c r="Q17" s="1184">
        <v>11454.038</v>
      </c>
      <c r="R17" s="1184">
        <v>2389.7460000000001</v>
      </c>
      <c r="S17" s="1185">
        <v>4.7929938997701012</v>
      </c>
    </row>
    <row r="18" spans="1:19" ht="15.75">
      <c r="A18" s="1183" t="s">
        <v>144</v>
      </c>
      <c r="B18" s="1184">
        <v>510.858</v>
      </c>
      <c r="C18" s="1184">
        <v>1066</v>
      </c>
      <c r="D18" s="1185">
        <v>2.9447829420275653</v>
      </c>
      <c r="K18" s="1183" t="s">
        <v>152</v>
      </c>
      <c r="L18" s="1184">
        <v>31813.469000000001</v>
      </c>
      <c r="M18" s="1184">
        <v>5081.9709999999995</v>
      </c>
      <c r="N18" s="1185">
        <v>6.26006504169347</v>
      </c>
      <c r="O18" s="1096"/>
      <c r="P18" s="1183" t="s">
        <v>152</v>
      </c>
      <c r="Q18" s="1184">
        <v>8727.6290000000008</v>
      </c>
      <c r="R18" s="1184">
        <v>1921.989</v>
      </c>
      <c r="S18" s="1185">
        <v>4.5409359783016452</v>
      </c>
    </row>
    <row r="19" spans="1:19" ht="15.75">
      <c r="A19" s="1183" t="s">
        <v>141</v>
      </c>
      <c r="B19" s="1184">
        <v>435.654</v>
      </c>
      <c r="C19" s="1184">
        <v>309</v>
      </c>
      <c r="D19" s="1185">
        <v>4.4956349452046309</v>
      </c>
      <c r="K19" s="1183" t="s">
        <v>146</v>
      </c>
      <c r="L19" s="1184">
        <v>22863.224999999999</v>
      </c>
      <c r="M19" s="1184">
        <v>4850.7889999999998</v>
      </c>
      <c r="N19" s="1185">
        <v>4.7133002486811941</v>
      </c>
      <c r="O19" s="1096"/>
      <c r="P19" s="1183" t="s">
        <v>156</v>
      </c>
      <c r="Q19" s="1184">
        <v>8414.1110000000008</v>
      </c>
      <c r="R19" s="1184">
        <v>1742.2260000000001</v>
      </c>
      <c r="S19" s="1185">
        <v>4.8295175252808766</v>
      </c>
    </row>
    <row r="20" spans="1:19" ht="15.75">
      <c r="A20" s="1183" t="s">
        <v>159</v>
      </c>
      <c r="B20" s="1184">
        <v>428.19299999999998</v>
      </c>
      <c r="C20" s="1184">
        <v>2572</v>
      </c>
      <c r="D20" s="1185">
        <v>2.4706910777859199</v>
      </c>
      <c r="K20" s="1183" t="s">
        <v>153</v>
      </c>
      <c r="L20" s="1184">
        <v>20063.337</v>
      </c>
      <c r="M20" s="1184">
        <v>3642.2359999999999</v>
      </c>
      <c r="N20" s="1185">
        <v>5.508521962882142</v>
      </c>
      <c r="O20" s="1096"/>
      <c r="P20" s="1183" t="s">
        <v>286</v>
      </c>
      <c r="Q20" s="1184">
        <v>8188.2039999999997</v>
      </c>
      <c r="R20" s="1184">
        <v>1343.259</v>
      </c>
      <c r="S20" s="1185">
        <v>6.0957745304516848</v>
      </c>
    </row>
    <row r="21" spans="1:19" ht="15.75">
      <c r="A21" s="1183" t="s">
        <v>156</v>
      </c>
      <c r="B21" s="1184">
        <v>363.05</v>
      </c>
      <c r="C21" s="1184">
        <v>280</v>
      </c>
      <c r="D21" s="1185">
        <v>2.6752094555261627</v>
      </c>
      <c r="K21" s="1183" t="s">
        <v>156</v>
      </c>
      <c r="L21" s="1184">
        <v>20010.013999999999</v>
      </c>
      <c r="M21" s="1184">
        <v>4947.1329999999998</v>
      </c>
      <c r="N21" s="1185">
        <v>4.0447697686720776</v>
      </c>
      <c r="O21" s="1096"/>
      <c r="P21" s="1183" t="s">
        <v>157</v>
      </c>
      <c r="Q21" s="1184">
        <v>7599.4809999999998</v>
      </c>
      <c r="R21" s="1184">
        <v>1416.268</v>
      </c>
      <c r="S21" s="1185">
        <v>5.365849542600694</v>
      </c>
    </row>
    <row r="22" spans="1:19" ht="15.75">
      <c r="A22" s="1183" t="s">
        <v>153</v>
      </c>
      <c r="B22" s="1184">
        <v>304.25700000000001</v>
      </c>
      <c r="C22" s="1184">
        <v>254</v>
      </c>
      <c r="D22" s="1185">
        <v>3.4788131717356507</v>
      </c>
      <c r="H22" s="1120"/>
      <c r="K22" s="1183" t="s">
        <v>285</v>
      </c>
      <c r="L22" s="1184">
        <v>17381.646000000001</v>
      </c>
      <c r="M22" s="1184">
        <v>2887.8319999999999</v>
      </c>
      <c r="N22" s="1185">
        <v>6.0189256161715781</v>
      </c>
      <c r="O22" s="1096"/>
      <c r="P22" s="1183" t="s">
        <v>155</v>
      </c>
      <c r="Q22" s="1184">
        <v>7027.6289999999999</v>
      </c>
      <c r="R22" s="1184">
        <v>1436.95</v>
      </c>
      <c r="S22" s="1185">
        <v>4.8906565990465918</v>
      </c>
    </row>
    <row r="23" spans="1:19" ht="15.75">
      <c r="A23" s="1183" t="s">
        <v>287</v>
      </c>
      <c r="B23" s="1184">
        <v>268.34199999999998</v>
      </c>
      <c r="C23" s="1184">
        <v>279</v>
      </c>
      <c r="D23" s="1185">
        <v>3.3101670243998713</v>
      </c>
      <c r="H23" s="1120"/>
      <c r="K23" s="1183" t="s">
        <v>142</v>
      </c>
      <c r="L23" s="1184">
        <v>15150.825000000001</v>
      </c>
      <c r="M23" s="1184">
        <v>2236.5889999999999</v>
      </c>
      <c r="N23" s="1185">
        <v>6.774076506680486</v>
      </c>
      <c r="O23" s="1096"/>
      <c r="P23" s="1183" t="s">
        <v>285</v>
      </c>
      <c r="Q23" s="1184">
        <v>6566.6850000000004</v>
      </c>
      <c r="R23" s="1184">
        <v>1178.3240000000001</v>
      </c>
      <c r="S23" s="1185">
        <v>5.572902699087857</v>
      </c>
    </row>
    <row r="24" spans="1:19" ht="15.75">
      <c r="A24" s="1183" t="s">
        <v>451</v>
      </c>
      <c r="B24" s="1184">
        <v>210.7</v>
      </c>
      <c r="C24" s="1184">
        <v>50</v>
      </c>
      <c r="D24" s="1185">
        <v>13.593548387096773</v>
      </c>
      <c r="H24" s="1120"/>
      <c r="K24" s="1183" t="s">
        <v>287</v>
      </c>
      <c r="L24" s="1184">
        <v>14586.757</v>
      </c>
      <c r="M24" s="1184">
        <v>2794.3679999999999</v>
      </c>
      <c r="N24" s="1185">
        <v>5.2200558408913933</v>
      </c>
      <c r="O24" s="1096"/>
      <c r="P24" s="1183" t="s">
        <v>143</v>
      </c>
      <c r="Q24" s="1184">
        <v>5719.357</v>
      </c>
      <c r="R24" s="1184">
        <v>1390.095</v>
      </c>
      <c r="S24" s="1185">
        <v>4.1143641261928137</v>
      </c>
    </row>
    <row r="25" spans="1:19" ht="15.75">
      <c r="A25" s="1183" t="s">
        <v>500</v>
      </c>
      <c r="B25" s="1184">
        <v>167.43</v>
      </c>
      <c r="C25" s="1184">
        <v>64</v>
      </c>
      <c r="D25" s="1185">
        <v>4.8001720183486238</v>
      </c>
      <c r="H25" s="1120"/>
      <c r="K25" s="1183" t="s">
        <v>151</v>
      </c>
      <c r="L25" s="1184">
        <v>10283.674000000001</v>
      </c>
      <c r="M25" s="1184">
        <v>1900.873</v>
      </c>
      <c r="N25" s="1185">
        <v>5.4099742591956437</v>
      </c>
      <c r="O25" s="1096"/>
      <c r="P25" s="1183" t="s">
        <v>413</v>
      </c>
      <c r="Q25" s="1184">
        <v>5097.95</v>
      </c>
      <c r="R25" s="1184">
        <v>942.62300000000005</v>
      </c>
      <c r="S25" s="1185">
        <v>5.4082597178299272</v>
      </c>
    </row>
    <row r="26" spans="1:19" ht="16.5" thickBot="1">
      <c r="A26" s="1183" t="s">
        <v>285</v>
      </c>
      <c r="B26" s="1184">
        <v>166.6</v>
      </c>
      <c r="C26" s="1184">
        <v>119</v>
      </c>
      <c r="D26" s="1185">
        <v>2.8712751839787667</v>
      </c>
      <c r="H26" s="1120"/>
      <c r="K26" s="1183" t="s">
        <v>144</v>
      </c>
      <c r="L26" s="1184">
        <v>8685.9140000000007</v>
      </c>
      <c r="M26" s="1184">
        <v>2250.7820000000002</v>
      </c>
      <c r="N26" s="1185">
        <v>3.8590649827482184</v>
      </c>
      <c r="O26" s="1096"/>
      <c r="P26" s="1183" t="s">
        <v>158</v>
      </c>
      <c r="Q26" s="1184">
        <v>4871.0940000000001</v>
      </c>
      <c r="R26" s="1184">
        <v>1494.1959999999999</v>
      </c>
      <c r="S26" s="1185">
        <v>3.2600100656138822</v>
      </c>
    </row>
    <row r="27" spans="1:19" ht="16.5" thickBot="1">
      <c r="A27" s="1183" t="s">
        <v>501</v>
      </c>
      <c r="B27" s="1184">
        <v>149.80000000000001</v>
      </c>
      <c r="C27" s="1184">
        <v>68</v>
      </c>
      <c r="D27" s="1185">
        <v>4.4058823529411768</v>
      </c>
      <c r="H27" s="1120"/>
      <c r="K27" s="1189" t="s">
        <v>259</v>
      </c>
      <c r="L27" s="1190">
        <v>1485777.9979999999</v>
      </c>
      <c r="M27" s="1190">
        <v>253731.44399999999</v>
      </c>
      <c r="N27" s="1191">
        <v>5.8557109618624956</v>
      </c>
      <c r="O27" s="1096"/>
      <c r="P27" s="1183" t="s">
        <v>151</v>
      </c>
      <c r="Q27" s="1184">
        <v>4273.6090000000004</v>
      </c>
      <c r="R27" s="1184">
        <v>843.28899999999999</v>
      </c>
      <c r="S27" s="1185">
        <v>5.0677869627138508</v>
      </c>
    </row>
    <row r="28" spans="1:19" ht="15.75">
      <c r="A28" s="1183" t="s">
        <v>154</v>
      </c>
      <c r="B28" s="1184">
        <v>140.54599999999999</v>
      </c>
      <c r="C28" s="1184">
        <v>120</v>
      </c>
      <c r="D28" s="1185">
        <v>3.84215418261345</v>
      </c>
      <c r="H28" s="1120"/>
      <c r="K28"/>
      <c r="L28"/>
      <c r="M28"/>
      <c r="N28"/>
      <c r="O28" s="1096"/>
      <c r="P28" s="1183" t="s">
        <v>159</v>
      </c>
      <c r="Q28" s="1184">
        <v>3959.7910000000002</v>
      </c>
      <c r="R28" s="1184">
        <v>1073.029</v>
      </c>
      <c r="S28" s="1185">
        <v>3.6902926202367321</v>
      </c>
    </row>
    <row r="29" spans="1:19" ht="16.5" thickBot="1">
      <c r="A29" s="1202" t="s">
        <v>371</v>
      </c>
      <c r="B29" s="1203">
        <v>112.994</v>
      </c>
      <c r="C29" s="1203">
        <v>688</v>
      </c>
      <c r="D29" s="1204">
        <v>2.9089177221707341</v>
      </c>
      <c r="H29" s="1120"/>
      <c r="K29"/>
      <c r="L29"/>
      <c r="M29"/>
      <c r="N29"/>
      <c r="O29" s="1096"/>
      <c r="P29" s="1183" t="s">
        <v>153</v>
      </c>
      <c r="Q29" s="1184">
        <v>3451.0369999999998</v>
      </c>
      <c r="R29" s="1184">
        <v>694.16300000000001</v>
      </c>
      <c r="S29" s="1185">
        <v>4.9715081328160675</v>
      </c>
    </row>
    <row r="30" spans="1:19" ht="16.5" thickBot="1">
      <c r="A30" s="1189" t="s">
        <v>259</v>
      </c>
      <c r="B30" s="1190">
        <v>51820.341</v>
      </c>
      <c r="C30" s="1190">
        <v>43838</v>
      </c>
      <c r="D30" s="1191">
        <v>3.8909122867849288</v>
      </c>
      <c r="E30" s="1096"/>
      <c r="F30" s="1096"/>
      <c r="G30" s="1096"/>
      <c r="H30" s="1096"/>
      <c r="I30" s="1096"/>
      <c r="J30" s="1096"/>
      <c r="K30"/>
      <c r="L30"/>
      <c r="M30"/>
      <c r="N30"/>
      <c r="O30" s="1096"/>
      <c r="P30" s="1183" t="s">
        <v>411</v>
      </c>
      <c r="Q30" s="1184">
        <v>2847.1109999999999</v>
      </c>
      <c r="R30" s="1184">
        <v>517.875</v>
      </c>
      <c r="S30" s="1185">
        <v>5.4976799420709632</v>
      </c>
    </row>
    <row r="31" spans="1:19" ht="15.75">
      <c r="A31" s="1096"/>
      <c r="B31" s="1096"/>
      <c r="C31" s="1096"/>
      <c r="D31" s="1096"/>
      <c r="E31" s="1096"/>
      <c r="F31" s="1096"/>
      <c r="G31" s="1096"/>
      <c r="H31" s="1096"/>
      <c r="I31" s="1096"/>
      <c r="J31" s="1096"/>
      <c r="O31" s="1096"/>
      <c r="P31" s="1183" t="s">
        <v>471</v>
      </c>
      <c r="Q31" s="1184">
        <v>2531.643</v>
      </c>
      <c r="R31" s="1184">
        <v>405.58699999999999</v>
      </c>
      <c r="S31" s="1185">
        <v>6.2419234344296051</v>
      </c>
    </row>
    <row r="32" spans="1:19" ht="15.75">
      <c r="A32" s="1096"/>
      <c r="B32" s="1096"/>
      <c r="C32" s="1096"/>
      <c r="D32" s="1096"/>
      <c r="E32" s="1096"/>
      <c r="F32" s="1096"/>
      <c r="G32" s="1096"/>
      <c r="H32" s="1096"/>
      <c r="I32" s="1096"/>
      <c r="J32" s="1096"/>
      <c r="K32"/>
      <c r="L32"/>
      <c r="M32"/>
      <c r="N32"/>
      <c r="O32" s="1096"/>
      <c r="P32" s="1183" t="s">
        <v>149</v>
      </c>
      <c r="Q32" s="1184">
        <v>2304.5070000000001</v>
      </c>
      <c r="R32" s="1184">
        <v>659.43499999999995</v>
      </c>
      <c r="S32" s="1185">
        <v>3.4946689211218698</v>
      </c>
    </row>
    <row r="33" spans="1:19" ht="15.75">
      <c r="A33" s="1194" t="s">
        <v>369</v>
      </c>
      <c r="B33" s="1194"/>
      <c r="C33" s="1096"/>
      <c r="D33" s="1096"/>
      <c r="E33" s="1096"/>
      <c r="F33" s="1096"/>
      <c r="G33" s="1096"/>
      <c r="H33" s="1096"/>
      <c r="I33" s="1096"/>
      <c r="J33" s="1096"/>
      <c r="K33"/>
      <c r="L33"/>
      <c r="M33"/>
      <c r="N33"/>
      <c r="O33" s="1096"/>
      <c r="P33" s="1183" t="s">
        <v>375</v>
      </c>
      <c r="Q33" s="1184">
        <v>2183.7550000000001</v>
      </c>
      <c r="R33" s="1184">
        <v>494.05799999999999</v>
      </c>
      <c r="S33" s="1185">
        <v>4.4200377283638765</v>
      </c>
    </row>
    <row r="34" spans="1:19" ht="15.75">
      <c r="A34" s="1149"/>
      <c r="C34" s="1096"/>
      <c r="D34" s="1096"/>
      <c r="E34" s="1096"/>
      <c r="F34" s="1096"/>
      <c r="G34" s="1096"/>
      <c r="H34" s="1096"/>
      <c r="I34" s="1096"/>
      <c r="J34" s="1096"/>
      <c r="O34" s="1096"/>
      <c r="P34" s="1183" t="s">
        <v>287</v>
      </c>
      <c r="Q34" s="1184">
        <v>1893.0820000000001</v>
      </c>
      <c r="R34" s="1184">
        <v>278.81299999999999</v>
      </c>
      <c r="S34" s="1185">
        <v>6.7897910068755767</v>
      </c>
    </row>
    <row r="35" spans="1:19" ht="16.5" thickBot="1">
      <c r="A35" s="1096"/>
      <c r="B35" s="1096"/>
      <c r="C35" s="1096"/>
      <c r="D35" s="1096"/>
      <c r="E35" s="1096"/>
      <c r="F35" s="1096"/>
      <c r="G35" s="1096"/>
      <c r="H35" s="1096"/>
      <c r="I35" s="1096"/>
      <c r="J35" s="1096"/>
      <c r="K35"/>
      <c r="L35"/>
      <c r="M35"/>
      <c r="N35"/>
      <c r="O35" s="1096"/>
      <c r="P35" s="1183" t="s">
        <v>409</v>
      </c>
      <c r="Q35" s="1184">
        <v>1653.35</v>
      </c>
      <c r="R35" s="1184">
        <v>299.827</v>
      </c>
      <c r="S35" s="1185">
        <v>5.5143466065431062</v>
      </c>
    </row>
    <row r="36" spans="1:19" ht="16.5" thickBot="1">
      <c r="A36"/>
      <c r="B36"/>
      <c r="C36"/>
      <c r="D36"/>
      <c r="E36"/>
      <c r="F36"/>
      <c r="G36"/>
      <c r="H36"/>
      <c r="I36"/>
      <c r="J36"/>
      <c r="K36"/>
      <c r="L36"/>
      <c r="M36"/>
      <c r="N36"/>
      <c r="O36" s="1096"/>
      <c r="P36" s="1189" t="s">
        <v>259</v>
      </c>
      <c r="Q36" s="1190">
        <v>590764.84100000001</v>
      </c>
      <c r="R36" s="1190">
        <v>107981.53</v>
      </c>
      <c r="S36" s="1191">
        <v>5.4709804630477086</v>
      </c>
    </row>
    <row r="37" spans="1:19" ht="17.25" customHeight="1">
      <c r="A37"/>
      <c r="B37"/>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96"/>
      <c r="R75" s="1096"/>
    </row>
    <row r="76" spans="1:19">
      <c r="A76"/>
      <c r="B76"/>
      <c r="C76"/>
      <c r="D76"/>
      <c r="E76"/>
      <c r="F76"/>
      <c r="G76"/>
      <c r="H76"/>
      <c r="I76"/>
      <c r="J76"/>
      <c r="K76"/>
      <c r="L76"/>
      <c r="M76"/>
      <c r="N76"/>
      <c r="O76"/>
      <c r="P76"/>
      <c r="Q76" s="1096"/>
      <c r="R76" s="1096"/>
    </row>
    <row r="77" spans="1:19">
      <c r="A77"/>
      <c r="B77"/>
      <c r="C77"/>
      <c r="D77"/>
      <c r="E77"/>
      <c r="F77"/>
      <c r="G77"/>
      <c r="H77"/>
      <c r="I77"/>
      <c r="J77"/>
      <c r="K77"/>
      <c r="L77"/>
      <c r="M77"/>
      <c r="N77"/>
      <c r="O77"/>
      <c r="P77"/>
      <c r="Q77" s="1096"/>
      <c r="R77" s="1096"/>
    </row>
    <row r="78" spans="1:19">
      <c r="A78"/>
      <c r="B78"/>
      <c r="C78"/>
      <c r="D78"/>
      <c r="E78"/>
      <c r="F78"/>
      <c r="G78"/>
      <c r="H78"/>
      <c r="I78"/>
      <c r="J78"/>
      <c r="K78"/>
      <c r="L78"/>
      <c r="M78"/>
      <c r="N78"/>
      <c r="O78"/>
      <c r="P78"/>
      <c r="Q78" s="1096"/>
      <c r="R78" s="1096"/>
    </row>
    <row r="79" spans="1:19">
      <c r="A79"/>
      <c r="B79"/>
      <c r="C79"/>
      <c r="D79"/>
      <c r="E79"/>
      <c r="F79"/>
      <c r="G79"/>
      <c r="H79"/>
      <c r="I79"/>
      <c r="J79"/>
      <c r="K79"/>
      <c r="L79"/>
      <c r="M79"/>
      <c r="N79"/>
      <c r="O79"/>
      <c r="P79"/>
      <c r="Q79" s="1096"/>
      <c r="R79" s="1096"/>
    </row>
    <row r="80" spans="1:19">
      <c r="A80"/>
      <c r="B80"/>
      <c r="C80"/>
      <c r="D80"/>
      <c r="E80"/>
      <c r="F80"/>
      <c r="G80"/>
      <c r="H80"/>
      <c r="I80"/>
      <c r="J80"/>
      <c r="K80"/>
      <c r="L80"/>
      <c r="M80"/>
      <c r="N80"/>
      <c r="O80"/>
      <c r="P80"/>
      <c r="Q80" s="1096"/>
      <c r="R80" s="1096"/>
    </row>
    <row r="81" spans="1:18">
      <c r="A81"/>
      <c r="B81"/>
      <c r="C81"/>
      <c r="D81"/>
      <c r="E81"/>
      <c r="F81"/>
      <c r="G81"/>
      <c r="H81"/>
      <c r="I81"/>
      <c r="J81"/>
      <c r="K81"/>
      <c r="L81"/>
      <c r="M81"/>
      <c r="N81"/>
      <c r="O81"/>
      <c r="P81"/>
      <c r="Q81" s="1096"/>
      <c r="R81" s="1096"/>
    </row>
    <row r="82" spans="1:18">
      <c r="A82"/>
      <c r="B82"/>
      <c r="C82"/>
      <c r="D82"/>
      <c r="E82"/>
      <c r="F82"/>
      <c r="G82"/>
      <c r="H82"/>
      <c r="I82"/>
      <c r="J82"/>
      <c r="K82"/>
      <c r="L82"/>
      <c r="M82"/>
      <c r="N82"/>
      <c r="O82"/>
      <c r="P82"/>
      <c r="Q82" s="1096"/>
      <c r="R82" s="1096"/>
    </row>
    <row r="83" spans="1:18">
      <c r="A83"/>
      <c r="B83"/>
      <c r="C83"/>
      <c r="D83"/>
      <c r="E83"/>
      <c r="F83"/>
      <c r="G83"/>
      <c r="H83"/>
      <c r="I83"/>
      <c r="J83"/>
      <c r="K83"/>
      <c r="L83"/>
      <c r="M83"/>
      <c r="N83"/>
      <c r="O83"/>
      <c r="P83"/>
      <c r="Q83" s="1096"/>
      <c r="R83" s="1096"/>
    </row>
    <row r="84" spans="1:18">
      <c r="A84"/>
      <c r="B84"/>
      <c r="C84"/>
      <c r="D84"/>
      <c r="E84"/>
      <c r="F84"/>
      <c r="G84"/>
      <c r="H84"/>
      <c r="I84"/>
      <c r="J84"/>
      <c r="K84"/>
      <c r="L84"/>
      <c r="M84"/>
      <c r="N84"/>
      <c r="O84"/>
      <c r="P84"/>
      <c r="Q84" s="1096"/>
      <c r="R84" s="1096"/>
    </row>
    <row r="85" spans="1:18">
      <c r="A85"/>
      <c r="B85"/>
      <c r="C85"/>
      <c r="D85"/>
      <c r="E85"/>
      <c r="F85"/>
      <c r="G85"/>
      <c r="H85"/>
      <c r="I85"/>
      <c r="J85"/>
      <c r="K85"/>
      <c r="L85"/>
      <c r="M85"/>
      <c r="N85"/>
      <c r="O85"/>
      <c r="P85"/>
      <c r="Q85" s="1096"/>
      <c r="R85" s="1096"/>
    </row>
    <row r="86" spans="1:18">
      <c r="A86"/>
      <c r="B86"/>
      <c r="C86"/>
      <c r="D86"/>
      <c r="E86"/>
      <c r="F86"/>
      <c r="G86"/>
      <c r="H86"/>
      <c r="I86"/>
      <c r="J86"/>
      <c r="K86"/>
      <c r="L86"/>
      <c r="M86"/>
      <c r="N86"/>
      <c r="O86"/>
      <c r="P86"/>
      <c r="Q86" s="1096"/>
      <c r="R86" s="1096"/>
    </row>
    <row r="87" spans="1:18">
      <c r="A87"/>
      <c r="B87"/>
      <c r="C87"/>
      <c r="D87"/>
      <c r="E87"/>
      <c r="F87"/>
      <c r="G87"/>
      <c r="H87"/>
      <c r="I87"/>
      <c r="J87"/>
      <c r="K87"/>
      <c r="L87"/>
      <c r="M87"/>
      <c r="N87"/>
      <c r="O87"/>
      <c r="P87"/>
      <c r="Q87" s="1096"/>
      <c r="R87" s="1096"/>
    </row>
    <row r="88" spans="1:18">
      <c r="A88"/>
      <c r="B88"/>
      <c r="C88"/>
      <c r="D88"/>
      <c r="E88"/>
      <c r="F88"/>
      <c r="G88"/>
      <c r="H88"/>
      <c r="I88"/>
      <c r="J88"/>
      <c r="K88"/>
      <c r="L88"/>
      <c r="M88"/>
      <c r="N88"/>
      <c r="O88"/>
      <c r="P88"/>
      <c r="Q88" s="1096"/>
      <c r="R88" s="1096"/>
    </row>
    <row r="89" spans="1:18">
      <c r="A89"/>
      <c r="B89"/>
      <c r="C89"/>
      <c r="D89"/>
      <c r="E89"/>
      <c r="F89"/>
      <c r="G89"/>
      <c r="H89"/>
      <c r="I89"/>
      <c r="J89"/>
      <c r="K89"/>
      <c r="L89"/>
      <c r="M89"/>
      <c r="N89"/>
      <c r="O89"/>
      <c r="P89"/>
      <c r="Q89" s="1096"/>
      <c r="R89" s="1096"/>
    </row>
    <row r="90" spans="1:18">
      <c r="A90"/>
      <c r="B90"/>
      <c r="C90"/>
      <c r="D90"/>
      <c r="E90"/>
      <c r="F90"/>
      <c r="G90"/>
      <c r="H90"/>
      <c r="I90"/>
      <c r="J90"/>
      <c r="K90"/>
      <c r="L90"/>
      <c r="M90"/>
      <c r="N90"/>
      <c r="O90"/>
      <c r="P90"/>
      <c r="Q90" s="1096"/>
      <c r="R90" s="1096"/>
    </row>
    <row r="91" spans="1:18">
      <c r="A91"/>
      <c r="B91"/>
      <c r="C91"/>
      <c r="D91"/>
      <c r="E91"/>
      <c r="F91"/>
      <c r="G91"/>
      <c r="H91"/>
      <c r="I91"/>
      <c r="J91"/>
      <c r="K91"/>
      <c r="L91"/>
      <c r="M91"/>
      <c r="N91"/>
      <c r="O91"/>
      <c r="P91"/>
      <c r="Q91" s="1096"/>
      <c r="R91" s="1096"/>
    </row>
    <row r="92" spans="1:18">
      <c r="A92"/>
      <c r="B92"/>
      <c r="C92"/>
      <c r="D92"/>
      <c r="E92"/>
      <c r="F92"/>
      <c r="G92"/>
      <c r="H92"/>
      <c r="I92"/>
      <c r="J92"/>
      <c r="K92"/>
      <c r="L92"/>
      <c r="M92"/>
      <c r="N92"/>
      <c r="O92"/>
      <c r="P92"/>
      <c r="Q92" s="1096"/>
      <c r="R92" s="1096"/>
    </row>
    <row r="93" spans="1:18">
      <c r="A93"/>
      <c r="B93"/>
      <c r="C93"/>
      <c r="D93"/>
      <c r="E93"/>
      <c r="F93"/>
      <c r="G93"/>
      <c r="H93"/>
      <c r="I93"/>
      <c r="J93"/>
      <c r="K93"/>
      <c r="L93"/>
      <c r="M93"/>
      <c r="N93"/>
      <c r="O93"/>
      <c r="P93"/>
      <c r="Q93" s="1096"/>
      <c r="R93" s="1096"/>
    </row>
    <row r="94" spans="1:18">
      <c r="A94"/>
      <c r="B94"/>
      <c r="C94"/>
      <c r="D94"/>
      <c r="E94"/>
      <c r="F94"/>
      <c r="G94"/>
      <c r="H94"/>
      <c r="I94"/>
      <c r="J94"/>
      <c r="K94"/>
      <c r="L94"/>
      <c r="M94"/>
      <c r="N94"/>
      <c r="O94"/>
      <c r="P94"/>
      <c r="Q94" s="1096"/>
      <c r="R94" s="1096"/>
    </row>
    <row r="95" spans="1:18">
      <c r="A95"/>
      <c r="B95"/>
      <c r="C95"/>
      <c r="D95"/>
      <c r="E95"/>
      <c r="F95"/>
      <c r="G95"/>
      <c r="H95"/>
      <c r="I95"/>
      <c r="J95"/>
      <c r="K95"/>
      <c r="L95"/>
      <c r="M95"/>
      <c r="N95"/>
      <c r="O95"/>
      <c r="P95"/>
      <c r="Q95" s="1096"/>
      <c r="R95" s="1096"/>
    </row>
    <row r="96" spans="1:18">
      <c r="A96"/>
      <c r="B96"/>
      <c r="C96"/>
      <c r="D96"/>
      <c r="E96"/>
      <c r="F96"/>
      <c r="G96"/>
      <c r="H96"/>
      <c r="I96"/>
      <c r="J96"/>
      <c r="K96"/>
      <c r="L96"/>
      <c r="M96"/>
      <c r="N96"/>
      <c r="O96"/>
      <c r="P96"/>
      <c r="Q96" s="1096"/>
      <c r="R96" s="10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33" sqref="T33"/>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54" t="s">
        <v>510</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row>
    <row r="3" spans="1:27" ht="18" customHeight="1">
      <c r="A3" s="1657" t="s">
        <v>503</v>
      </c>
      <c r="B3" s="1657"/>
      <c r="C3" s="1657"/>
      <c r="D3" s="1657"/>
      <c r="E3" s="1657"/>
      <c r="F3" s="1657"/>
      <c r="G3" s="1657"/>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43614.97</v>
      </c>
      <c r="C8" s="1184">
        <v>45811</v>
      </c>
      <c r="D8" s="1185">
        <v>2.7212728939757285</v>
      </c>
      <c r="E8" s="1200"/>
      <c r="F8" s="1183" t="s">
        <v>371</v>
      </c>
      <c r="G8" s="1184">
        <v>6917.857</v>
      </c>
      <c r="H8" s="1184">
        <v>20205</v>
      </c>
      <c r="I8" s="1185">
        <v>4.5505391296568671</v>
      </c>
      <c r="J8" s="1193"/>
      <c r="K8" s="1186" t="s">
        <v>141</v>
      </c>
      <c r="L8" s="1187">
        <v>22227.696</v>
      </c>
      <c r="M8" s="1187">
        <v>4766.8100000000004</v>
      </c>
      <c r="N8" s="1188">
        <v>4.6630127905244807</v>
      </c>
      <c r="O8" s="1193"/>
      <c r="P8" s="1186" t="s">
        <v>143</v>
      </c>
      <c r="Q8" s="1187">
        <v>7816.0990000000002</v>
      </c>
      <c r="R8" s="1187">
        <v>1504.4970000000001</v>
      </c>
      <c r="S8" s="1188">
        <v>5.1951575842291478</v>
      </c>
    </row>
    <row r="9" spans="1:27" ht="15.75">
      <c r="A9" s="1183" t="s">
        <v>151</v>
      </c>
      <c r="B9" s="1184">
        <v>36068.824999999997</v>
      </c>
      <c r="C9" s="1184">
        <v>26601</v>
      </c>
      <c r="D9" s="1185">
        <v>2.438303734390241</v>
      </c>
      <c r="E9" s="1201"/>
      <c r="F9" s="1183" t="s">
        <v>156</v>
      </c>
      <c r="G9" s="1184">
        <v>5484.0050000000001</v>
      </c>
      <c r="H9" s="1184">
        <v>27481</v>
      </c>
      <c r="I9" s="1185">
        <v>2.951156891192602</v>
      </c>
      <c r="J9" s="1193"/>
      <c r="K9" s="1183" t="s">
        <v>143</v>
      </c>
      <c r="L9" s="1184">
        <v>10919.285</v>
      </c>
      <c r="M9" s="1184">
        <v>1928.511</v>
      </c>
      <c r="N9" s="1185">
        <v>5.6620288917200892</v>
      </c>
      <c r="O9" s="1193"/>
      <c r="P9" s="1183" t="s">
        <v>155</v>
      </c>
      <c r="Q9" s="1184">
        <v>7804.4620000000004</v>
      </c>
      <c r="R9" s="1184">
        <v>1556.2170000000001</v>
      </c>
      <c r="S9" s="1185">
        <v>5.0150216839939414</v>
      </c>
    </row>
    <row r="10" spans="1:27" ht="15.75">
      <c r="A10" s="1183" t="s">
        <v>371</v>
      </c>
      <c r="B10" s="1184">
        <v>21333.569</v>
      </c>
      <c r="C10" s="1184">
        <v>48186</v>
      </c>
      <c r="D10" s="1185">
        <v>3.9597948527195324</v>
      </c>
      <c r="E10" s="1200"/>
      <c r="F10" s="1183" t="s">
        <v>138</v>
      </c>
      <c r="G10" s="1184">
        <v>2036.5519999999999</v>
      </c>
      <c r="H10" s="1184">
        <v>8460</v>
      </c>
      <c r="I10" s="1185">
        <v>3.4144555285438845</v>
      </c>
      <c r="J10" s="1193"/>
      <c r="K10" s="1183" t="s">
        <v>158</v>
      </c>
      <c r="L10" s="1184">
        <v>6729.4809999999998</v>
      </c>
      <c r="M10" s="1184">
        <v>1083.077</v>
      </c>
      <c r="N10" s="1185">
        <v>6.2132987774645754</v>
      </c>
      <c r="O10" s="1193"/>
      <c r="P10" s="1183" t="s">
        <v>371</v>
      </c>
      <c r="Q10" s="1184">
        <v>7044.9179999999997</v>
      </c>
      <c r="R10" s="1184">
        <v>1345.7940000000001</v>
      </c>
      <c r="S10" s="1185">
        <v>5.2347669851403698</v>
      </c>
    </row>
    <row r="11" spans="1:27" ht="15.75">
      <c r="A11" s="1183" t="s">
        <v>160</v>
      </c>
      <c r="B11" s="1184">
        <v>16752.59</v>
      </c>
      <c r="C11" s="1184">
        <v>28931</v>
      </c>
      <c r="D11" s="1185">
        <v>2.2710504675471648</v>
      </c>
      <c r="E11" s="1201"/>
      <c r="F11" s="1183" t="s">
        <v>153</v>
      </c>
      <c r="G11" s="1184">
        <v>1629.606</v>
      </c>
      <c r="H11" s="1184">
        <v>7717</v>
      </c>
      <c r="I11" s="1185">
        <v>2.9390177700266742</v>
      </c>
      <c r="J11" s="1193"/>
      <c r="K11" s="1183" t="s">
        <v>371</v>
      </c>
      <c r="L11" s="1184">
        <v>6018.848</v>
      </c>
      <c r="M11" s="1184">
        <v>863.18899999999996</v>
      </c>
      <c r="N11" s="1185">
        <v>6.9728043336974874</v>
      </c>
      <c r="O11" s="1193"/>
      <c r="P11" s="1183" t="s">
        <v>141</v>
      </c>
      <c r="Q11" s="1184">
        <v>6492.116</v>
      </c>
      <c r="R11" s="1184">
        <v>1900.194</v>
      </c>
      <c r="S11" s="1185">
        <v>3.4165543097178501</v>
      </c>
    </row>
    <row r="12" spans="1:27" ht="15.75">
      <c r="A12" s="1183" t="s">
        <v>156</v>
      </c>
      <c r="B12" s="1184">
        <v>16401.867999999999</v>
      </c>
      <c r="C12" s="1184">
        <v>40540</v>
      </c>
      <c r="D12" s="1185">
        <v>2.606608557570167</v>
      </c>
      <c r="E12" s="1201"/>
      <c r="F12" s="1183" t="s">
        <v>160</v>
      </c>
      <c r="G12" s="1184">
        <v>1076.0940000000001</v>
      </c>
      <c r="H12" s="1184">
        <v>8466</v>
      </c>
      <c r="I12" s="1185">
        <v>2.1928075673781122</v>
      </c>
      <c r="J12" s="1193"/>
      <c r="K12" s="1183" t="s">
        <v>159</v>
      </c>
      <c r="L12" s="1184">
        <v>4439.2879999999996</v>
      </c>
      <c r="M12" s="1184">
        <v>1180.6120000000001</v>
      </c>
      <c r="N12" s="1185">
        <v>3.7601582907847786</v>
      </c>
      <c r="O12" s="1193"/>
      <c r="P12" s="1183" t="s">
        <v>140</v>
      </c>
      <c r="Q12" s="1184">
        <v>3420.1860000000001</v>
      </c>
      <c r="R12" s="1184">
        <v>578.02099999999996</v>
      </c>
      <c r="S12" s="1185">
        <v>5.9170618368536791</v>
      </c>
    </row>
    <row r="13" spans="1:27" ht="15.75">
      <c r="A13" s="1183" t="s">
        <v>143</v>
      </c>
      <c r="B13" s="1184">
        <v>16137.754000000001</v>
      </c>
      <c r="C13" s="1184">
        <v>15468</v>
      </c>
      <c r="D13" s="1185">
        <v>2.5426567181487134</v>
      </c>
      <c r="E13" s="1201"/>
      <c r="F13" s="1183" t="s">
        <v>155</v>
      </c>
      <c r="G13" s="1184">
        <v>513.36900000000003</v>
      </c>
      <c r="H13" s="1184">
        <v>2270</v>
      </c>
      <c r="I13" s="1185">
        <v>3.5022888368888196</v>
      </c>
      <c r="J13" s="1193"/>
      <c r="K13" s="1183" t="s">
        <v>156</v>
      </c>
      <c r="L13" s="1184">
        <v>3401.8040000000001</v>
      </c>
      <c r="M13" s="1184">
        <v>779.27200000000005</v>
      </c>
      <c r="N13" s="1185">
        <v>4.3653615169029552</v>
      </c>
      <c r="O13" s="1193"/>
      <c r="P13" s="1183" t="s">
        <v>138</v>
      </c>
      <c r="Q13" s="1184">
        <v>1814.9960000000001</v>
      </c>
      <c r="R13" s="1184">
        <v>483.73</v>
      </c>
      <c r="S13" s="1185">
        <v>3.7520848407169289</v>
      </c>
    </row>
    <row r="14" spans="1:27" ht="15.75">
      <c r="A14" s="1183" t="s">
        <v>157</v>
      </c>
      <c r="B14" s="1184">
        <v>15533.165000000001</v>
      </c>
      <c r="C14" s="1184">
        <v>19611</v>
      </c>
      <c r="D14" s="1185">
        <v>2.5632374303607324</v>
      </c>
      <c r="E14" s="1201"/>
      <c r="F14" s="1183" t="s">
        <v>143</v>
      </c>
      <c r="G14" s="1184">
        <v>260.95999999999998</v>
      </c>
      <c r="H14" s="1184">
        <v>880</v>
      </c>
      <c r="I14" s="1185">
        <v>4.089897501802338</v>
      </c>
      <c r="J14" s="1193"/>
      <c r="K14" s="1183" t="s">
        <v>140</v>
      </c>
      <c r="L14" s="1184">
        <v>3289.4360000000001</v>
      </c>
      <c r="M14" s="1184">
        <v>712.45</v>
      </c>
      <c r="N14" s="1185">
        <v>4.6170762860551617</v>
      </c>
      <c r="O14" s="1193"/>
      <c r="P14" s="1183" t="s">
        <v>159</v>
      </c>
      <c r="Q14" s="1184">
        <v>1663.4480000000001</v>
      </c>
      <c r="R14" s="1184">
        <v>492.71600000000001</v>
      </c>
      <c r="S14" s="1185">
        <v>3.3760787147159825</v>
      </c>
    </row>
    <row r="15" spans="1:27" ht="16.5" thickBot="1">
      <c r="A15" s="1183" t="s">
        <v>141</v>
      </c>
      <c r="B15" s="1184">
        <v>6294.1750000000002</v>
      </c>
      <c r="C15" s="1184">
        <v>5224</v>
      </c>
      <c r="D15" s="1185">
        <v>2.9171450036590754</v>
      </c>
      <c r="E15" s="1201"/>
      <c r="F15" s="1183" t="s">
        <v>158</v>
      </c>
      <c r="G15" s="1184">
        <v>134.4</v>
      </c>
      <c r="H15" s="1184">
        <v>582</v>
      </c>
      <c r="I15" s="1185">
        <v>3.560264900662252</v>
      </c>
      <c r="J15" s="1193"/>
      <c r="K15" s="1183" t="s">
        <v>155</v>
      </c>
      <c r="L15" s="1184">
        <v>2441.884</v>
      </c>
      <c r="M15" s="1184">
        <v>506.96899999999999</v>
      </c>
      <c r="N15" s="1185">
        <v>4.8166337586716352</v>
      </c>
      <c r="O15" s="1193"/>
      <c r="P15" s="1202" t="s">
        <v>156</v>
      </c>
      <c r="Q15" s="1203">
        <v>1535.0820000000001</v>
      </c>
      <c r="R15" s="1203">
        <v>597.72299999999996</v>
      </c>
      <c r="S15" s="1204">
        <v>2.5682163811665273</v>
      </c>
      <c r="U15" s="1096"/>
      <c r="V15" s="1096"/>
      <c r="W15" s="1096"/>
      <c r="X15" s="1096"/>
    </row>
    <row r="16" spans="1:27" ht="16.5" thickBot="1">
      <c r="A16" s="1183" t="s">
        <v>152</v>
      </c>
      <c r="B16" s="1184">
        <v>4757.2870000000003</v>
      </c>
      <c r="C16" s="1184">
        <v>2795</v>
      </c>
      <c r="D16" s="1185">
        <v>3.606021396811248</v>
      </c>
      <c r="E16" s="1201"/>
      <c r="F16" s="1189" t="s">
        <v>259</v>
      </c>
      <c r="G16" s="1190">
        <v>18191.993999999999</v>
      </c>
      <c r="H16" s="1190">
        <v>76691</v>
      </c>
      <c r="I16" s="1191">
        <v>3.4252883215554486</v>
      </c>
      <c r="J16" s="1193"/>
      <c r="K16" s="1183" t="s">
        <v>152</v>
      </c>
      <c r="L16" s="1184">
        <v>2232.8389999999999</v>
      </c>
      <c r="M16" s="1184">
        <v>313.08800000000002</v>
      </c>
      <c r="N16" s="1185">
        <v>7.1316658575224849</v>
      </c>
      <c r="O16" s="1193"/>
      <c r="P16" s="1202" t="s">
        <v>139</v>
      </c>
      <c r="Q16" s="1203">
        <v>1312.857</v>
      </c>
      <c r="R16" s="1203">
        <v>445.83499999999998</v>
      </c>
      <c r="S16" s="1204">
        <v>2.9447149730281383</v>
      </c>
      <c r="U16" s="1096"/>
      <c r="V16" s="1096"/>
      <c r="W16" s="1096"/>
      <c r="X16" s="1096"/>
    </row>
    <row r="17" spans="1:24" ht="15.75">
      <c r="A17" s="1183" t="s">
        <v>138</v>
      </c>
      <c r="B17" s="1184">
        <v>3988.2420000000002</v>
      </c>
      <c r="C17" s="1184">
        <v>13987</v>
      </c>
      <c r="D17" s="1185">
        <v>3.6525740933914221</v>
      </c>
      <c r="E17" s="1200"/>
      <c r="F17"/>
      <c r="G17"/>
      <c r="H17"/>
      <c r="I17"/>
      <c r="J17" s="1193"/>
      <c r="K17" s="1183" t="s">
        <v>151</v>
      </c>
      <c r="L17" s="1184">
        <v>2052.86</v>
      </c>
      <c r="M17" s="1184">
        <v>444.39499999999998</v>
      </c>
      <c r="N17" s="1185">
        <v>4.6194489136916488</v>
      </c>
      <c r="O17" s="1193"/>
      <c r="P17" s="1183" t="s">
        <v>152</v>
      </c>
      <c r="Q17" s="1184">
        <v>1166.819</v>
      </c>
      <c r="R17" s="1184">
        <v>320.97399999999999</v>
      </c>
      <c r="S17" s="1185">
        <v>3.6352445992510298</v>
      </c>
      <c r="U17" s="1096"/>
      <c r="V17" s="1096"/>
      <c r="W17" s="1096"/>
      <c r="X17" s="1096"/>
    </row>
    <row r="18" spans="1:24" ht="15.75">
      <c r="A18" s="1183" t="s">
        <v>146</v>
      </c>
      <c r="B18" s="1184">
        <v>1591.721</v>
      </c>
      <c r="C18" s="1184">
        <v>677</v>
      </c>
      <c r="D18" s="1185">
        <v>3.6883044960248772</v>
      </c>
      <c r="E18" s="1205"/>
      <c r="F18"/>
      <c r="G18"/>
      <c r="H18"/>
      <c r="I18"/>
      <c r="K18" s="1202" t="s">
        <v>138</v>
      </c>
      <c r="L18" s="1203">
        <v>1660.675</v>
      </c>
      <c r="M18" s="1203">
        <v>474.16300000000001</v>
      </c>
      <c r="N18" s="1204">
        <v>3.502329367749065</v>
      </c>
      <c r="O18" s="1193"/>
      <c r="P18" s="1183" t="s">
        <v>450</v>
      </c>
      <c r="Q18" s="1184">
        <v>998.447</v>
      </c>
      <c r="R18" s="1184">
        <v>192.48099999999999</v>
      </c>
      <c r="S18" s="1185">
        <v>5.1872496506148664</v>
      </c>
      <c r="U18" s="1096"/>
      <c r="V18" s="1096"/>
      <c r="W18" s="1096"/>
      <c r="X18" s="1096"/>
    </row>
    <row r="19" spans="1:24" ht="15.75">
      <c r="A19" s="1183" t="s">
        <v>140</v>
      </c>
      <c r="B19" s="1184">
        <v>1317.6010000000001</v>
      </c>
      <c r="C19" s="1184">
        <v>1813</v>
      </c>
      <c r="D19" s="1185">
        <v>1.6588683796710719</v>
      </c>
      <c r="E19" s="1206"/>
      <c r="J19" s="1193"/>
      <c r="K19" s="1183" t="s">
        <v>499</v>
      </c>
      <c r="L19" s="1184">
        <v>1305.1690000000001</v>
      </c>
      <c r="M19" s="1184">
        <v>64.012</v>
      </c>
      <c r="N19" s="1185">
        <v>20.389442604511654</v>
      </c>
      <c r="O19" s="1193"/>
      <c r="P19" s="1183" t="s">
        <v>158</v>
      </c>
      <c r="Q19" s="1184">
        <v>919.55799999999999</v>
      </c>
      <c r="R19" s="1184">
        <v>167.8</v>
      </c>
      <c r="S19" s="1185">
        <v>5.480083432657926</v>
      </c>
      <c r="U19" s="1096"/>
      <c r="V19" s="1096"/>
      <c r="W19" s="1096"/>
      <c r="X19" s="1096"/>
    </row>
    <row r="20" spans="1:24" ht="15" customHeight="1">
      <c r="A20" s="1183" t="s">
        <v>158</v>
      </c>
      <c r="B20" s="1184">
        <v>1137.7550000000001</v>
      </c>
      <c r="C20" s="1184">
        <v>2038</v>
      </c>
      <c r="D20" s="1185">
        <v>3.3972571244296876</v>
      </c>
      <c r="E20" s="1206"/>
      <c r="F20" s="1096"/>
      <c r="G20" s="1096"/>
      <c r="H20" s="1096"/>
      <c r="J20" s="1193"/>
      <c r="K20" s="1183" t="s">
        <v>146</v>
      </c>
      <c r="L20" s="1184">
        <v>1197.2360000000001</v>
      </c>
      <c r="M20" s="1184">
        <v>297.89</v>
      </c>
      <c r="N20" s="1185">
        <v>4.0190540132263592</v>
      </c>
      <c r="O20" s="1193"/>
      <c r="P20" s="1183" t="s">
        <v>147</v>
      </c>
      <c r="Q20" s="1184">
        <v>827.15499999999997</v>
      </c>
      <c r="R20" s="1184">
        <v>293.62700000000001</v>
      </c>
      <c r="S20" s="1185">
        <v>2.8170263633793895</v>
      </c>
      <c r="U20" s="1096"/>
      <c r="V20" s="1096"/>
      <c r="W20" s="1096"/>
      <c r="X20" s="1096"/>
    </row>
    <row r="21" spans="1:24" ht="16.5" thickBot="1">
      <c r="A21" s="1183" t="s">
        <v>155</v>
      </c>
      <c r="B21" s="1184">
        <v>565.67399999999998</v>
      </c>
      <c r="C21" s="1184">
        <v>2301</v>
      </c>
      <c r="D21" s="1185">
        <v>3.4934105702604894</v>
      </c>
      <c r="E21" s="1207"/>
      <c r="F21" s="1096"/>
      <c r="G21" s="1096"/>
      <c r="H21" s="1096"/>
      <c r="J21" s="1193"/>
      <c r="K21" s="1183" t="s">
        <v>139</v>
      </c>
      <c r="L21" s="1184">
        <v>829.45500000000004</v>
      </c>
      <c r="M21" s="1184">
        <v>194.59200000000001</v>
      </c>
      <c r="N21" s="1185">
        <v>4.262533917118895</v>
      </c>
      <c r="P21" s="1183" t="s">
        <v>151</v>
      </c>
      <c r="Q21" s="1184">
        <v>563.28099999999995</v>
      </c>
      <c r="R21" s="1184">
        <v>109.608</v>
      </c>
      <c r="S21" s="1185">
        <v>5.1390500693380039</v>
      </c>
    </row>
    <row r="22" spans="1:24" ht="16.5" thickBot="1">
      <c r="A22" s="1189" t="s">
        <v>259</v>
      </c>
      <c r="B22" s="1190">
        <v>186914.28400000001</v>
      </c>
      <c r="C22" s="1190">
        <v>255617</v>
      </c>
      <c r="D22" s="1191">
        <v>2.7071950151327733</v>
      </c>
      <c r="E22" s="1096"/>
      <c r="F22" s="1096"/>
      <c r="G22" s="1096"/>
      <c r="H22" s="1096"/>
      <c r="I22" s="1096"/>
      <c r="J22" s="1096"/>
      <c r="K22" s="1183" t="s">
        <v>285</v>
      </c>
      <c r="L22" s="1184">
        <v>773.00400000000002</v>
      </c>
      <c r="M22" s="1184">
        <v>295.483</v>
      </c>
      <c r="N22" s="1185">
        <v>2.6160692831736512</v>
      </c>
      <c r="P22" s="1183" t="s">
        <v>361</v>
      </c>
      <c r="Q22" s="1184">
        <v>508.714</v>
      </c>
      <c r="R22" s="1184">
        <v>110.14</v>
      </c>
      <c r="S22" s="1185">
        <v>4.6187942618485565</v>
      </c>
    </row>
    <row r="23" spans="1:24" ht="15.75">
      <c r="A23"/>
      <c r="B23"/>
      <c r="C23"/>
      <c r="D23"/>
      <c r="E23" s="1096"/>
      <c r="F23" s="1096"/>
      <c r="G23" s="1096"/>
      <c r="H23" s="1096"/>
      <c r="I23" s="1096"/>
      <c r="J23" s="1096"/>
      <c r="K23" s="1183" t="s">
        <v>153</v>
      </c>
      <c r="L23" s="1184">
        <v>633.41</v>
      </c>
      <c r="M23" s="1184">
        <v>187.226</v>
      </c>
      <c r="N23" s="1185">
        <v>3.3831305481076344</v>
      </c>
      <c r="P23" s="1202" t="s">
        <v>285</v>
      </c>
      <c r="Q23" s="1203">
        <v>487.72800000000001</v>
      </c>
      <c r="R23" s="1203">
        <v>74.037000000000006</v>
      </c>
      <c r="S23" s="1204">
        <v>6.5876251063657358</v>
      </c>
    </row>
    <row r="24" spans="1:24" ht="16.5" thickBot="1">
      <c r="A24"/>
      <c r="B24"/>
      <c r="C24"/>
      <c r="D24"/>
      <c r="E24" s="1096"/>
      <c r="F24" s="1096"/>
      <c r="G24" s="1096"/>
      <c r="H24" s="1096"/>
      <c r="I24" s="1096"/>
      <c r="J24" s="1096"/>
      <c r="K24" s="1202" t="s">
        <v>405</v>
      </c>
      <c r="L24" s="1203">
        <v>599.28099999999995</v>
      </c>
      <c r="M24" s="1203">
        <v>26.681999999999999</v>
      </c>
      <c r="N24" s="1204">
        <v>22.460122929315641</v>
      </c>
      <c r="P24" s="1183" t="s">
        <v>375</v>
      </c>
      <c r="Q24" s="1184">
        <v>411.298</v>
      </c>
      <c r="R24" s="1184">
        <v>347.279</v>
      </c>
      <c r="S24" s="1185">
        <v>1.1843445759749367</v>
      </c>
    </row>
    <row r="25" spans="1:24" ht="16.5" thickBot="1">
      <c r="A25"/>
      <c r="B25"/>
      <c r="C25"/>
      <c r="D25"/>
      <c r="E25" s="1096"/>
      <c r="F25" s="1096"/>
      <c r="G25" s="1096"/>
      <c r="H25" s="1096"/>
      <c r="I25" s="1096"/>
      <c r="J25" s="1096"/>
      <c r="K25" s="1189" t="s">
        <v>259</v>
      </c>
      <c r="L25" s="1190">
        <v>72281.409</v>
      </c>
      <c r="M25" s="1190">
        <v>14362.022999999999</v>
      </c>
      <c r="N25" s="1191">
        <v>5.0328152935000876</v>
      </c>
      <c r="P25" s="1202" t="s">
        <v>148</v>
      </c>
      <c r="Q25" s="1203">
        <v>409.66399999999999</v>
      </c>
      <c r="R25" s="1203">
        <v>45.607999999999997</v>
      </c>
      <c r="S25" s="1204">
        <v>8.9822838098579201</v>
      </c>
    </row>
    <row r="26" spans="1:24" ht="16.5" thickBot="1">
      <c r="A26"/>
      <c r="B26"/>
      <c r="C26"/>
      <c r="D26"/>
      <c r="E26" s="1096"/>
      <c r="F26" s="1096"/>
      <c r="G26" s="1096"/>
      <c r="H26" s="1096"/>
      <c r="I26" s="1096"/>
      <c r="J26" s="1096"/>
      <c r="K26"/>
      <c r="L26"/>
      <c r="M26"/>
      <c r="N26"/>
      <c r="P26" s="1202" t="s">
        <v>160</v>
      </c>
      <c r="Q26" s="1203">
        <v>285.81900000000002</v>
      </c>
      <c r="R26" s="1203">
        <v>55.527999999999999</v>
      </c>
      <c r="S26" s="1204">
        <v>5.1472950583489414</v>
      </c>
    </row>
    <row r="27" spans="1:24" ht="16.5" thickBot="1">
      <c r="E27" s="1096"/>
      <c r="F27" s="1096"/>
      <c r="G27" s="1096"/>
      <c r="H27" s="1096"/>
      <c r="I27" s="1096"/>
      <c r="J27" s="1096"/>
      <c r="K27"/>
      <c r="L27"/>
      <c r="M27"/>
      <c r="N27"/>
      <c r="O27" s="1096"/>
      <c r="P27" s="1189" t="s">
        <v>259</v>
      </c>
      <c r="Q27" s="1190">
        <v>46039.623</v>
      </c>
      <c r="R27" s="1190">
        <v>10834.967000000001</v>
      </c>
      <c r="S27" s="1191">
        <v>4.2491705789228522</v>
      </c>
    </row>
    <row r="28" spans="1:24">
      <c r="A28" s="1096"/>
      <c r="B28" s="1096"/>
      <c r="C28" s="1096"/>
      <c r="D28" s="1096"/>
      <c r="E28" s="1096"/>
      <c r="F28" s="1096"/>
      <c r="G28" s="1096"/>
      <c r="H28" s="1096"/>
      <c r="I28" s="1096"/>
      <c r="J28" s="1096"/>
      <c r="K28"/>
      <c r="L28"/>
      <c r="M28"/>
      <c r="N28"/>
      <c r="O28" s="1096"/>
      <c r="P28"/>
      <c r="Q28"/>
      <c r="R28"/>
      <c r="S28"/>
    </row>
    <row r="29" spans="1:24">
      <c r="A29" s="1096"/>
      <c r="B29" s="1096"/>
      <c r="C29" s="1096"/>
      <c r="D29" s="1096"/>
      <c r="E29" s="1096"/>
      <c r="F29" s="1096"/>
      <c r="G29" s="1096"/>
      <c r="H29" s="1096"/>
      <c r="I29" s="1096"/>
      <c r="J29" s="1096"/>
      <c r="K29"/>
      <c r="L29"/>
      <c r="M29"/>
      <c r="N29"/>
      <c r="O29" s="1096"/>
      <c r="P29"/>
      <c r="Q29"/>
      <c r="R29"/>
      <c r="S29"/>
    </row>
    <row r="30" spans="1:24">
      <c r="A30"/>
      <c r="B30"/>
      <c r="C30"/>
      <c r="D30"/>
      <c r="E30"/>
      <c r="F30"/>
      <c r="G30"/>
      <c r="H30"/>
      <c r="I30"/>
      <c r="J30"/>
      <c r="K30"/>
      <c r="L30"/>
      <c r="M30"/>
      <c r="N30"/>
      <c r="O30" s="1096"/>
      <c r="P30"/>
      <c r="Q30"/>
      <c r="R30"/>
      <c r="S30"/>
    </row>
    <row r="31" spans="1:24">
      <c r="A31"/>
      <c r="B31"/>
      <c r="C31"/>
      <c r="D31"/>
      <c r="E31"/>
      <c r="F31"/>
      <c r="G31"/>
      <c r="H31"/>
      <c r="I31"/>
      <c r="J31"/>
      <c r="K31"/>
      <c r="O31" s="1096"/>
      <c r="P31"/>
      <c r="Q31"/>
      <c r="R31"/>
      <c r="S31"/>
    </row>
    <row r="32" spans="1:24">
      <c r="A32"/>
      <c r="B32"/>
      <c r="C32"/>
      <c r="D32"/>
      <c r="E32"/>
      <c r="F32"/>
      <c r="G32"/>
      <c r="H32"/>
      <c r="I32"/>
      <c r="J32"/>
      <c r="K32"/>
      <c r="L32"/>
      <c r="M32"/>
      <c r="N32"/>
      <c r="O32" s="1096"/>
      <c r="P32"/>
      <c r="Q32"/>
      <c r="R32"/>
      <c r="S32"/>
    </row>
    <row r="33" spans="1:19">
      <c r="A33"/>
      <c r="B33"/>
      <c r="C33"/>
      <c r="D33"/>
      <c r="E33"/>
      <c r="F33"/>
      <c r="G33"/>
      <c r="H33"/>
      <c r="I33"/>
      <c r="J33"/>
      <c r="K33"/>
      <c r="L33"/>
      <c r="M33"/>
      <c r="N33"/>
      <c r="O33" s="1096"/>
      <c r="P33"/>
      <c r="Q33"/>
      <c r="R33"/>
      <c r="S33"/>
    </row>
    <row r="34" spans="1:19">
      <c r="A34"/>
      <c r="B34"/>
      <c r="C34"/>
      <c r="D34"/>
      <c r="E34"/>
      <c r="F34"/>
      <c r="G34"/>
      <c r="H34"/>
      <c r="I34"/>
      <c r="J34"/>
      <c r="K34"/>
      <c r="L34"/>
      <c r="M34"/>
      <c r="N34"/>
      <c r="O34" s="1096"/>
      <c r="P34"/>
      <c r="Q34"/>
      <c r="R34"/>
      <c r="S34"/>
    </row>
    <row r="35" spans="1:19">
      <c r="A35"/>
      <c r="B35"/>
      <c r="C35"/>
      <c r="D35"/>
      <c r="E35"/>
      <c r="F35"/>
      <c r="G35"/>
      <c r="H35"/>
      <c r="I35"/>
      <c r="J35"/>
      <c r="K35"/>
      <c r="L35"/>
      <c r="M35"/>
      <c r="N35"/>
      <c r="O35" s="1096"/>
      <c r="P35"/>
      <c r="Q35"/>
      <c r="R35"/>
      <c r="S35"/>
    </row>
    <row r="36" spans="1:19">
      <c r="A36"/>
      <c r="B36"/>
      <c r="C36"/>
      <c r="D36"/>
      <c r="E36"/>
      <c r="F36"/>
      <c r="G36"/>
      <c r="H36"/>
      <c r="I36"/>
      <c r="J36"/>
      <c r="K36"/>
      <c r="L36"/>
      <c r="M36"/>
      <c r="N36"/>
      <c r="O36" s="1096"/>
    </row>
    <row r="37" spans="1:19">
      <c r="A37"/>
      <c r="B37"/>
      <c r="C37"/>
      <c r="D37"/>
      <c r="E37"/>
      <c r="F37"/>
      <c r="G37"/>
      <c r="H37"/>
      <c r="I37"/>
      <c r="J37"/>
      <c r="K37"/>
      <c r="L37"/>
      <c r="M37"/>
      <c r="N37"/>
      <c r="O37" s="1096"/>
    </row>
    <row r="38" spans="1:19">
      <c r="A38"/>
      <c r="B38"/>
      <c r="C38"/>
      <c r="D38"/>
      <c r="E38"/>
      <c r="F38"/>
      <c r="G38"/>
      <c r="H38"/>
      <c r="I38"/>
      <c r="J38"/>
      <c r="K38"/>
      <c r="L38"/>
      <c r="M38"/>
      <c r="N38"/>
      <c r="O38" s="1096"/>
    </row>
    <row r="39" spans="1:19">
      <c r="A39"/>
      <c r="B39"/>
      <c r="C39"/>
      <c r="D39"/>
      <c r="E39"/>
      <c r="F39"/>
      <c r="G39"/>
      <c r="H39"/>
      <c r="I39"/>
      <c r="J39"/>
      <c r="K39"/>
      <c r="L39"/>
      <c r="M39"/>
      <c r="N39"/>
      <c r="O39" s="1096"/>
    </row>
    <row r="40" spans="1:19">
      <c r="A40"/>
      <c r="B40"/>
      <c r="C40"/>
      <c r="D40"/>
      <c r="E40"/>
      <c r="F40"/>
      <c r="G40"/>
      <c r="H40"/>
      <c r="I40"/>
      <c r="J40"/>
      <c r="K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B24" sqref="B24"/>
    </sheetView>
  </sheetViews>
  <sheetFormatPr defaultRowHeight="15.75"/>
  <cols>
    <col min="1" max="1" width="25.140625" style="983" customWidth="1"/>
    <col min="2" max="2" width="11.28515625" style="983" customWidth="1"/>
    <col min="3" max="4" width="12" style="983" bestFit="1" customWidth="1"/>
    <col min="5" max="5" width="8.85546875" style="983" bestFit="1" customWidth="1"/>
    <col min="6" max="6" width="12.140625" style="983" bestFit="1" customWidth="1"/>
    <col min="7" max="7" width="9.85546875" style="983" bestFit="1" customWidth="1"/>
    <col min="8" max="8" width="11.5703125" style="983" bestFit="1" customWidth="1"/>
    <col min="9" max="9" width="13" style="983" customWidth="1"/>
    <col min="10" max="10" width="14" style="983" customWidth="1"/>
    <col min="11" max="11" width="11.7109375" style="983" customWidth="1"/>
    <col min="12" max="12" width="13.140625" style="983" customWidth="1"/>
    <col min="13" max="16384" width="9.140625" style="983"/>
  </cols>
  <sheetData>
    <row r="1" spans="1:18" ht="31.5" customHeight="1" thickBot="1">
      <c r="A1" s="1564" t="s">
        <v>64</v>
      </c>
      <c r="B1" s="1564"/>
      <c r="C1" s="1564"/>
      <c r="D1" s="1564"/>
      <c r="E1" s="1564"/>
      <c r="F1" s="1564"/>
      <c r="G1" s="1564"/>
      <c r="H1" s="1564"/>
      <c r="I1" s="1564"/>
      <c r="J1" s="1564"/>
      <c r="K1" s="1564"/>
      <c r="L1" s="1564"/>
      <c r="M1" s="920"/>
    </row>
    <row r="2" spans="1:18" ht="16.5" thickBot="1">
      <c r="A2" s="984"/>
      <c r="B2" s="985"/>
      <c r="C2" s="985"/>
      <c r="D2" s="985"/>
      <c r="E2" s="986" t="s">
        <v>4</v>
      </c>
      <c r="F2" s="987"/>
      <c r="G2" s="985"/>
      <c r="H2" s="985"/>
      <c r="I2" s="985"/>
      <c r="J2" s="985"/>
      <c r="K2" s="985"/>
      <c r="L2" s="988"/>
      <c r="M2" s="989"/>
    </row>
    <row r="3" spans="1:18" ht="39" customHeight="1" thickBot="1">
      <c r="A3" s="921"/>
      <c r="B3" s="1570" t="s">
        <v>72</v>
      </c>
      <c r="C3" s="1571"/>
      <c r="D3" s="1571"/>
      <c r="E3" s="1571"/>
      <c r="F3" s="1571"/>
      <c r="G3" s="1572"/>
      <c r="H3" s="1566" t="s">
        <v>51</v>
      </c>
      <c r="I3" s="1567"/>
      <c r="J3" s="1573" t="s">
        <v>479</v>
      </c>
      <c r="K3" s="1568" t="s">
        <v>52</v>
      </c>
      <c r="L3" s="1569"/>
      <c r="M3" s="989"/>
    </row>
    <row r="4" spans="1:18" ht="31.5">
      <c r="A4" s="922" t="s">
        <v>53</v>
      </c>
      <c r="B4" s="923" t="s">
        <v>54</v>
      </c>
      <c r="C4" s="924" t="s">
        <v>61</v>
      </c>
      <c r="D4" s="924" t="s">
        <v>62</v>
      </c>
      <c r="E4" s="925"/>
      <c r="F4" s="926" t="s">
        <v>374</v>
      </c>
      <c r="G4" s="927"/>
      <c r="H4" s="928" t="s">
        <v>55</v>
      </c>
      <c r="I4" s="929" t="s">
        <v>66</v>
      </c>
      <c r="J4" s="1574"/>
      <c r="K4" s="930" t="s">
        <v>50</v>
      </c>
      <c r="L4" s="931" t="s">
        <v>58</v>
      </c>
      <c r="M4" s="989"/>
      <c r="O4" s="989"/>
    </row>
    <row r="5" spans="1:18" ht="21" customHeight="1" thickBot="1">
      <c r="A5" s="932"/>
      <c r="B5" s="1275" t="s">
        <v>541</v>
      </c>
      <c r="C5" s="1275" t="s">
        <v>541</v>
      </c>
      <c r="D5" s="1275" t="s">
        <v>541</v>
      </c>
      <c r="E5" s="933" t="s">
        <v>98</v>
      </c>
      <c r="F5" s="934" t="s">
        <v>373</v>
      </c>
      <c r="G5" s="935" t="s">
        <v>56</v>
      </c>
      <c r="H5" s="1275" t="s">
        <v>541</v>
      </c>
      <c r="I5" s="936" t="s">
        <v>65</v>
      </c>
      <c r="J5" s="937"/>
      <c r="K5" s="1275" t="s">
        <v>541</v>
      </c>
      <c r="L5" s="938" t="s">
        <v>57</v>
      </c>
      <c r="M5" s="989"/>
    </row>
    <row r="6" spans="1:18" ht="28.5" customHeight="1" thickBot="1">
      <c r="A6" s="991" t="s">
        <v>18</v>
      </c>
      <c r="B6" s="939">
        <v>10.408013858590312</v>
      </c>
      <c r="C6" s="940">
        <v>20092.690846699443</v>
      </c>
      <c r="D6" s="940">
        <v>20494.544663633431</v>
      </c>
      <c r="E6" s="941">
        <v>-2.0797132136733691</v>
      </c>
      <c r="F6" s="942">
        <v>-4.2177438580223052</v>
      </c>
      <c r="G6" s="943">
        <v>-7.6106226279516225</v>
      </c>
      <c r="H6" s="944">
        <v>316.33361972847115</v>
      </c>
      <c r="I6" s="941">
        <v>-1.0350760143957485</v>
      </c>
      <c r="J6" s="944">
        <v>-5.5679425244642635</v>
      </c>
      <c r="K6" s="945">
        <v>100</v>
      </c>
      <c r="L6" s="946" t="s">
        <v>19</v>
      </c>
    </row>
    <row r="7" spans="1:18" ht="25.5" customHeight="1">
      <c r="A7" s="992" t="s">
        <v>75</v>
      </c>
      <c r="B7" s="947">
        <v>10.767000034810549</v>
      </c>
      <c r="C7" s="948">
        <v>19975.881326179122</v>
      </c>
      <c r="D7" s="948">
        <v>20375.398952702704</v>
      </c>
      <c r="E7" s="949">
        <v>3.950786471466468</v>
      </c>
      <c r="F7" s="950">
        <v>-4.0609679616855994</v>
      </c>
      <c r="G7" s="951">
        <v>-3.4352492710950719</v>
      </c>
      <c r="H7" s="952">
        <v>257.38695652173914</v>
      </c>
      <c r="I7" s="950">
        <v>13.877956163940871</v>
      </c>
      <c r="J7" s="953">
        <v>15</v>
      </c>
      <c r="K7" s="953">
        <v>0.15084934741260575</v>
      </c>
      <c r="L7" s="954">
        <v>2.697965832552536E-2</v>
      </c>
    </row>
    <row r="8" spans="1:18" ht="24" customHeight="1">
      <c r="A8" s="993" t="s">
        <v>76</v>
      </c>
      <c r="B8" s="955">
        <v>10.983005173069667</v>
      </c>
      <c r="C8" s="956">
        <v>20606.013457916823</v>
      </c>
      <c r="D8" s="956">
        <v>21018.133727075161</v>
      </c>
      <c r="E8" s="957">
        <v>-3.148826592356635</v>
      </c>
      <c r="F8" s="958">
        <v>-6.9378236777309006</v>
      </c>
      <c r="G8" s="959">
        <v>-8.2180019709388485</v>
      </c>
      <c r="H8" s="960">
        <v>349.01057137169022</v>
      </c>
      <c r="I8" s="961">
        <v>-0.48161499367227328</v>
      </c>
      <c r="J8" s="962">
        <v>-7.1190828402366861</v>
      </c>
      <c r="K8" s="962">
        <v>32.944185741457339</v>
      </c>
      <c r="L8" s="963">
        <v>-0.55017818768919824</v>
      </c>
      <c r="R8" s="989"/>
    </row>
    <row r="9" spans="1:18" ht="24" customHeight="1">
      <c r="A9" s="993" t="s">
        <v>77</v>
      </c>
      <c r="B9" s="955">
        <v>10.849886908255185</v>
      </c>
      <c r="C9" s="956">
        <v>20356.260615863386</v>
      </c>
      <c r="D9" s="956">
        <v>20763.385828180653</v>
      </c>
      <c r="E9" s="957">
        <v>-3.9524936356403391</v>
      </c>
      <c r="F9" s="958">
        <v>-7.2812294734469996</v>
      </c>
      <c r="G9" s="959">
        <v>-8.6606892176548218</v>
      </c>
      <c r="H9" s="964">
        <v>402.93295063145808</v>
      </c>
      <c r="I9" s="958">
        <v>2.4800831774314891</v>
      </c>
      <c r="J9" s="965">
        <v>-30.763116057233702</v>
      </c>
      <c r="K9" s="965">
        <v>5.7125991998425922</v>
      </c>
      <c r="L9" s="966">
        <v>-2.0788042437347638</v>
      </c>
    </row>
    <row r="10" spans="1:18" ht="24" customHeight="1">
      <c r="A10" s="993" t="s">
        <v>78</v>
      </c>
      <c r="B10" s="967" t="s">
        <v>73</v>
      </c>
      <c r="C10" s="968" t="s">
        <v>530</v>
      </c>
      <c r="D10" s="968" t="s">
        <v>530</v>
      </c>
      <c r="E10" s="969" t="s">
        <v>73</v>
      </c>
      <c r="F10" s="970" t="s">
        <v>73</v>
      </c>
      <c r="G10" s="971" t="s">
        <v>73</v>
      </c>
      <c r="H10" s="972" t="s">
        <v>530</v>
      </c>
      <c r="I10" s="969" t="s">
        <v>73</v>
      </c>
      <c r="J10" s="973" t="s">
        <v>73</v>
      </c>
      <c r="K10" s="973">
        <v>0.10493867646094314</v>
      </c>
      <c r="L10" s="974" t="s">
        <v>73</v>
      </c>
    </row>
    <row r="11" spans="1:18" ht="24" customHeight="1">
      <c r="A11" s="993" t="s">
        <v>71</v>
      </c>
      <c r="B11" s="955">
        <v>8.5800967112943791</v>
      </c>
      <c r="C11" s="956">
        <v>17618.268401015153</v>
      </c>
      <c r="D11" s="956">
        <v>17970.633769035456</v>
      </c>
      <c r="E11" s="957">
        <v>-2.4140396217517179</v>
      </c>
      <c r="F11" s="958">
        <v>-4.8520940818841094</v>
      </c>
      <c r="G11" s="959">
        <v>-13.316311596385791</v>
      </c>
      <c r="H11" s="964">
        <v>283.3896835717382</v>
      </c>
      <c r="I11" s="958">
        <v>-1.5985425636296089</v>
      </c>
      <c r="J11" s="965">
        <v>-9.6357226792009403</v>
      </c>
      <c r="K11" s="965">
        <v>30.261690824424477</v>
      </c>
      <c r="L11" s="966">
        <v>-1.3622407995071448</v>
      </c>
    </row>
    <row r="12" spans="1:18" ht="24" customHeight="1" thickBot="1">
      <c r="A12" s="994" t="s">
        <v>79</v>
      </c>
      <c r="B12" s="975">
        <v>11.235131279323992</v>
      </c>
      <c r="C12" s="976">
        <v>21689.442624177591</v>
      </c>
      <c r="D12" s="976">
        <v>22123.231476661142</v>
      </c>
      <c r="E12" s="977">
        <v>-1.2222180473600384</v>
      </c>
      <c r="F12" s="978">
        <v>-2.2703421805314283</v>
      </c>
      <c r="G12" s="979">
        <v>-2.1412598474658786</v>
      </c>
      <c r="H12" s="980">
        <v>297.9136382978723</v>
      </c>
      <c r="I12" s="978">
        <v>0.27062863367086543</v>
      </c>
      <c r="J12" s="981">
        <v>9.2261213107134559</v>
      </c>
      <c r="K12" s="981">
        <v>30.825736210402045</v>
      </c>
      <c r="L12" s="982">
        <v>4.175172603316696</v>
      </c>
    </row>
    <row r="13" spans="1:18">
      <c r="A13" s="995"/>
      <c r="B13" s="996"/>
    </row>
    <row r="14" spans="1:18" ht="46.5" customHeight="1">
      <c r="A14" s="1565" t="s">
        <v>488</v>
      </c>
      <c r="B14" s="1565"/>
      <c r="C14" s="1565"/>
      <c r="D14" s="1565"/>
      <c r="E14" s="1565"/>
      <c r="F14" s="1565"/>
      <c r="G14" s="1565"/>
      <c r="H14" s="1565"/>
      <c r="I14" s="1565"/>
      <c r="J14" s="1565"/>
      <c r="K14" s="1565"/>
      <c r="L14" s="1565"/>
    </row>
    <row r="15" spans="1:18" ht="33.75" customHeight="1">
      <c r="A15" s="1565" t="s">
        <v>489</v>
      </c>
      <c r="B15" s="1565"/>
      <c r="C15" s="1565"/>
      <c r="D15" s="1565"/>
      <c r="E15" s="1565"/>
      <c r="F15" s="1565"/>
      <c r="G15" s="1565"/>
      <c r="H15" s="1565"/>
      <c r="I15" s="1565"/>
      <c r="J15" s="1565"/>
      <c r="K15" s="1565"/>
      <c r="L15" s="1565"/>
    </row>
    <row r="16" spans="1:18">
      <c r="A16" s="1565" t="s">
        <v>115</v>
      </c>
      <c r="B16" s="1565"/>
      <c r="C16" s="1565"/>
      <c r="D16" s="1565"/>
      <c r="E16" s="1565"/>
      <c r="F16" s="1565"/>
      <c r="G16" s="1565"/>
      <c r="H16" s="1565"/>
      <c r="I16" s="1565"/>
      <c r="J16" s="1565"/>
      <c r="K16" s="1565"/>
      <c r="L16" s="1565"/>
    </row>
    <row r="17" spans="1:7">
      <c r="A17" s="997" t="s">
        <v>490</v>
      </c>
      <c r="B17" s="997"/>
      <c r="C17" s="997"/>
      <c r="D17" s="997"/>
      <c r="E17" s="997"/>
      <c r="F17" s="997"/>
      <c r="G17" s="997"/>
    </row>
    <row r="18" spans="1:7">
      <c r="A18" s="997"/>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58" t="s">
        <v>452</v>
      </c>
      <c r="B5" s="1658"/>
      <c r="C5" s="1658"/>
      <c r="D5" s="1658"/>
      <c r="E5" s="1658"/>
      <c r="F5" s="1658"/>
      <c r="H5" s="474" t="s">
        <v>267</v>
      </c>
    </row>
    <row r="6" spans="1:20" ht="15.75" customHeight="1" thickBot="1">
      <c r="A6" s="1659" t="s">
        <v>116</v>
      </c>
      <c r="B6" s="1661" t="s">
        <v>453</v>
      </c>
      <c r="C6" s="1662"/>
      <c r="D6" s="1663"/>
      <c r="E6" s="1664" t="s">
        <v>454</v>
      </c>
      <c r="F6" s="1666" t="s">
        <v>455</v>
      </c>
    </row>
    <row r="7" spans="1:20" ht="21" customHeight="1" thickBot="1">
      <c r="A7" s="1660"/>
      <c r="B7" s="782" t="s">
        <v>254</v>
      </c>
      <c r="C7" s="782" t="s">
        <v>257</v>
      </c>
      <c r="D7" s="782" t="s">
        <v>258</v>
      </c>
      <c r="E7" s="1665"/>
      <c r="F7" s="1667"/>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58" t="s">
        <v>458</v>
      </c>
      <c r="B18" s="1658"/>
      <c r="C18" s="1658"/>
      <c r="D18" s="1658"/>
      <c r="E18" s="1658"/>
      <c r="F18" s="1658"/>
      <c r="K18"/>
      <c r="L18"/>
      <c r="M18"/>
      <c r="O18" s="3"/>
      <c r="P18" s="3"/>
      <c r="Q18" s="3"/>
      <c r="R18" s="3"/>
      <c r="S18" s="3"/>
      <c r="T18" s="3"/>
    </row>
    <row r="19" spans="1:20" ht="16.5" customHeight="1" thickBot="1">
      <c r="A19" s="1669" t="s">
        <v>123</v>
      </c>
      <c r="B19" s="1661" t="s">
        <v>453</v>
      </c>
      <c r="C19" s="1662"/>
      <c r="D19" s="1663"/>
      <c r="E19" s="1664" t="s">
        <v>454</v>
      </c>
      <c r="F19" s="1666" t="s">
        <v>455</v>
      </c>
      <c r="K19"/>
      <c r="L19"/>
      <c r="M19"/>
      <c r="O19" s="3"/>
      <c r="P19" s="3"/>
      <c r="Q19" s="3"/>
      <c r="R19" s="3"/>
      <c r="S19" s="3"/>
      <c r="T19" s="3"/>
    </row>
    <row r="20" spans="1:20" ht="21" customHeight="1" thickBot="1">
      <c r="A20" s="1670"/>
      <c r="B20" s="570" t="s">
        <v>254</v>
      </c>
      <c r="C20" s="570" t="s">
        <v>366</v>
      </c>
      <c r="D20" s="570" t="s">
        <v>367</v>
      </c>
      <c r="E20" s="1671"/>
      <c r="F20" s="1672"/>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68"/>
      <c r="D30" s="1668"/>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68"/>
      <c r="C41" s="1668"/>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73" t="s">
        <v>456</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row>
    <row r="3" spans="1:24" ht="15.75" customHeight="1">
      <c r="A3" s="1674" t="s">
        <v>457</v>
      </c>
      <c r="B3" s="1674"/>
      <c r="C3" s="1674"/>
      <c r="D3" s="1674"/>
      <c r="E3" s="1674"/>
      <c r="F3" s="1674"/>
      <c r="P3" s="448"/>
    </row>
    <row r="4" spans="1:24" ht="4.5" customHeight="1">
      <c r="A4" s="449"/>
      <c r="B4" s="449"/>
      <c r="C4" s="447"/>
      <c r="D4" s="447"/>
    </row>
    <row r="5" spans="1:24" ht="15.75" thickBot="1">
      <c r="A5" s="450" t="s">
        <v>125</v>
      </c>
      <c r="B5" s="1675" t="s">
        <v>126</v>
      </c>
      <c r="C5" s="167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73" t="s">
        <v>459</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row>
    <row r="3" spans="1:27" ht="18" customHeight="1">
      <c r="A3" s="1676" t="s">
        <v>457</v>
      </c>
      <c r="B3" s="1676"/>
      <c r="C3" s="1676"/>
      <c r="D3" s="1676"/>
      <c r="E3" s="1676"/>
      <c r="F3" s="1676"/>
      <c r="G3" s="1676"/>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58" t="s">
        <v>462</v>
      </c>
      <c r="B5" s="1658"/>
      <c r="C5" s="1658"/>
      <c r="D5" s="1658"/>
      <c r="E5" s="1658"/>
      <c r="F5" s="1658"/>
      <c r="H5" s="474" t="s">
        <v>267</v>
      </c>
    </row>
    <row r="6" spans="1:20" ht="15.75" customHeight="1" thickBot="1">
      <c r="A6" s="1659" t="s">
        <v>116</v>
      </c>
      <c r="B6" s="1661" t="s">
        <v>464</v>
      </c>
      <c r="C6" s="1662"/>
      <c r="D6" s="1663"/>
      <c r="E6" s="1664" t="s">
        <v>407</v>
      </c>
      <c r="F6" s="1666" t="s">
        <v>408</v>
      </c>
    </row>
    <row r="7" spans="1:20" ht="21" customHeight="1" thickBot="1">
      <c r="A7" s="1678"/>
      <c r="B7" s="677" t="s">
        <v>254</v>
      </c>
      <c r="C7" s="677" t="s">
        <v>257</v>
      </c>
      <c r="D7" s="677" t="s">
        <v>258</v>
      </c>
      <c r="E7" s="1671"/>
      <c r="F7" s="1672"/>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58" t="s">
        <v>463</v>
      </c>
      <c r="B18" s="1658"/>
      <c r="C18" s="1658"/>
      <c r="D18" s="1658"/>
      <c r="E18" s="1658"/>
      <c r="F18" s="1658"/>
      <c r="K18" s="3"/>
      <c r="L18" s="3"/>
      <c r="M18" s="3"/>
      <c r="N18" s="3"/>
      <c r="O18" s="3"/>
      <c r="P18" s="3"/>
      <c r="Q18"/>
      <c r="R18"/>
      <c r="S18"/>
      <c r="T18"/>
    </row>
    <row r="19" spans="1:20" ht="16.5" customHeight="1" thickBot="1">
      <c r="A19" s="1669" t="s">
        <v>123</v>
      </c>
      <c r="B19" s="1661" t="s">
        <v>464</v>
      </c>
      <c r="C19" s="1662"/>
      <c r="D19" s="1663"/>
      <c r="E19" s="1664" t="s">
        <v>407</v>
      </c>
      <c r="F19" s="1666" t="s">
        <v>408</v>
      </c>
      <c r="I19"/>
      <c r="J19"/>
      <c r="K19"/>
      <c r="L19" s="3"/>
      <c r="M19" s="3"/>
      <c r="N19" s="3"/>
      <c r="O19" s="3"/>
      <c r="P19" s="3"/>
      <c r="Q19"/>
      <c r="R19"/>
      <c r="S19"/>
      <c r="T19"/>
    </row>
    <row r="20" spans="1:20" ht="21" customHeight="1" thickBot="1">
      <c r="A20" s="1670"/>
      <c r="B20" s="570" t="s">
        <v>254</v>
      </c>
      <c r="C20" s="570" t="s">
        <v>366</v>
      </c>
      <c r="D20" s="570" t="s">
        <v>367</v>
      </c>
      <c r="E20" s="1671"/>
      <c r="F20" s="1672"/>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77"/>
      <c r="B27" s="1677"/>
      <c r="C27" s="1677"/>
      <c r="D27" s="1677"/>
      <c r="E27" s="1677"/>
      <c r="F27" s="1677"/>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68"/>
      <c r="D32" s="1668"/>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68"/>
      <c r="C43" s="166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73" t="s">
        <v>460</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row>
    <row r="3" spans="1:24" ht="15.75" customHeight="1">
      <c r="A3" s="1674" t="s">
        <v>461</v>
      </c>
      <c r="B3" s="1674"/>
      <c r="C3" s="1674"/>
      <c r="D3" s="1674"/>
      <c r="E3" s="1674"/>
      <c r="F3" s="1674"/>
      <c r="P3" s="448"/>
    </row>
    <row r="4" spans="1:24" ht="4.5" customHeight="1">
      <c r="A4" s="449"/>
      <c r="B4" s="449"/>
      <c r="C4" s="447"/>
      <c r="D4" s="447"/>
    </row>
    <row r="5" spans="1:24" ht="15.75" thickBot="1">
      <c r="A5" s="450" t="s">
        <v>125</v>
      </c>
      <c r="B5" s="1675" t="s">
        <v>126</v>
      </c>
      <c r="C5" s="167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73" t="s">
        <v>465</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row>
    <row r="3" spans="1:27" ht="18" customHeight="1">
      <c r="A3" s="1679" t="s">
        <v>466</v>
      </c>
      <c r="B3" s="1679"/>
      <c r="C3" s="1679"/>
      <c r="D3" s="1679"/>
      <c r="E3" s="1679"/>
      <c r="F3" s="1679"/>
      <c r="G3" s="167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58" t="s">
        <v>444</v>
      </c>
      <c r="B5" s="1658"/>
      <c r="C5" s="1658"/>
      <c r="D5" s="1658"/>
      <c r="E5" s="1658"/>
      <c r="F5" s="1658"/>
      <c r="H5" s="474" t="s">
        <v>267</v>
      </c>
    </row>
    <row r="6" spans="1:20" ht="15.75" customHeight="1" thickBot="1">
      <c r="A6" s="1659" t="s">
        <v>116</v>
      </c>
      <c r="B6" s="1661" t="s">
        <v>443</v>
      </c>
      <c r="C6" s="1662"/>
      <c r="D6" s="1663"/>
      <c r="E6" s="1664" t="s">
        <v>437</v>
      </c>
      <c r="F6" s="1666" t="s">
        <v>438</v>
      </c>
    </row>
    <row r="7" spans="1:20" ht="21" customHeight="1" thickBot="1">
      <c r="A7" s="1678"/>
      <c r="B7" s="677" t="s">
        <v>254</v>
      </c>
      <c r="C7" s="677" t="s">
        <v>257</v>
      </c>
      <c r="D7" s="677" t="s">
        <v>258</v>
      </c>
      <c r="E7" s="1671"/>
      <c r="F7" s="1672"/>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58" t="s">
        <v>445</v>
      </c>
      <c r="B18" s="1658"/>
      <c r="C18" s="1658"/>
      <c r="D18" s="1658"/>
      <c r="E18" s="1658"/>
      <c r="F18" s="1658"/>
      <c r="O18" s="3"/>
      <c r="P18" s="3"/>
      <c r="Q18" s="3"/>
      <c r="R18" s="3"/>
      <c r="S18" s="3"/>
      <c r="T18" s="3"/>
    </row>
    <row r="19" spans="1:20" ht="16.5" customHeight="1" thickBot="1">
      <c r="A19" s="1669" t="s">
        <v>123</v>
      </c>
      <c r="B19" s="1661" t="s">
        <v>443</v>
      </c>
      <c r="C19" s="1662"/>
      <c r="D19" s="1663"/>
      <c r="E19" s="1664" t="s">
        <v>437</v>
      </c>
      <c r="F19" s="1666" t="s">
        <v>438</v>
      </c>
      <c r="K19" s="3"/>
      <c r="L19" s="3"/>
      <c r="M19" s="3"/>
      <c r="O19" s="3"/>
      <c r="P19" s="3"/>
      <c r="Q19" s="3"/>
      <c r="R19" s="3"/>
      <c r="S19" s="3"/>
      <c r="T19" s="3"/>
    </row>
    <row r="20" spans="1:20" ht="21" customHeight="1" thickBot="1">
      <c r="A20" s="1670"/>
      <c r="B20" s="570" t="s">
        <v>254</v>
      </c>
      <c r="C20" s="570" t="s">
        <v>366</v>
      </c>
      <c r="D20" s="570" t="s">
        <v>367</v>
      </c>
      <c r="E20" s="1671"/>
      <c r="F20" s="1672"/>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77"/>
      <c r="B27" s="1677"/>
      <c r="C27" s="1677"/>
      <c r="D27" s="1677"/>
      <c r="E27" s="1677"/>
      <c r="F27" s="1677"/>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68"/>
      <c r="D32" s="1668"/>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68"/>
      <c r="C43" s="166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73" t="s">
        <v>436</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row>
    <row r="3" spans="1:24" ht="15.75" customHeight="1">
      <c r="A3" s="1674" t="s">
        <v>435</v>
      </c>
      <c r="B3" s="1674"/>
      <c r="C3" s="1674"/>
      <c r="D3" s="1674"/>
      <c r="E3" s="1674"/>
      <c r="F3" s="1674"/>
      <c r="P3" s="448"/>
    </row>
    <row r="4" spans="1:24" ht="4.5" customHeight="1">
      <c r="A4" s="449"/>
      <c r="B4" s="449"/>
      <c r="C4" s="447"/>
      <c r="D4" s="447"/>
    </row>
    <row r="5" spans="1:24" ht="15.75" thickBot="1">
      <c r="A5" s="450" t="s">
        <v>125</v>
      </c>
      <c r="B5" s="1675" t="s">
        <v>126</v>
      </c>
      <c r="C5" s="167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73" t="s">
        <v>440</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row>
    <row r="3" spans="1:27" ht="18" customHeight="1">
      <c r="A3" s="1679" t="s">
        <v>441</v>
      </c>
      <c r="B3" s="1679"/>
      <c r="C3" s="1679"/>
      <c r="D3" s="1679"/>
      <c r="E3" s="1679"/>
      <c r="F3" s="1679"/>
      <c r="G3" s="167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785" zoomScale="80" zoomScaleNormal="80" workbookViewId="0">
      <selection activeCell="T812" sqref="T812"/>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15" t="s">
        <v>201</v>
      </c>
      <c r="C5" s="1715"/>
      <c r="D5" s="1715"/>
      <c r="E5" s="1715"/>
      <c r="F5" s="1715"/>
      <c r="G5" s="1715"/>
      <c r="H5" s="1715"/>
      <c r="I5" s="1715"/>
      <c r="J5" s="1715"/>
      <c r="K5" s="1715"/>
      <c r="L5" s="1715"/>
    </row>
    <row r="6" spans="2:13" ht="18">
      <c r="B6" s="484"/>
      <c r="C6" s="484"/>
      <c r="D6" s="484"/>
      <c r="E6" s="484"/>
      <c r="F6" s="300" t="s">
        <v>202</v>
      </c>
      <c r="G6" s="484"/>
      <c r="H6" s="484"/>
      <c r="I6" s="484"/>
      <c r="J6" s="484"/>
      <c r="K6" s="484"/>
      <c r="L6" s="484"/>
    </row>
    <row r="7" spans="2:13" s="301" customFormat="1" ht="15">
      <c r="B7" s="1716" t="s">
        <v>203</v>
      </c>
      <c r="C7" s="1718" t="s">
        <v>18</v>
      </c>
      <c r="D7" s="1718" t="s">
        <v>204</v>
      </c>
      <c r="E7" s="1720" t="s">
        <v>205</v>
      </c>
      <c r="F7" s="1721"/>
      <c r="G7" s="1722"/>
      <c r="H7" s="1723" t="s">
        <v>206</v>
      </c>
      <c r="I7" s="1725" t="s">
        <v>207</v>
      </c>
      <c r="J7" s="1726"/>
      <c r="K7" s="1726"/>
      <c r="L7" s="1716"/>
    </row>
    <row r="8" spans="2:13">
      <c r="B8" s="1717"/>
      <c r="C8" s="1719"/>
      <c r="D8" s="1719"/>
      <c r="E8" s="1727" t="s">
        <v>208</v>
      </c>
      <c r="F8" s="1718" t="s">
        <v>209</v>
      </c>
      <c r="G8" s="1718" t="s">
        <v>210</v>
      </c>
      <c r="H8" s="1724"/>
      <c r="I8" s="1727" t="s">
        <v>211</v>
      </c>
      <c r="J8" s="1727" t="s">
        <v>20</v>
      </c>
      <c r="K8" s="1718" t="s">
        <v>212</v>
      </c>
      <c r="L8" s="1727" t="s">
        <v>213</v>
      </c>
    </row>
    <row r="9" spans="2:13">
      <c r="B9" s="1717"/>
      <c r="C9" s="1719"/>
      <c r="D9" s="1719"/>
      <c r="E9" s="1728"/>
      <c r="F9" s="1719"/>
      <c r="G9" s="1719"/>
      <c r="H9" s="1724"/>
      <c r="I9" s="1728"/>
      <c r="J9" s="1728"/>
      <c r="K9" s="1743"/>
      <c r="L9" s="1728"/>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14"/>
      <c r="O105" s="1714"/>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14"/>
      <c r="O121" s="1714"/>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14"/>
      <c r="O145" s="1714"/>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14"/>
      <c r="O171" s="1714"/>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48" t="s">
        <v>239</v>
      </c>
      <c r="D177" s="1748"/>
      <c r="E177" s="1748"/>
      <c r="F177" s="1748"/>
      <c r="G177" s="1748"/>
      <c r="H177" s="1748"/>
      <c r="I177" s="1748"/>
      <c r="J177" s="1748"/>
      <c r="K177" s="1748"/>
      <c r="L177" s="1749"/>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29" t="s">
        <v>203</v>
      </c>
      <c r="C194" s="1731" t="s">
        <v>18</v>
      </c>
      <c r="D194" s="1731" t="s">
        <v>204</v>
      </c>
      <c r="E194" s="1733" t="s">
        <v>205</v>
      </c>
      <c r="F194" s="1734"/>
      <c r="G194" s="1735"/>
      <c r="H194" s="1736" t="s">
        <v>206</v>
      </c>
      <c r="I194" s="1738" t="s">
        <v>207</v>
      </c>
      <c r="J194" s="1739"/>
      <c r="K194" s="1739"/>
      <c r="L194" s="1740"/>
    </row>
    <row r="195" spans="2:12" ht="12.75" customHeight="1">
      <c r="B195" s="1730"/>
      <c r="C195" s="1732"/>
      <c r="D195" s="1732"/>
      <c r="E195" s="1741" t="s">
        <v>208</v>
      </c>
      <c r="F195" s="1731" t="s">
        <v>209</v>
      </c>
      <c r="G195" s="1731" t="s">
        <v>210</v>
      </c>
      <c r="H195" s="1737"/>
      <c r="I195" s="1741" t="s">
        <v>211</v>
      </c>
      <c r="J195" s="1741" t="s">
        <v>20</v>
      </c>
      <c r="K195" s="1731" t="s">
        <v>212</v>
      </c>
      <c r="L195" s="1746" t="s">
        <v>213</v>
      </c>
    </row>
    <row r="196" spans="2:12" ht="12.75" customHeight="1">
      <c r="B196" s="1730"/>
      <c r="C196" s="1732"/>
      <c r="D196" s="1732"/>
      <c r="E196" s="1742"/>
      <c r="F196" s="1732"/>
      <c r="G196" s="1732"/>
      <c r="H196" s="1737"/>
      <c r="I196" s="1744"/>
      <c r="J196" s="1744"/>
      <c r="K196" s="1745"/>
      <c r="L196" s="1747"/>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48" t="s">
        <v>240</v>
      </c>
      <c r="D199" s="1748"/>
      <c r="E199" s="1748"/>
      <c r="F199" s="1748"/>
      <c r="G199" s="1748"/>
      <c r="H199" s="1748"/>
      <c r="I199" s="1748"/>
      <c r="J199" s="1748"/>
      <c r="K199" s="1748"/>
      <c r="L199" s="1749"/>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52" t="s">
        <v>203</v>
      </c>
      <c r="C234" s="1731" t="s">
        <v>18</v>
      </c>
      <c r="D234" s="1731" t="s">
        <v>204</v>
      </c>
      <c r="E234" s="1733" t="s">
        <v>205</v>
      </c>
      <c r="F234" s="1734"/>
      <c r="G234" s="1735"/>
      <c r="H234" s="1736" t="s">
        <v>206</v>
      </c>
      <c r="I234" s="1733" t="s">
        <v>207</v>
      </c>
      <c r="J234" s="1734"/>
      <c r="K234" s="1734"/>
      <c r="L234" s="1734"/>
    </row>
    <row r="235" spans="2:12">
      <c r="B235" s="1753"/>
      <c r="C235" s="1732"/>
      <c r="D235" s="1732"/>
      <c r="E235" s="1741" t="s">
        <v>208</v>
      </c>
      <c r="F235" s="1731" t="s">
        <v>209</v>
      </c>
      <c r="G235" s="1731" t="s">
        <v>210</v>
      </c>
      <c r="H235" s="1737"/>
      <c r="I235" s="1741" t="s">
        <v>211</v>
      </c>
      <c r="J235" s="1741" t="s">
        <v>20</v>
      </c>
      <c r="K235" s="1731" t="s">
        <v>212</v>
      </c>
      <c r="L235" s="1738" t="s">
        <v>213</v>
      </c>
    </row>
    <row r="236" spans="2:12">
      <c r="B236" s="1753"/>
      <c r="C236" s="1732"/>
      <c r="D236" s="1732"/>
      <c r="E236" s="1742"/>
      <c r="F236" s="1732"/>
      <c r="G236" s="1732"/>
      <c r="H236" s="1737"/>
      <c r="I236" s="1742"/>
      <c r="J236" s="1742"/>
      <c r="K236" s="1732"/>
      <c r="L236" s="1750"/>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51" t="s">
        <v>214</v>
      </c>
      <c r="D239" s="1751"/>
      <c r="E239" s="1751"/>
      <c r="F239" s="1751"/>
      <c r="G239" s="1751"/>
      <c r="H239" s="1751"/>
      <c r="I239" s="1751"/>
      <c r="J239" s="1751"/>
      <c r="K239" s="1751"/>
      <c r="L239" s="1751"/>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48" t="s">
        <v>239</v>
      </c>
      <c r="D256" s="1748"/>
      <c r="E256" s="1748"/>
      <c r="F256" s="1748"/>
      <c r="G256" s="1748"/>
      <c r="H256" s="1748"/>
      <c r="I256" s="1748"/>
      <c r="J256" s="1748"/>
      <c r="K256" s="1748"/>
      <c r="L256" s="1748"/>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54" t="s">
        <v>203</v>
      </c>
      <c r="C273" s="1731" t="s">
        <v>18</v>
      </c>
      <c r="D273" s="1731" t="s">
        <v>204</v>
      </c>
      <c r="E273" s="1733" t="s">
        <v>205</v>
      </c>
      <c r="F273" s="1734"/>
      <c r="G273" s="1735"/>
      <c r="H273" s="1736" t="s">
        <v>206</v>
      </c>
      <c r="I273" s="1738" t="s">
        <v>207</v>
      </c>
      <c r="J273" s="1739"/>
      <c r="K273" s="1739"/>
      <c r="L273" s="1739"/>
    </row>
    <row r="274" spans="2:12" ht="11.25" customHeight="1">
      <c r="B274" s="1755"/>
      <c r="C274" s="1732"/>
      <c r="D274" s="1732"/>
      <c r="E274" s="1741" t="s">
        <v>208</v>
      </c>
      <c r="F274" s="1731" t="s">
        <v>209</v>
      </c>
      <c r="G274" s="1731" t="s">
        <v>210</v>
      </c>
      <c r="H274" s="1737"/>
      <c r="I274" s="1741" t="s">
        <v>211</v>
      </c>
      <c r="J274" s="1741" t="s">
        <v>20</v>
      </c>
      <c r="K274" s="1731" t="s">
        <v>212</v>
      </c>
      <c r="L274" s="1738" t="s">
        <v>213</v>
      </c>
    </row>
    <row r="275" spans="2:12" ht="11.25" customHeight="1">
      <c r="B275" s="1755"/>
      <c r="C275" s="1732"/>
      <c r="D275" s="1732"/>
      <c r="E275" s="1742"/>
      <c r="F275" s="1732"/>
      <c r="G275" s="1732"/>
      <c r="H275" s="1737"/>
      <c r="I275" s="1744"/>
      <c r="J275" s="1744"/>
      <c r="K275" s="1745"/>
      <c r="L275" s="1750"/>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48" t="s">
        <v>240</v>
      </c>
      <c r="D278" s="1748"/>
      <c r="E278" s="1748"/>
      <c r="F278" s="1748"/>
      <c r="G278" s="1748"/>
      <c r="H278" s="1748"/>
      <c r="I278" s="1748"/>
      <c r="J278" s="1748"/>
      <c r="K278" s="1748"/>
      <c r="L278" s="1748"/>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41" t="s">
        <v>203</v>
      </c>
      <c r="C313" s="1731" t="s">
        <v>18</v>
      </c>
      <c r="D313" s="1731" t="s">
        <v>204</v>
      </c>
      <c r="E313" s="1733" t="s">
        <v>205</v>
      </c>
      <c r="F313" s="1734"/>
      <c r="G313" s="1735"/>
      <c r="H313" s="1731" t="s">
        <v>206</v>
      </c>
      <c r="I313" s="1733" t="s">
        <v>207</v>
      </c>
      <c r="J313" s="1734"/>
      <c r="K313" s="1734"/>
      <c r="L313" s="1735"/>
    </row>
    <row r="314" spans="2:12" ht="11.25" customHeight="1">
      <c r="B314" s="1742"/>
      <c r="C314" s="1732"/>
      <c r="D314" s="1732"/>
      <c r="E314" s="1758" t="s">
        <v>244</v>
      </c>
      <c r="F314" s="1761" t="s">
        <v>245</v>
      </c>
      <c r="G314" s="1761" t="s">
        <v>246</v>
      </c>
      <c r="H314" s="1732"/>
      <c r="I314" s="1741" t="s">
        <v>211</v>
      </c>
      <c r="J314" s="1741" t="s">
        <v>20</v>
      </c>
      <c r="K314" s="1731" t="s">
        <v>212</v>
      </c>
      <c r="L314" s="1741" t="s">
        <v>213</v>
      </c>
    </row>
    <row r="315" spans="2:12" ht="11.25" customHeight="1">
      <c r="B315" s="1744"/>
      <c r="C315" s="1745"/>
      <c r="D315" s="1745"/>
      <c r="E315" s="1760"/>
      <c r="F315" s="1762"/>
      <c r="G315" s="1762"/>
      <c r="H315" s="1745"/>
      <c r="I315" s="1744"/>
      <c r="J315" s="1744"/>
      <c r="K315" s="1745"/>
      <c r="L315" s="1744"/>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51" t="s">
        <v>214</v>
      </c>
      <c r="D318" s="1751"/>
      <c r="E318" s="1751"/>
      <c r="F318" s="1751"/>
      <c r="G318" s="1751"/>
      <c r="H318" s="1751"/>
      <c r="I318" s="1751"/>
      <c r="J318" s="1751"/>
      <c r="K318" s="1751"/>
      <c r="L318" s="1764"/>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48" t="s">
        <v>239</v>
      </c>
      <c r="D335" s="1748"/>
      <c r="E335" s="1748"/>
      <c r="F335" s="1748"/>
      <c r="G335" s="1748"/>
      <c r="H335" s="1748"/>
      <c r="I335" s="1748"/>
      <c r="J335" s="1748"/>
      <c r="K335" s="1748"/>
      <c r="L335" s="1765"/>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56" t="s">
        <v>203</v>
      </c>
      <c r="C352" s="1731" t="s">
        <v>18</v>
      </c>
      <c r="D352" s="1731" t="s">
        <v>204</v>
      </c>
      <c r="E352" s="1733" t="s">
        <v>205</v>
      </c>
      <c r="F352" s="1734"/>
      <c r="G352" s="1735"/>
      <c r="H352" s="1736" t="s">
        <v>206</v>
      </c>
      <c r="I352" s="1738" t="s">
        <v>207</v>
      </c>
      <c r="J352" s="1739"/>
      <c r="K352" s="1739"/>
      <c r="L352" s="1752"/>
    </row>
    <row r="353" spans="2:12" ht="11.25" customHeight="1">
      <c r="B353" s="1757"/>
      <c r="C353" s="1732"/>
      <c r="D353" s="1732"/>
      <c r="E353" s="1758" t="s">
        <v>244</v>
      </c>
      <c r="F353" s="1761" t="s">
        <v>245</v>
      </c>
      <c r="G353" s="1761" t="s">
        <v>246</v>
      </c>
      <c r="H353" s="1737"/>
      <c r="I353" s="1741" t="s">
        <v>211</v>
      </c>
      <c r="J353" s="1741" t="s">
        <v>20</v>
      </c>
      <c r="K353" s="1731" t="s">
        <v>212</v>
      </c>
      <c r="L353" s="1741" t="s">
        <v>213</v>
      </c>
    </row>
    <row r="354" spans="2:12" ht="11.25" customHeight="1">
      <c r="B354" s="1757"/>
      <c r="C354" s="1732"/>
      <c r="D354" s="1732"/>
      <c r="E354" s="1759"/>
      <c r="F354" s="1763"/>
      <c r="G354" s="1763"/>
      <c r="H354" s="1737"/>
      <c r="I354" s="1744"/>
      <c r="J354" s="1744"/>
      <c r="K354" s="1745"/>
      <c r="L354" s="1744"/>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48" t="s">
        <v>240</v>
      </c>
      <c r="D357" s="1748"/>
      <c r="E357" s="1748"/>
      <c r="F357" s="1748"/>
      <c r="G357" s="1748"/>
      <c r="H357" s="1748"/>
      <c r="I357" s="1748"/>
      <c r="J357" s="1748"/>
      <c r="K357" s="1748"/>
      <c r="L357" s="1765"/>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696" t="s">
        <v>203</v>
      </c>
      <c r="C393" s="1686" t="s">
        <v>18</v>
      </c>
      <c r="D393" s="1686" t="s">
        <v>204</v>
      </c>
      <c r="E393" s="1688" t="s">
        <v>205</v>
      </c>
      <c r="F393" s="1689"/>
      <c r="G393" s="1690"/>
      <c r="H393" s="1691" t="s">
        <v>206</v>
      </c>
      <c r="I393" s="1688" t="s">
        <v>207</v>
      </c>
      <c r="J393" s="1689"/>
      <c r="K393" s="1689"/>
      <c r="L393" s="1690"/>
    </row>
    <row r="394" spans="2:12" ht="11.25" customHeight="1">
      <c r="B394" s="1697"/>
      <c r="C394" s="1687"/>
      <c r="D394" s="1687"/>
      <c r="E394" s="1767" t="s">
        <v>244</v>
      </c>
      <c r="F394" s="1769" t="s">
        <v>245</v>
      </c>
      <c r="G394" s="1769" t="s">
        <v>246</v>
      </c>
      <c r="H394" s="1692"/>
      <c r="I394" s="1696" t="s">
        <v>211</v>
      </c>
      <c r="J394" s="1696" t="s">
        <v>20</v>
      </c>
      <c r="K394" s="1686" t="s">
        <v>212</v>
      </c>
      <c r="L394" s="1696" t="s">
        <v>213</v>
      </c>
    </row>
    <row r="395" spans="2:12" ht="11.25" customHeight="1">
      <c r="B395" s="1697"/>
      <c r="C395" s="1687"/>
      <c r="D395" s="1687"/>
      <c r="E395" s="1768"/>
      <c r="F395" s="1770"/>
      <c r="G395" s="1770"/>
      <c r="H395" s="1692"/>
      <c r="I395" s="1697"/>
      <c r="J395" s="1697"/>
      <c r="K395" s="1687"/>
      <c r="L395" s="1698"/>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682" t="s">
        <v>214</v>
      </c>
      <c r="D398" s="1682"/>
      <c r="E398" s="1682"/>
      <c r="F398" s="1682"/>
      <c r="G398" s="1682"/>
      <c r="H398" s="1682"/>
      <c r="I398" s="1682"/>
      <c r="J398" s="1682"/>
      <c r="K398" s="1682"/>
      <c r="L398" s="1766"/>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680" t="s">
        <v>239</v>
      </c>
      <c r="D415" s="1680"/>
      <c r="E415" s="1680"/>
      <c r="F415" s="1680"/>
      <c r="G415" s="1680"/>
      <c r="H415" s="1680"/>
      <c r="I415" s="1680"/>
      <c r="J415" s="1680"/>
      <c r="K415" s="1680"/>
      <c r="L415" s="1771"/>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72" t="s">
        <v>203</v>
      </c>
      <c r="C432" s="1686" t="s">
        <v>18</v>
      </c>
      <c r="D432" s="1686" t="s">
        <v>204</v>
      </c>
      <c r="E432" s="1688" t="s">
        <v>205</v>
      </c>
      <c r="F432" s="1689"/>
      <c r="G432" s="1690"/>
      <c r="H432" s="1691" t="s">
        <v>206</v>
      </c>
      <c r="I432" s="1693" t="s">
        <v>207</v>
      </c>
      <c r="J432" s="1694"/>
      <c r="K432" s="1694"/>
      <c r="L432" s="1774"/>
    </row>
    <row r="433" spans="2:12" ht="11.25" customHeight="1">
      <c r="B433" s="1773"/>
      <c r="C433" s="1687"/>
      <c r="D433" s="1687"/>
      <c r="E433" s="1767" t="s">
        <v>244</v>
      </c>
      <c r="F433" s="1769" t="s">
        <v>245</v>
      </c>
      <c r="G433" s="1769" t="s">
        <v>246</v>
      </c>
      <c r="H433" s="1692"/>
      <c r="I433" s="1696" t="s">
        <v>211</v>
      </c>
      <c r="J433" s="1696" t="s">
        <v>20</v>
      </c>
      <c r="K433" s="1686" t="s">
        <v>212</v>
      </c>
      <c r="L433" s="1696" t="s">
        <v>213</v>
      </c>
    </row>
    <row r="434" spans="2:12" ht="11.25" customHeight="1">
      <c r="B434" s="1773"/>
      <c r="C434" s="1687"/>
      <c r="D434" s="1687"/>
      <c r="E434" s="1768"/>
      <c r="F434" s="1770"/>
      <c r="G434" s="1770"/>
      <c r="H434" s="1692"/>
      <c r="I434" s="1698"/>
      <c r="J434" s="1698"/>
      <c r="K434" s="1775"/>
      <c r="L434" s="1698"/>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680" t="s">
        <v>240</v>
      </c>
      <c r="D437" s="1680"/>
      <c r="E437" s="1680"/>
      <c r="F437" s="1680"/>
      <c r="G437" s="1680"/>
      <c r="H437" s="1680"/>
      <c r="I437" s="1680"/>
      <c r="J437" s="1680"/>
      <c r="K437" s="1680"/>
      <c r="L437" s="1771"/>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696" t="s">
        <v>203</v>
      </c>
      <c r="C475" s="1686" t="s">
        <v>18</v>
      </c>
      <c r="D475" s="1686" t="s">
        <v>204</v>
      </c>
      <c r="E475" s="1688" t="s">
        <v>205</v>
      </c>
      <c r="F475" s="1689"/>
      <c r="G475" s="1690"/>
      <c r="H475" s="1691" t="s">
        <v>206</v>
      </c>
      <c r="I475" s="1688" t="s">
        <v>207</v>
      </c>
      <c r="J475" s="1689"/>
      <c r="K475" s="1689"/>
      <c r="L475" s="1690"/>
    </row>
    <row r="476" spans="2:12" ht="11.25" customHeight="1">
      <c r="B476" s="1697"/>
      <c r="C476" s="1687"/>
      <c r="D476" s="1687"/>
      <c r="E476" s="1767" t="s">
        <v>244</v>
      </c>
      <c r="F476" s="1769" t="s">
        <v>245</v>
      </c>
      <c r="G476" s="1769" t="s">
        <v>246</v>
      </c>
      <c r="H476" s="1692"/>
      <c r="I476" s="1696" t="s">
        <v>211</v>
      </c>
      <c r="J476" s="1696" t="s">
        <v>20</v>
      </c>
      <c r="K476" s="1686" t="s">
        <v>212</v>
      </c>
      <c r="L476" s="1696" t="s">
        <v>213</v>
      </c>
    </row>
    <row r="477" spans="2:12" ht="11.25" customHeight="1">
      <c r="B477" s="1697"/>
      <c r="C477" s="1687"/>
      <c r="D477" s="1687"/>
      <c r="E477" s="1768"/>
      <c r="F477" s="1770"/>
      <c r="G477" s="1770"/>
      <c r="H477" s="1692"/>
      <c r="I477" s="1697"/>
      <c r="J477" s="1697"/>
      <c r="K477" s="1687"/>
      <c r="L477" s="1698"/>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682" t="s">
        <v>214</v>
      </c>
      <c r="D480" s="1682"/>
      <c r="E480" s="1682"/>
      <c r="F480" s="1682"/>
      <c r="G480" s="1682"/>
      <c r="H480" s="1682"/>
      <c r="I480" s="1682"/>
      <c r="J480" s="1682"/>
      <c r="K480" s="1682"/>
      <c r="L480" s="1766"/>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680" t="s">
        <v>239</v>
      </c>
      <c r="D497" s="1680"/>
      <c r="E497" s="1680"/>
      <c r="F497" s="1680"/>
      <c r="G497" s="1680"/>
      <c r="H497" s="1680"/>
      <c r="I497" s="1680"/>
      <c r="J497" s="1680"/>
      <c r="K497" s="1680"/>
      <c r="L497" s="1771"/>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72" t="s">
        <v>203</v>
      </c>
      <c r="C514" s="1686" t="s">
        <v>18</v>
      </c>
      <c r="D514" s="1686" t="s">
        <v>204</v>
      </c>
      <c r="E514" s="1688" t="s">
        <v>205</v>
      </c>
      <c r="F514" s="1689"/>
      <c r="G514" s="1690"/>
      <c r="H514" s="1691" t="s">
        <v>206</v>
      </c>
      <c r="I514" s="1693" t="s">
        <v>207</v>
      </c>
      <c r="J514" s="1694"/>
      <c r="K514" s="1694"/>
      <c r="L514" s="1774"/>
    </row>
    <row r="515" spans="2:12" ht="11.25" customHeight="1">
      <c r="B515" s="1773"/>
      <c r="C515" s="1687"/>
      <c r="D515" s="1687"/>
      <c r="E515" s="1767" t="s">
        <v>244</v>
      </c>
      <c r="F515" s="1769" t="s">
        <v>245</v>
      </c>
      <c r="G515" s="1769" t="s">
        <v>246</v>
      </c>
      <c r="H515" s="1692"/>
      <c r="I515" s="1696" t="s">
        <v>211</v>
      </c>
      <c r="J515" s="1696" t="s">
        <v>20</v>
      </c>
      <c r="K515" s="1686" t="s">
        <v>212</v>
      </c>
      <c r="L515" s="1696" t="s">
        <v>213</v>
      </c>
    </row>
    <row r="516" spans="2:12" ht="11.25" customHeight="1">
      <c r="B516" s="1773"/>
      <c r="C516" s="1687"/>
      <c r="D516" s="1687"/>
      <c r="E516" s="1768"/>
      <c r="F516" s="1770"/>
      <c r="G516" s="1770"/>
      <c r="H516" s="1692"/>
      <c r="I516" s="1698"/>
      <c r="J516" s="1698"/>
      <c r="K516" s="1775"/>
      <c r="L516" s="1698"/>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680" t="s">
        <v>240</v>
      </c>
      <c r="D519" s="1680"/>
      <c r="E519" s="1680"/>
      <c r="F519" s="1680"/>
      <c r="G519" s="1680"/>
      <c r="H519" s="1680"/>
      <c r="I519" s="1680"/>
      <c r="J519" s="1680"/>
      <c r="K519" s="1680"/>
      <c r="L519" s="1771"/>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74" t="s">
        <v>203</v>
      </c>
      <c r="C558" s="1686" t="s">
        <v>18</v>
      </c>
      <c r="D558" s="1686" t="s">
        <v>204</v>
      </c>
      <c r="E558" s="1688" t="s">
        <v>205</v>
      </c>
      <c r="F558" s="1689"/>
      <c r="G558" s="1690"/>
      <c r="H558" s="1691" t="s">
        <v>206</v>
      </c>
      <c r="I558" s="1688" t="s">
        <v>207</v>
      </c>
      <c r="J558" s="1689"/>
      <c r="K558" s="1689"/>
      <c r="L558"/>
    </row>
    <row r="559" spans="2:12" ht="12.75" customHeight="1">
      <c r="B559" s="1778"/>
      <c r="C559" s="1687"/>
      <c r="D559" s="1687"/>
      <c r="E559" s="1696" t="s">
        <v>244</v>
      </c>
      <c r="F559" s="1686" t="s">
        <v>245</v>
      </c>
      <c r="G559" s="1686" t="s">
        <v>246</v>
      </c>
      <c r="H559" s="1692"/>
      <c r="I559" s="1696" t="s">
        <v>211</v>
      </c>
      <c r="J559" s="1696" t="s">
        <v>20</v>
      </c>
      <c r="K559" s="1686" t="s">
        <v>283</v>
      </c>
      <c r="L559"/>
    </row>
    <row r="560" spans="2:12" ht="12.75">
      <c r="B560" s="1778"/>
      <c r="C560" s="1687"/>
      <c r="D560" s="1687"/>
      <c r="E560" s="1697"/>
      <c r="F560" s="1687"/>
      <c r="G560" s="1687"/>
      <c r="H560" s="1692"/>
      <c r="I560" s="1697"/>
      <c r="J560" s="1697"/>
      <c r="K560" s="1687"/>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682" t="s">
        <v>214</v>
      </c>
      <c r="D563" s="1682"/>
      <c r="E563" s="1682"/>
      <c r="F563" s="1682"/>
      <c r="G563" s="1682"/>
      <c r="H563" s="1682"/>
      <c r="I563" s="1682"/>
      <c r="J563" s="1682"/>
      <c r="K563" s="1682"/>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680" t="s">
        <v>239</v>
      </c>
      <c r="D580" s="1680"/>
      <c r="E580" s="1680"/>
      <c r="F580" s="1680"/>
      <c r="G580" s="1680"/>
      <c r="H580" s="1680"/>
      <c r="I580" s="1680"/>
      <c r="J580" s="1680"/>
      <c r="K580" s="1680"/>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76" t="s">
        <v>203</v>
      </c>
      <c r="C597" s="1686" t="s">
        <v>18</v>
      </c>
      <c r="D597" s="1686" t="s">
        <v>204</v>
      </c>
      <c r="E597" s="1688" t="s">
        <v>205</v>
      </c>
      <c r="F597" s="1689"/>
      <c r="G597" s="1690"/>
      <c r="H597" s="1691" t="s">
        <v>206</v>
      </c>
      <c r="I597" s="1693" t="s">
        <v>207</v>
      </c>
      <c r="J597" s="1694"/>
      <c r="K597" s="1694"/>
      <c r="L597"/>
    </row>
    <row r="598" spans="2:12" ht="12.75" customHeight="1">
      <c r="B598" s="1777"/>
      <c r="C598" s="1687"/>
      <c r="D598" s="1687"/>
      <c r="E598" s="1696" t="s">
        <v>244</v>
      </c>
      <c r="F598" s="1686" t="s">
        <v>245</v>
      </c>
      <c r="G598" s="1686" t="s">
        <v>246</v>
      </c>
      <c r="H598" s="1692"/>
      <c r="I598" s="1696" t="s">
        <v>211</v>
      </c>
      <c r="J598" s="1696" t="s">
        <v>20</v>
      </c>
      <c r="K598" s="1686" t="s">
        <v>212</v>
      </c>
      <c r="L598"/>
    </row>
    <row r="599" spans="2:12" ht="12.75" customHeight="1">
      <c r="B599" s="1777"/>
      <c r="C599" s="1687"/>
      <c r="D599" s="1687"/>
      <c r="E599" s="1697"/>
      <c r="F599" s="1687"/>
      <c r="G599" s="1687"/>
      <c r="H599" s="1692"/>
      <c r="I599" s="1698"/>
      <c r="J599" s="1698"/>
      <c r="K599" s="1775"/>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680" t="s">
        <v>240</v>
      </c>
      <c r="D602" s="1680"/>
      <c r="E602" s="1680"/>
      <c r="F602" s="1680"/>
      <c r="G602" s="1680"/>
      <c r="H602" s="1680"/>
      <c r="I602" s="1680"/>
      <c r="J602" s="1680"/>
      <c r="K602" s="1680"/>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01" t="s">
        <v>368</v>
      </c>
      <c r="C636" s="1701"/>
      <c r="D636" s="1701"/>
      <c r="E636" s="1701"/>
      <c r="F636" s="1701"/>
      <c r="G636" s="1701"/>
      <c r="H636" s="1701"/>
      <c r="I636" s="1701"/>
      <c r="J636" s="1701"/>
      <c r="K636" s="1701"/>
    </row>
    <row r="637" spans="2:12" ht="18.75" thickBot="1">
      <c r="B637" s="557"/>
      <c r="C637" s="557"/>
      <c r="D637" s="557"/>
      <c r="E637" s="557"/>
      <c r="F637" s="558" t="s">
        <v>202</v>
      </c>
      <c r="G637" s="557"/>
      <c r="H637" s="557"/>
      <c r="I637" s="557"/>
      <c r="J637" s="557"/>
      <c r="K637" s="557"/>
    </row>
    <row r="638" spans="2:12" ht="12.75" customHeight="1">
      <c r="B638" s="1702" t="s">
        <v>203</v>
      </c>
      <c r="C638" s="1705" t="s">
        <v>18</v>
      </c>
      <c r="D638" s="1705" t="s">
        <v>204</v>
      </c>
      <c r="E638" s="1779" t="s">
        <v>205</v>
      </c>
      <c r="F638" s="1780"/>
      <c r="G638" s="1781"/>
      <c r="H638" s="1782" t="s">
        <v>206</v>
      </c>
      <c r="I638" s="1779" t="s">
        <v>207</v>
      </c>
      <c r="J638" s="1780"/>
      <c r="K638" s="1783"/>
    </row>
    <row r="639" spans="2:12" ht="11.25" customHeight="1">
      <c r="B639" s="1703"/>
      <c r="C639" s="1687"/>
      <c r="D639" s="1687"/>
      <c r="E639" s="1696" t="s">
        <v>244</v>
      </c>
      <c r="F639" s="1686" t="s">
        <v>245</v>
      </c>
      <c r="G639" s="1686" t="s">
        <v>246</v>
      </c>
      <c r="H639" s="1692"/>
      <c r="I639" s="1696" t="s">
        <v>211</v>
      </c>
      <c r="J639" s="1696" t="s">
        <v>20</v>
      </c>
      <c r="K639" s="1699" t="s">
        <v>283</v>
      </c>
    </row>
    <row r="640" spans="2:12" ht="11.25" customHeight="1">
      <c r="B640" s="1703"/>
      <c r="C640" s="1687"/>
      <c r="D640" s="1687"/>
      <c r="E640" s="1697"/>
      <c r="F640" s="1687"/>
      <c r="G640" s="1687"/>
      <c r="H640" s="1692"/>
      <c r="I640" s="1697"/>
      <c r="J640" s="1697"/>
      <c r="K640" s="1712"/>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682" t="s">
        <v>214</v>
      </c>
      <c r="D643" s="1682"/>
      <c r="E643" s="1682"/>
      <c r="F643" s="1682"/>
      <c r="G643" s="1682"/>
      <c r="H643" s="1682"/>
      <c r="I643" s="1682"/>
      <c r="J643" s="1682"/>
      <c r="K643" s="1683"/>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680" t="s">
        <v>239</v>
      </c>
      <c r="D660" s="1680"/>
      <c r="E660" s="1680"/>
      <c r="F660" s="1680"/>
      <c r="G660" s="1680"/>
      <c r="H660" s="1680"/>
      <c r="I660" s="1680"/>
      <c r="J660" s="1680"/>
      <c r="K660" s="1681"/>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684" t="s">
        <v>203</v>
      </c>
      <c r="C677" s="1686" t="s">
        <v>18</v>
      </c>
      <c r="D677" s="1686" t="s">
        <v>204</v>
      </c>
      <c r="E677" s="1688" t="s">
        <v>205</v>
      </c>
      <c r="F677" s="1689"/>
      <c r="G677" s="1690"/>
      <c r="H677" s="1691" t="s">
        <v>206</v>
      </c>
      <c r="I677" s="1693" t="s">
        <v>207</v>
      </c>
      <c r="J677" s="1694"/>
      <c r="K677" s="1695"/>
    </row>
    <row r="678" spans="2:14" ht="11.25" customHeight="1">
      <c r="B678" s="1685"/>
      <c r="C678" s="1687"/>
      <c r="D678" s="1687"/>
      <c r="E678" s="1696" t="s">
        <v>244</v>
      </c>
      <c r="F678" s="1686" t="s">
        <v>245</v>
      </c>
      <c r="G678" s="1686" t="s">
        <v>246</v>
      </c>
      <c r="H678" s="1692"/>
      <c r="I678" s="1696" t="s">
        <v>211</v>
      </c>
      <c r="J678" s="1696" t="s">
        <v>20</v>
      </c>
      <c r="K678" s="1699" t="s">
        <v>212</v>
      </c>
    </row>
    <row r="679" spans="2:14" ht="11.25" customHeight="1">
      <c r="B679" s="1685"/>
      <c r="C679" s="1687"/>
      <c r="D679" s="1687"/>
      <c r="E679" s="1697"/>
      <c r="F679" s="1687"/>
      <c r="G679" s="1687"/>
      <c r="H679" s="1692"/>
      <c r="I679" s="1698"/>
      <c r="J679" s="1698"/>
      <c r="K679" s="1700"/>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680" t="s">
        <v>240</v>
      </c>
      <c r="D682" s="1680"/>
      <c r="E682" s="1680"/>
      <c r="F682" s="1680"/>
      <c r="G682" s="1680"/>
      <c r="H682" s="1680"/>
      <c r="I682" s="1680"/>
      <c r="J682" s="1680"/>
      <c r="K682" s="1681"/>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01" t="s">
        <v>415</v>
      </c>
      <c r="C715" s="1701"/>
      <c r="D715" s="1701"/>
      <c r="E715" s="1701"/>
      <c r="F715" s="1701"/>
      <c r="G715" s="1701"/>
      <c r="H715" s="1701"/>
      <c r="I715" s="1701"/>
      <c r="J715" s="1701"/>
      <c r="K715" s="1701"/>
      <c r="L715"/>
    </row>
    <row r="716" spans="2:12" ht="18.75" thickBot="1">
      <c r="B716" s="716"/>
      <c r="C716" s="716"/>
      <c r="D716" s="716"/>
      <c r="E716" s="716"/>
      <c r="F716" s="558" t="s">
        <v>202</v>
      </c>
      <c r="G716" s="716"/>
      <c r="H716" s="716"/>
      <c r="I716" s="716"/>
      <c r="J716" s="716"/>
      <c r="K716" s="716"/>
    </row>
    <row r="717" spans="2:12" ht="12.75" customHeight="1">
      <c r="B717" s="1702" t="s">
        <v>203</v>
      </c>
      <c r="C717" s="1705" t="s">
        <v>18</v>
      </c>
      <c r="D717" s="1705" t="s">
        <v>204</v>
      </c>
      <c r="E717" s="1707" t="s">
        <v>205</v>
      </c>
      <c r="F717" s="1708"/>
      <c r="G717" s="1709"/>
      <c r="H717" s="1705" t="s">
        <v>206</v>
      </c>
      <c r="I717" s="1707" t="s">
        <v>207</v>
      </c>
      <c r="J717" s="1708"/>
      <c r="K717" s="1710"/>
    </row>
    <row r="718" spans="2:12" ht="11.25" customHeight="1">
      <c r="B718" s="1703"/>
      <c r="C718" s="1687"/>
      <c r="D718" s="1687"/>
      <c r="E718" s="1697" t="s">
        <v>244</v>
      </c>
      <c r="F718" s="1687" t="s">
        <v>245</v>
      </c>
      <c r="G718" s="1687" t="s">
        <v>246</v>
      </c>
      <c r="H718" s="1687"/>
      <c r="I718" s="1697" t="s">
        <v>211</v>
      </c>
      <c r="J718" s="1697" t="s">
        <v>20</v>
      </c>
      <c r="K718" s="1712" t="s">
        <v>283</v>
      </c>
    </row>
    <row r="719" spans="2:12" ht="17.25" customHeight="1">
      <c r="B719" s="1703"/>
      <c r="C719" s="1687"/>
      <c r="D719" s="1687"/>
      <c r="E719" s="1697"/>
      <c r="F719" s="1687"/>
      <c r="G719" s="1687"/>
      <c r="H719" s="1687"/>
      <c r="I719" s="1697"/>
      <c r="J719" s="1697"/>
      <c r="K719" s="1712"/>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682" t="s">
        <v>214</v>
      </c>
      <c r="D722" s="1682"/>
      <c r="E722" s="1682"/>
      <c r="F722" s="1682"/>
      <c r="G722" s="1682"/>
      <c r="H722" s="1682"/>
      <c r="I722" s="1682"/>
      <c r="J722" s="1682"/>
      <c r="K722" s="1683"/>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680" t="s">
        <v>239</v>
      </c>
      <c r="D739" s="1680"/>
      <c r="E739" s="1680"/>
      <c r="F739" s="1680"/>
      <c r="G739" s="1680"/>
      <c r="H739" s="1680"/>
      <c r="I739" s="1680"/>
      <c r="J739" s="1680"/>
      <c r="K739" s="1681"/>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684" t="s">
        <v>203</v>
      </c>
      <c r="C756" s="1686" t="s">
        <v>18</v>
      </c>
      <c r="D756" s="1686" t="s">
        <v>204</v>
      </c>
      <c r="E756" s="1688" t="s">
        <v>205</v>
      </c>
      <c r="F756" s="1689"/>
      <c r="G756" s="1690"/>
      <c r="H756" s="1691" t="s">
        <v>206</v>
      </c>
      <c r="I756" s="1693" t="s">
        <v>207</v>
      </c>
      <c r="J756" s="1694"/>
      <c r="K756" s="1695"/>
    </row>
    <row r="757" spans="2:11" ht="11.25" customHeight="1">
      <c r="B757" s="1685"/>
      <c r="C757" s="1687"/>
      <c r="D757" s="1687"/>
      <c r="E757" s="1696" t="s">
        <v>244</v>
      </c>
      <c r="F757" s="1686" t="s">
        <v>245</v>
      </c>
      <c r="G757" s="1686" t="s">
        <v>246</v>
      </c>
      <c r="H757" s="1692"/>
      <c r="I757" s="1696" t="s">
        <v>211</v>
      </c>
      <c r="J757" s="1696" t="s">
        <v>20</v>
      </c>
      <c r="K757" s="1699" t="s">
        <v>212</v>
      </c>
    </row>
    <row r="758" spans="2:11" ht="11.25" customHeight="1">
      <c r="B758" s="1685"/>
      <c r="C758" s="1687"/>
      <c r="D758" s="1687"/>
      <c r="E758" s="1697"/>
      <c r="F758" s="1687"/>
      <c r="G758" s="1687"/>
      <c r="H758" s="1692"/>
      <c r="I758" s="1698"/>
      <c r="J758" s="1698"/>
      <c r="K758" s="1700"/>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680" t="s">
        <v>240</v>
      </c>
      <c r="D761" s="1680"/>
      <c r="E761" s="1680"/>
      <c r="F761" s="1680"/>
      <c r="G761" s="1680"/>
      <c r="H761" s="1680"/>
      <c r="I761" s="1680"/>
      <c r="J761" s="1680"/>
      <c r="K761" s="1681"/>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01" t="s">
        <v>477</v>
      </c>
      <c r="C795" s="1701"/>
      <c r="D795" s="1701"/>
      <c r="E795" s="1701"/>
      <c r="F795" s="1701"/>
      <c r="G795" s="1701"/>
      <c r="H795" s="1701"/>
      <c r="I795" s="1701"/>
      <c r="J795" s="1701"/>
      <c r="K795" s="1701"/>
    </row>
    <row r="796" spans="2:11" ht="18.75" thickBot="1">
      <c r="B796" s="814"/>
      <c r="C796" s="814"/>
      <c r="D796" s="814"/>
      <c r="E796" s="814"/>
      <c r="F796" s="558" t="s">
        <v>202</v>
      </c>
      <c r="G796" s="814"/>
      <c r="H796" s="814"/>
      <c r="I796" s="814"/>
      <c r="J796" s="814"/>
      <c r="K796" s="814"/>
    </row>
    <row r="797" spans="2:11" ht="12.75">
      <c r="B797" s="1702" t="s">
        <v>203</v>
      </c>
      <c r="C797" s="1705" t="s">
        <v>18</v>
      </c>
      <c r="D797" s="1705" t="s">
        <v>204</v>
      </c>
      <c r="E797" s="1707" t="s">
        <v>205</v>
      </c>
      <c r="F797" s="1708"/>
      <c r="G797" s="1709"/>
      <c r="H797" s="1705" t="s">
        <v>206</v>
      </c>
      <c r="I797" s="1707" t="s">
        <v>207</v>
      </c>
      <c r="J797" s="1708"/>
      <c r="K797" s="1710"/>
    </row>
    <row r="798" spans="2:11">
      <c r="B798" s="1703"/>
      <c r="C798" s="1687"/>
      <c r="D798" s="1687"/>
      <c r="E798" s="1697" t="s">
        <v>244</v>
      </c>
      <c r="F798" s="1687" t="s">
        <v>245</v>
      </c>
      <c r="G798" s="1687" t="s">
        <v>246</v>
      </c>
      <c r="H798" s="1687"/>
      <c r="I798" s="1697" t="s">
        <v>211</v>
      </c>
      <c r="J798" s="1697" t="s">
        <v>20</v>
      </c>
      <c r="K798" s="1712" t="s">
        <v>283</v>
      </c>
    </row>
    <row r="799" spans="2:11" ht="12" thickBot="1">
      <c r="B799" s="1704"/>
      <c r="C799" s="1706"/>
      <c r="D799" s="1706"/>
      <c r="E799" s="1711"/>
      <c r="F799" s="1706"/>
      <c r="G799" s="1706"/>
      <c r="H799" s="1706"/>
      <c r="I799" s="1711"/>
      <c r="J799" s="1711"/>
      <c r="K799" s="1713"/>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682" t="s">
        <v>214</v>
      </c>
      <c r="D802" s="1682"/>
      <c r="E802" s="1682"/>
      <c r="F802" s="1682"/>
      <c r="G802" s="1682"/>
      <c r="H802" s="1682"/>
      <c r="I802" s="1682"/>
      <c r="J802" s="1682"/>
      <c r="K802" s="1683"/>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680" t="s">
        <v>239</v>
      </c>
      <c r="D819" s="1680"/>
      <c r="E819" s="1680"/>
      <c r="F819" s="1680"/>
      <c r="G819" s="1680"/>
      <c r="H819" s="1680"/>
      <c r="I819" s="1680"/>
      <c r="J819" s="1680"/>
      <c r="K819" s="1681"/>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684" t="s">
        <v>203</v>
      </c>
      <c r="C836" s="1686" t="s">
        <v>18</v>
      </c>
      <c r="D836" s="1686" t="s">
        <v>204</v>
      </c>
      <c r="E836" s="1688" t="s">
        <v>205</v>
      </c>
      <c r="F836" s="1689"/>
      <c r="G836" s="1690"/>
      <c r="H836" s="1691" t="s">
        <v>206</v>
      </c>
      <c r="I836" s="1693" t="s">
        <v>207</v>
      </c>
      <c r="J836" s="1694"/>
      <c r="K836" s="1695"/>
    </row>
    <row r="837" spans="2:11" ht="11.25" customHeight="1">
      <c r="B837" s="1685"/>
      <c r="C837" s="1687"/>
      <c r="D837" s="1687"/>
      <c r="E837" s="1696" t="s">
        <v>244</v>
      </c>
      <c r="F837" s="1686" t="s">
        <v>245</v>
      </c>
      <c r="G837" s="1686" t="s">
        <v>246</v>
      </c>
      <c r="H837" s="1692"/>
      <c r="I837" s="1696" t="s">
        <v>211</v>
      </c>
      <c r="J837" s="1696" t="s">
        <v>20</v>
      </c>
      <c r="K837" s="1699" t="s">
        <v>212</v>
      </c>
    </row>
    <row r="838" spans="2:11" ht="11.25" customHeight="1">
      <c r="B838" s="1685"/>
      <c r="C838" s="1687"/>
      <c r="D838" s="1687"/>
      <c r="E838" s="1697"/>
      <c r="F838" s="1687"/>
      <c r="G838" s="1687"/>
      <c r="H838" s="1692"/>
      <c r="I838" s="1698"/>
      <c r="J838" s="1698"/>
      <c r="K838" s="1700"/>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680" t="s">
        <v>240</v>
      </c>
      <c r="D841" s="1680"/>
      <c r="E841" s="1680"/>
      <c r="F841" s="1680"/>
      <c r="G841" s="1680"/>
      <c r="H841" s="1680"/>
      <c r="I841" s="1680"/>
      <c r="J841" s="1680"/>
      <c r="K841" s="1681"/>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784" t="s">
        <v>514</v>
      </c>
      <c r="C875" s="1785"/>
      <c r="D875" s="1785"/>
      <c r="E875" s="1785"/>
      <c r="F875" s="1785"/>
      <c r="G875" s="1785"/>
      <c r="H875" s="1785"/>
      <c r="I875" s="1785"/>
      <c r="J875" s="1785"/>
      <c r="K875" s="1786"/>
    </row>
    <row r="876" spans="2:11" ht="18">
      <c r="B876" s="1442"/>
      <c r="C876" s="1443"/>
      <c r="D876" s="1443"/>
      <c r="E876" s="1443"/>
      <c r="F876" s="1444" t="s">
        <v>202</v>
      </c>
      <c r="G876" s="1443"/>
      <c r="H876" s="1443"/>
      <c r="I876" s="1443"/>
      <c r="J876" s="1443"/>
      <c r="K876" s="1445"/>
    </row>
    <row r="877" spans="2:11" ht="12.75">
      <c r="B877" s="1787" t="s">
        <v>203</v>
      </c>
      <c r="C877" s="1686" t="s">
        <v>18</v>
      </c>
      <c r="D877" s="1686" t="s">
        <v>204</v>
      </c>
      <c r="E877" s="1688" t="s">
        <v>205</v>
      </c>
      <c r="F877" s="1689"/>
      <c r="G877" s="1690"/>
      <c r="H877" s="1691" t="s">
        <v>206</v>
      </c>
      <c r="I877" s="1688" t="s">
        <v>207</v>
      </c>
      <c r="J877" s="1689"/>
      <c r="K877" s="1788"/>
    </row>
    <row r="878" spans="2:11">
      <c r="B878" s="1703"/>
      <c r="C878" s="1687"/>
      <c r="D878" s="1687"/>
      <c r="E878" s="1696" t="s">
        <v>244</v>
      </c>
      <c r="F878" s="1686" t="s">
        <v>245</v>
      </c>
      <c r="G878" s="1686" t="s">
        <v>246</v>
      </c>
      <c r="H878" s="1692"/>
      <c r="I878" s="1696" t="s">
        <v>211</v>
      </c>
      <c r="J878" s="1696" t="s">
        <v>20</v>
      </c>
      <c r="K878" s="1699" t="s">
        <v>283</v>
      </c>
    </row>
    <row r="879" spans="2:11">
      <c r="B879" s="1703"/>
      <c r="C879" s="1687"/>
      <c r="D879" s="1687"/>
      <c r="E879" s="1697"/>
      <c r="F879" s="1687"/>
      <c r="G879" s="1687"/>
      <c r="H879" s="1692"/>
      <c r="I879" s="1697"/>
      <c r="J879" s="1697"/>
      <c r="K879" s="1712"/>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682" t="s">
        <v>214</v>
      </c>
      <c r="D882" s="1682"/>
      <c r="E882" s="1682"/>
      <c r="F882" s="1682"/>
      <c r="G882" s="1682"/>
      <c r="H882" s="1682"/>
      <c r="I882" s="1682"/>
      <c r="J882" s="1682"/>
      <c r="K882" s="1683"/>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18">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18">
        <v>73916</v>
      </c>
    </row>
    <row r="886" spans="2:11" ht="12.75">
      <c r="B886" s="717" t="s">
        <v>217</v>
      </c>
      <c r="C886" s="703">
        <f t="shared" si="97"/>
        <v>0</v>
      </c>
      <c r="D886" s="705"/>
      <c r="E886" s="705"/>
      <c r="F886" s="705"/>
      <c r="G886" s="706"/>
      <c r="H886" s="703"/>
      <c r="I886" s="705"/>
      <c r="J886" s="705"/>
      <c r="K886" s="719"/>
    </row>
    <row r="887" spans="2:11" ht="12.75">
      <c r="B887" s="717" t="s">
        <v>218</v>
      </c>
      <c r="C887" s="703">
        <f>SUM(D887+H887)</f>
        <v>0</v>
      </c>
      <c r="D887" s="703"/>
      <c r="E887" s="704"/>
      <c r="F887" s="704"/>
      <c r="G887" s="703"/>
      <c r="H887" s="703"/>
      <c r="I887" s="703"/>
      <c r="J887" s="703"/>
      <c r="K887" s="718"/>
    </row>
    <row r="888" spans="2:11" ht="12.75">
      <c r="B888" s="717" t="s">
        <v>219</v>
      </c>
      <c r="C888" s="703">
        <f>SUM(D888+H888)</f>
        <v>0</v>
      </c>
      <c r="D888" s="529"/>
      <c r="E888" s="708"/>
      <c r="F888" s="698"/>
      <c r="G888" s="698"/>
      <c r="H888" s="529"/>
      <c r="I888" s="708"/>
      <c r="J888" s="708"/>
      <c r="K888" s="720"/>
    </row>
    <row r="889" spans="2:11" ht="12.75">
      <c r="B889" s="717" t="s">
        <v>220</v>
      </c>
      <c r="C889" s="703">
        <f t="shared" si="97"/>
        <v>0</v>
      </c>
      <c r="D889" s="703"/>
      <c r="E889" s="704"/>
      <c r="F889" s="704"/>
      <c r="G889" s="703"/>
      <c r="H889" s="703"/>
      <c r="I889" s="703"/>
      <c r="J889" s="703"/>
      <c r="K889" s="718"/>
    </row>
    <row r="890" spans="2:11" ht="12.75">
      <c r="B890" s="717" t="s">
        <v>221</v>
      </c>
      <c r="C890" s="703">
        <f>SUM(D890+H890)</f>
        <v>0</v>
      </c>
      <c r="D890" s="530"/>
      <c r="E890" s="705"/>
      <c r="F890" s="706"/>
      <c r="G890" s="706"/>
      <c r="H890" s="703"/>
      <c r="I890" s="705"/>
      <c r="J890" s="705"/>
      <c r="K890" s="719"/>
    </row>
    <row r="891" spans="2:11" ht="12.75">
      <c r="B891" s="717" t="s">
        <v>222</v>
      </c>
      <c r="C891" s="703">
        <f t="shared" si="97"/>
        <v>0</v>
      </c>
      <c r="D891" s="530"/>
      <c r="E891" s="705"/>
      <c r="F891" s="705"/>
      <c r="G891" s="706"/>
      <c r="H891" s="703"/>
      <c r="I891" s="705"/>
      <c r="J891" s="705"/>
      <c r="K891" s="719"/>
    </row>
    <row r="892" spans="2:11" ht="12.75">
      <c r="B892" s="717" t="s">
        <v>223</v>
      </c>
      <c r="C892" s="703">
        <f t="shared" si="97"/>
        <v>0</v>
      </c>
      <c r="D892" s="703"/>
      <c r="E892" s="704"/>
      <c r="F892" s="704"/>
      <c r="G892" s="703"/>
      <c r="H892" s="703"/>
      <c r="I892" s="703"/>
      <c r="J892" s="703"/>
      <c r="K892" s="718"/>
    </row>
    <row r="893" spans="2:11" ht="12.75">
      <c r="B893" s="721" t="s">
        <v>224</v>
      </c>
      <c r="C893" s="703">
        <f>SUM(D893+H893)</f>
        <v>0</v>
      </c>
      <c r="D893" s="530"/>
      <c r="E893" s="705"/>
      <c r="F893" s="705"/>
      <c r="G893" s="705"/>
      <c r="H893" s="704"/>
      <c r="I893" s="705"/>
      <c r="J893" s="705"/>
      <c r="K893" s="719"/>
    </row>
    <row r="894" spans="2:11" ht="12.75">
      <c r="B894" s="722" t="s">
        <v>225</v>
      </c>
      <c r="C894" s="703">
        <f>SUM(D894+H894)</f>
        <v>0</v>
      </c>
      <c r="D894" s="705"/>
      <c r="E894" s="705"/>
      <c r="F894" s="705"/>
      <c r="G894" s="705"/>
      <c r="H894" s="705"/>
      <c r="I894" s="705"/>
      <c r="J894" s="705"/>
      <c r="K894" s="719"/>
    </row>
    <row r="895" spans="2:11" ht="12.75">
      <c r="B895" s="722" t="s">
        <v>226</v>
      </c>
      <c r="C895" s="703">
        <f t="shared" si="97"/>
        <v>0</v>
      </c>
      <c r="D895" s="705"/>
      <c r="E895" s="705"/>
      <c r="F895" s="705"/>
      <c r="G895" s="705"/>
      <c r="H895" s="705"/>
      <c r="I895" s="705"/>
      <c r="J895" s="705"/>
      <c r="K895" s="719"/>
    </row>
    <row r="896" spans="2:11" ht="15">
      <c r="B896" s="723"/>
      <c r="C896" s="704"/>
      <c r="D896" s="704"/>
      <c r="E896" s="704"/>
      <c r="F896" s="704"/>
      <c r="G896" s="704"/>
      <c r="H896" s="704"/>
      <c r="I896" s="704"/>
      <c r="J896" s="704"/>
      <c r="K896" s="724"/>
    </row>
    <row r="897" spans="2:11" ht="12.75">
      <c r="B897" s="725">
        <v>2022</v>
      </c>
      <c r="C897" s="697">
        <f t="shared" ref="C897:K897" si="98">SUM(C884:C895)</f>
        <v>278661</v>
      </c>
      <c r="D897" s="697">
        <f>SUM(D884:D895)</f>
        <v>6459</v>
      </c>
      <c r="E897" s="697">
        <f t="shared" si="98"/>
        <v>3137</v>
      </c>
      <c r="F897" s="697">
        <f t="shared" si="98"/>
        <v>2601</v>
      </c>
      <c r="G897" s="697">
        <f>SUM(G884:G895)</f>
        <v>721</v>
      </c>
      <c r="H897" s="697">
        <f t="shared" si="98"/>
        <v>272202</v>
      </c>
      <c r="I897" s="697">
        <f t="shared" si="98"/>
        <v>49085</v>
      </c>
      <c r="J897" s="697">
        <f t="shared" si="98"/>
        <v>80287</v>
      </c>
      <c r="K897" s="726">
        <f t="shared" si="98"/>
        <v>142830</v>
      </c>
    </row>
    <row r="898" spans="2:11" ht="12.75">
      <c r="B898" s="690"/>
      <c r="C898" s="691"/>
      <c r="D898" s="691"/>
      <c r="E898" s="691"/>
      <c r="F898" s="691"/>
      <c r="G898" s="691"/>
      <c r="H898" s="691"/>
      <c r="I898" s="691"/>
      <c r="J898" s="691"/>
      <c r="K898" s="727"/>
    </row>
    <row r="899" spans="2:11" ht="12.75">
      <c r="B899" s="690"/>
      <c r="C899" s="1680" t="s">
        <v>239</v>
      </c>
      <c r="D899" s="1680"/>
      <c r="E899" s="1680"/>
      <c r="F899" s="1680"/>
      <c r="G899" s="1680"/>
      <c r="H899" s="1680"/>
      <c r="I899" s="1680"/>
      <c r="J899" s="1680"/>
      <c r="K899" s="1681"/>
    </row>
    <row r="900" spans="2:11" ht="12.75">
      <c r="B900" s="688"/>
      <c r="C900" s="691"/>
      <c r="D900" s="691"/>
      <c r="E900" s="691"/>
      <c r="F900" s="691"/>
      <c r="G900" s="691"/>
      <c r="H900" s="691"/>
      <c r="I900" s="691"/>
      <c r="J900" s="691"/>
      <c r="K900" s="727"/>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18">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18">
        <v>25106183</v>
      </c>
    </row>
    <row r="903" spans="2:11" ht="12.75">
      <c r="B903" s="728" t="s">
        <v>217</v>
      </c>
      <c r="C903" s="703">
        <f t="shared" si="99"/>
        <v>0</v>
      </c>
      <c r="D903" s="705"/>
      <c r="E903" s="705"/>
      <c r="F903" s="705"/>
      <c r="G903" s="706"/>
      <c r="H903" s="703"/>
      <c r="I903" s="705"/>
      <c r="J903" s="705"/>
      <c r="K903" s="719"/>
    </row>
    <row r="904" spans="2:11" ht="12.75">
      <c r="B904" s="728" t="s">
        <v>218</v>
      </c>
      <c r="C904" s="703">
        <f t="shared" si="99"/>
        <v>0</v>
      </c>
      <c r="D904" s="703"/>
      <c r="E904" s="704"/>
      <c r="F904" s="704"/>
      <c r="G904" s="703"/>
      <c r="H904" s="703"/>
      <c r="I904" s="703"/>
      <c r="J904" s="703"/>
      <c r="K904" s="718"/>
    </row>
    <row r="905" spans="2:11" ht="12.75">
      <c r="B905" s="728" t="s">
        <v>219</v>
      </c>
      <c r="C905" s="703">
        <f t="shared" si="99"/>
        <v>0</v>
      </c>
      <c r="D905" s="708"/>
      <c r="E905" s="708"/>
      <c r="F905" s="708"/>
      <c r="G905" s="708"/>
      <c r="H905" s="708"/>
      <c r="I905" s="708"/>
      <c r="J905" s="708"/>
      <c r="K905" s="720"/>
    </row>
    <row r="906" spans="2:11" ht="12.75">
      <c r="B906" s="728" t="s">
        <v>220</v>
      </c>
      <c r="C906" s="703">
        <f t="shared" si="99"/>
        <v>0</v>
      </c>
      <c r="D906" s="703"/>
      <c r="E906" s="704"/>
      <c r="F906" s="704"/>
      <c r="G906" s="703"/>
      <c r="H906" s="703"/>
      <c r="I906" s="703"/>
      <c r="J906" s="703"/>
      <c r="K906" s="718"/>
    </row>
    <row r="907" spans="2:11" ht="12.75">
      <c r="B907" s="728" t="s">
        <v>221</v>
      </c>
      <c r="C907" s="703">
        <f t="shared" si="99"/>
        <v>0</v>
      </c>
      <c r="D907" s="705"/>
      <c r="E907" s="705"/>
      <c r="F907" s="705"/>
      <c r="G907" s="706"/>
      <c r="H907" s="703"/>
      <c r="I907" s="705"/>
      <c r="J907" s="705"/>
      <c r="K907" s="719"/>
    </row>
    <row r="908" spans="2:11" ht="12.75">
      <c r="B908" s="728" t="s">
        <v>222</v>
      </c>
      <c r="C908" s="703">
        <f t="shared" si="99"/>
        <v>0</v>
      </c>
      <c r="D908" s="705"/>
      <c r="E908" s="705"/>
      <c r="F908" s="705"/>
      <c r="G908" s="706"/>
      <c r="H908" s="703"/>
      <c r="I908" s="705"/>
      <c r="J908" s="705"/>
      <c r="K908" s="719"/>
    </row>
    <row r="909" spans="2:11" ht="12.75">
      <c r="B909" s="728" t="s">
        <v>223</v>
      </c>
      <c r="C909" s="703">
        <f t="shared" si="99"/>
        <v>0</v>
      </c>
      <c r="D909" s="705"/>
      <c r="E909" s="705"/>
      <c r="F909" s="705"/>
      <c r="G909" s="706"/>
      <c r="H909" s="703"/>
      <c r="I909" s="705"/>
      <c r="J909" s="705"/>
      <c r="K909" s="719"/>
    </row>
    <row r="910" spans="2:11" ht="12.75">
      <c r="B910" s="728" t="s">
        <v>224</v>
      </c>
      <c r="C910" s="703">
        <f>SUM(D910+H910)</f>
        <v>0</v>
      </c>
      <c r="D910" s="705"/>
      <c r="E910" s="705"/>
      <c r="F910" s="705"/>
      <c r="G910" s="705"/>
      <c r="H910" s="704"/>
      <c r="I910" s="705"/>
      <c r="J910" s="705"/>
      <c r="K910" s="719"/>
    </row>
    <row r="911" spans="2:11" ht="12.75">
      <c r="B911" s="728" t="s">
        <v>225</v>
      </c>
      <c r="C911" s="703">
        <f>SUM(D911+H911)</f>
        <v>0</v>
      </c>
      <c r="D911" s="705"/>
      <c r="E911" s="705"/>
      <c r="F911" s="705"/>
      <c r="G911" s="705"/>
      <c r="H911" s="704"/>
      <c r="I911" s="705"/>
      <c r="J911" s="705"/>
      <c r="K911" s="719"/>
    </row>
    <row r="912" spans="2:11" ht="12.75">
      <c r="B912" s="728" t="s">
        <v>226</v>
      </c>
      <c r="C912" s="703">
        <f t="shared" si="99"/>
        <v>0</v>
      </c>
      <c r="D912" s="705"/>
      <c r="E912" s="705"/>
      <c r="F912" s="705"/>
      <c r="G912" s="705"/>
      <c r="H912" s="705"/>
      <c r="I912" s="705"/>
      <c r="J912" s="705"/>
      <c r="K912" s="719"/>
    </row>
    <row r="913" spans="2:11" ht="12.75">
      <c r="B913" s="690"/>
      <c r="C913" s="704"/>
      <c r="D913" s="704"/>
      <c r="E913" s="704"/>
      <c r="F913" s="704"/>
      <c r="G913" s="704"/>
      <c r="H913" s="704"/>
      <c r="I913" s="704"/>
      <c r="J913" s="704"/>
      <c r="K913" s="724"/>
    </row>
    <row r="914" spans="2:11" ht="12.75">
      <c r="B914" s="725">
        <v>2022</v>
      </c>
      <c r="C914" s="697">
        <f t="shared" ref="C914:K914" si="100">SUM(C901:C912)</f>
        <v>85478265</v>
      </c>
      <c r="D914" s="697">
        <f t="shared" si="100"/>
        <v>357050</v>
      </c>
      <c r="E914" s="697">
        <f t="shared" si="100"/>
        <v>108727</v>
      </c>
      <c r="F914" s="697">
        <f t="shared" si="100"/>
        <v>151130</v>
      </c>
      <c r="G914" s="697">
        <f t="shared" si="100"/>
        <v>97193</v>
      </c>
      <c r="H914" s="697">
        <f t="shared" si="100"/>
        <v>85121215</v>
      </c>
      <c r="I914" s="697">
        <f t="shared" si="100"/>
        <v>13407973</v>
      </c>
      <c r="J914" s="697">
        <f t="shared" si="100"/>
        <v>22688801</v>
      </c>
      <c r="K914" s="726">
        <f t="shared" si="100"/>
        <v>49024441</v>
      </c>
    </row>
    <row r="915" spans="2:11" ht="12.75">
      <c r="B915" s="729"/>
      <c r="C915" s="692"/>
      <c r="D915" s="692"/>
      <c r="E915" s="692"/>
      <c r="F915" s="692"/>
      <c r="G915" s="692"/>
      <c r="H915" s="692"/>
      <c r="I915" s="692"/>
      <c r="J915" s="692"/>
      <c r="K915" s="730"/>
    </row>
    <row r="916" spans="2:11" ht="12.75">
      <c r="B916" s="1684" t="s">
        <v>203</v>
      </c>
      <c r="C916" s="1686" t="s">
        <v>18</v>
      </c>
      <c r="D916" s="1686" t="s">
        <v>204</v>
      </c>
      <c r="E916" s="1688" t="s">
        <v>205</v>
      </c>
      <c r="F916" s="1689"/>
      <c r="G916" s="1690"/>
      <c r="H916" s="1691" t="s">
        <v>206</v>
      </c>
      <c r="I916" s="1693" t="s">
        <v>207</v>
      </c>
      <c r="J916" s="1694"/>
      <c r="K916" s="1695"/>
    </row>
    <row r="917" spans="2:11">
      <c r="B917" s="1685"/>
      <c r="C917" s="1687"/>
      <c r="D917" s="1687"/>
      <c r="E917" s="1696" t="s">
        <v>244</v>
      </c>
      <c r="F917" s="1686" t="s">
        <v>245</v>
      </c>
      <c r="G917" s="1686" t="s">
        <v>246</v>
      </c>
      <c r="H917" s="1692"/>
      <c r="I917" s="1696" t="s">
        <v>211</v>
      </c>
      <c r="J917" s="1696" t="s">
        <v>20</v>
      </c>
      <c r="K917" s="1699" t="s">
        <v>212</v>
      </c>
    </row>
    <row r="918" spans="2:11">
      <c r="B918" s="1685"/>
      <c r="C918" s="1687"/>
      <c r="D918" s="1687"/>
      <c r="E918" s="1697"/>
      <c r="F918" s="1687"/>
      <c r="G918" s="1687"/>
      <c r="H918" s="1692"/>
      <c r="I918" s="1698"/>
      <c r="J918" s="1698"/>
      <c r="K918" s="1700"/>
    </row>
    <row r="919" spans="2:11" ht="12.75">
      <c r="B919" s="686">
        <v>0</v>
      </c>
      <c r="C919" s="693">
        <v>1</v>
      </c>
      <c r="D919" s="693">
        <v>2</v>
      </c>
      <c r="E919" s="694">
        <v>3</v>
      </c>
      <c r="F919" s="694">
        <v>4</v>
      </c>
      <c r="G919" s="693">
        <v>5</v>
      </c>
      <c r="H919" s="693">
        <v>6</v>
      </c>
      <c r="I919" s="693">
        <v>7</v>
      </c>
      <c r="J919" s="693">
        <v>8</v>
      </c>
      <c r="K919" s="731">
        <v>9</v>
      </c>
    </row>
    <row r="920" spans="2:11" ht="12.75">
      <c r="B920" s="688"/>
      <c r="C920" s="691"/>
      <c r="D920" s="691"/>
      <c r="E920" s="691"/>
      <c r="F920" s="691"/>
      <c r="G920" s="691"/>
      <c r="H920" s="691"/>
      <c r="I920" s="691"/>
      <c r="J920" s="691"/>
      <c r="K920" s="727"/>
    </row>
    <row r="921" spans="2:11" ht="12.75">
      <c r="B921" s="690"/>
      <c r="C921" s="1680" t="s">
        <v>240</v>
      </c>
      <c r="D921" s="1680"/>
      <c r="E921" s="1680"/>
      <c r="F921" s="1680"/>
      <c r="G921" s="1680"/>
      <c r="H921" s="1680"/>
      <c r="I921" s="1680"/>
      <c r="J921" s="1680"/>
      <c r="K921" s="1681"/>
    </row>
    <row r="922" spans="2:11" ht="12.75">
      <c r="B922" s="690"/>
      <c r="C922" s="695"/>
      <c r="D922" s="695"/>
      <c r="E922" s="695"/>
      <c r="F922" s="695"/>
      <c r="G922" s="695"/>
      <c r="H922" s="695"/>
      <c r="I922" s="695"/>
      <c r="J922" s="695"/>
      <c r="K922" s="732"/>
    </row>
    <row r="923" spans="2:11" ht="12.75">
      <c r="B923" s="728" t="s">
        <v>215</v>
      </c>
      <c r="C923" s="703">
        <f>SUM(D923+H923)</f>
        <v>82232796</v>
      </c>
      <c r="D923" s="703">
        <v>292452</v>
      </c>
      <c r="E923" s="703">
        <v>66662</v>
      </c>
      <c r="F923" s="703">
        <v>122698</v>
      </c>
      <c r="G923" s="703">
        <v>103092</v>
      </c>
      <c r="H923" s="703">
        <v>81940344</v>
      </c>
      <c r="I923" s="703">
        <v>12916031</v>
      </c>
      <c r="J923" s="703">
        <v>23130603</v>
      </c>
      <c r="K923" s="718">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18">
        <v>48414599</v>
      </c>
    </row>
    <row r="925" spans="2:11" ht="12.75">
      <c r="B925" s="728" t="s">
        <v>217</v>
      </c>
      <c r="C925" s="703">
        <f t="shared" si="101"/>
        <v>0</v>
      </c>
      <c r="D925" s="705"/>
      <c r="E925" s="705"/>
      <c r="F925" s="705"/>
      <c r="G925" s="706"/>
      <c r="H925" s="703"/>
      <c r="I925" s="705"/>
      <c r="J925" s="705"/>
      <c r="K925" s="719"/>
    </row>
    <row r="926" spans="2:11" ht="12.75">
      <c r="B926" s="728" t="s">
        <v>218</v>
      </c>
      <c r="C926" s="703">
        <f t="shared" si="101"/>
        <v>0</v>
      </c>
      <c r="D926" s="703"/>
      <c r="E926" s="704"/>
      <c r="F926" s="704"/>
      <c r="G926" s="704"/>
      <c r="H926" s="703"/>
      <c r="I926" s="704"/>
      <c r="J926" s="704"/>
      <c r="K926" s="724"/>
    </row>
    <row r="927" spans="2:11" ht="12.75">
      <c r="B927" s="728" t="s">
        <v>219</v>
      </c>
      <c r="C927" s="703">
        <f t="shared" si="101"/>
        <v>0</v>
      </c>
      <c r="D927" s="708"/>
      <c r="E927" s="708"/>
      <c r="F927" s="708"/>
      <c r="G927" s="708"/>
      <c r="H927" s="708"/>
      <c r="I927" s="708"/>
      <c r="J927" s="708"/>
      <c r="K927" s="720"/>
    </row>
    <row r="928" spans="2:11" ht="12.75">
      <c r="B928" s="728" t="s">
        <v>220</v>
      </c>
      <c r="C928" s="703">
        <f t="shared" si="101"/>
        <v>0</v>
      </c>
      <c r="D928" s="703"/>
      <c r="E928" s="704"/>
      <c r="F928" s="704"/>
      <c r="G928" s="704"/>
      <c r="H928" s="703"/>
      <c r="I928" s="704"/>
      <c r="J928" s="704"/>
      <c r="K928" s="724"/>
    </row>
    <row r="929" spans="2:11" ht="12.75">
      <c r="B929" s="728" t="s">
        <v>221</v>
      </c>
      <c r="C929" s="703">
        <f>SUM(D929+H929)</f>
        <v>0</v>
      </c>
      <c r="D929" s="705"/>
      <c r="E929" s="705"/>
      <c r="F929" s="705"/>
      <c r="G929" s="706"/>
      <c r="H929" s="703"/>
      <c r="I929" s="705"/>
      <c r="J929" s="705"/>
      <c r="K929" s="719"/>
    </row>
    <row r="930" spans="2:11" ht="12.75">
      <c r="B930" s="728" t="s">
        <v>222</v>
      </c>
      <c r="C930" s="703">
        <f>SUM(D930+H930)</f>
        <v>0</v>
      </c>
      <c r="D930" s="705"/>
      <c r="E930" s="705"/>
      <c r="F930" s="705"/>
      <c r="G930" s="706"/>
      <c r="H930" s="703"/>
      <c r="I930" s="705"/>
      <c r="J930" s="705"/>
      <c r="K930" s="719"/>
    </row>
    <row r="931" spans="2:11" ht="12.75">
      <c r="B931" s="728" t="s">
        <v>223</v>
      </c>
      <c r="C931" s="703">
        <f t="shared" si="101"/>
        <v>0</v>
      </c>
      <c r="D931" s="703"/>
      <c r="E931" s="704"/>
      <c r="F931" s="704"/>
      <c r="G931" s="704"/>
      <c r="H931" s="703"/>
      <c r="I931" s="704"/>
      <c r="J931" s="704"/>
      <c r="K931" s="724"/>
    </row>
    <row r="932" spans="2:11" ht="12.75">
      <c r="B932" s="728" t="s">
        <v>224</v>
      </c>
      <c r="C932" s="703">
        <f t="shared" si="101"/>
        <v>0</v>
      </c>
      <c r="D932" s="705"/>
      <c r="E932" s="705"/>
      <c r="F932" s="705"/>
      <c r="G932" s="705"/>
      <c r="H932" s="704"/>
      <c r="I932" s="705"/>
      <c r="J932" s="705"/>
      <c r="K932" s="719"/>
    </row>
    <row r="933" spans="2:11" ht="12.75">
      <c r="B933" s="728" t="s">
        <v>225</v>
      </c>
      <c r="C933" s="703">
        <f t="shared" si="101"/>
        <v>0</v>
      </c>
      <c r="D933" s="705"/>
      <c r="E933" s="705"/>
      <c r="F933" s="705"/>
      <c r="G933" s="705"/>
      <c r="H933" s="704"/>
      <c r="I933" s="705"/>
      <c r="J933" s="705"/>
      <c r="K933" s="719"/>
    </row>
    <row r="934" spans="2:11" ht="12.75">
      <c r="B934" s="728" t="s">
        <v>226</v>
      </c>
      <c r="C934" s="703">
        <f t="shared" si="101"/>
        <v>0</v>
      </c>
      <c r="D934" s="705"/>
      <c r="E934" s="705"/>
      <c r="F934" s="705"/>
      <c r="G934" s="706"/>
      <c r="H934" s="707"/>
      <c r="I934" s="705"/>
      <c r="J934" s="705"/>
      <c r="K934" s="719"/>
    </row>
    <row r="935" spans="2:11" ht="12.75">
      <c r="B935" s="728"/>
      <c r="C935" s="702"/>
      <c r="D935" s="699"/>
      <c r="E935" s="700"/>
      <c r="F935" s="700"/>
      <c r="G935" s="700"/>
      <c r="H935" s="699"/>
      <c r="I935" s="700"/>
      <c r="J935" s="700"/>
      <c r="K935" s="733"/>
    </row>
    <row r="936" spans="2:11" ht="13.5" thickBot="1">
      <c r="B936" s="1439">
        <v>2022</v>
      </c>
      <c r="C936" s="1440">
        <f t="shared" ref="C936:K936" si="102">SUM(C923:C934)</f>
        <v>167792123</v>
      </c>
      <c r="D936" s="1440">
        <f t="shared" si="102"/>
        <v>625750</v>
      </c>
      <c r="E936" s="1440">
        <f t="shared" si="102"/>
        <v>190257</v>
      </c>
      <c r="F936" s="1440">
        <f t="shared" si="102"/>
        <v>265287</v>
      </c>
      <c r="G936" s="1440">
        <f t="shared" si="102"/>
        <v>170206</v>
      </c>
      <c r="H936" s="1440">
        <f t="shared" si="102"/>
        <v>167166373</v>
      </c>
      <c r="I936" s="1440">
        <f t="shared" si="102"/>
        <v>26362028</v>
      </c>
      <c r="J936" s="1440">
        <f t="shared" si="102"/>
        <v>46496036</v>
      </c>
      <c r="K936" s="1441">
        <f t="shared" si="102"/>
        <v>94308309</v>
      </c>
    </row>
    <row r="937" spans="2:11">
      <c r="B937" s="1446"/>
      <c r="C937" s="344"/>
      <c r="D937" s="344"/>
      <c r="E937" s="344"/>
      <c r="F937" s="344"/>
      <c r="G937" s="344"/>
      <c r="H937" s="344"/>
      <c r="I937" s="344"/>
      <c r="J937" s="344"/>
      <c r="K937" s="1447"/>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t="e">
        <f t="shared" ref="C941:K950" si="105">C925/C886</f>
        <v>#DIV/0!</v>
      </c>
      <c r="D941" s="424" t="e">
        <f t="shared" si="105"/>
        <v>#DIV/0!</v>
      </c>
      <c r="E941" s="424" t="e">
        <f t="shared" si="105"/>
        <v>#DIV/0!</v>
      </c>
      <c r="F941" s="424" t="e">
        <f t="shared" si="105"/>
        <v>#DIV/0!</v>
      </c>
      <c r="G941" s="424" t="e">
        <f t="shared" si="105"/>
        <v>#DIV/0!</v>
      </c>
      <c r="H941" s="424" t="e">
        <f t="shared" si="105"/>
        <v>#DIV/0!</v>
      </c>
      <c r="I941" s="424" t="e">
        <f t="shared" si="105"/>
        <v>#DIV/0!</v>
      </c>
      <c r="J941" s="424" t="e">
        <f t="shared" si="105"/>
        <v>#DIV/0!</v>
      </c>
      <c r="K941" s="683" t="e">
        <f t="shared" si="105"/>
        <v>#DIV/0!</v>
      </c>
    </row>
    <row r="942" spans="2:11" ht="15.75">
      <c r="B942" s="394" t="s">
        <v>218</v>
      </c>
      <c r="C942" s="424" t="e">
        <f t="shared" si="105"/>
        <v>#DIV/0!</v>
      </c>
      <c r="D942" s="424" t="e">
        <f t="shared" si="105"/>
        <v>#DIV/0!</v>
      </c>
      <c r="E942" s="424" t="e">
        <f t="shared" si="105"/>
        <v>#DIV/0!</v>
      </c>
      <c r="F942" s="424" t="e">
        <f t="shared" si="105"/>
        <v>#DIV/0!</v>
      </c>
      <c r="G942" s="424" t="e">
        <f t="shared" si="105"/>
        <v>#DIV/0!</v>
      </c>
      <c r="H942" s="424" t="e">
        <f t="shared" si="105"/>
        <v>#DIV/0!</v>
      </c>
      <c r="I942" s="424" t="e">
        <f t="shared" si="105"/>
        <v>#DIV/0!</v>
      </c>
      <c r="J942" s="424" t="e">
        <f t="shared" si="105"/>
        <v>#DIV/0!</v>
      </c>
      <c r="K942" s="683" t="e">
        <f t="shared" si="105"/>
        <v>#DIV/0!</v>
      </c>
    </row>
    <row r="943" spans="2:11" ht="15.75">
      <c r="B943" s="394" t="s">
        <v>219</v>
      </c>
      <c r="C943" s="424" t="e">
        <f t="shared" si="105"/>
        <v>#DIV/0!</v>
      </c>
      <c r="D943" s="424" t="e">
        <f t="shared" si="105"/>
        <v>#DIV/0!</v>
      </c>
      <c r="E943" s="424" t="e">
        <f t="shared" si="105"/>
        <v>#DIV/0!</v>
      </c>
      <c r="F943" s="424" t="e">
        <f t="shared" si="105"/>
        <v>#DIV/0!</v>
      </c>
      <c r="G943" s="424" t="e">
        <f t="shared" si="105"/>
        <v>#DIV/0!</v>
      </c>
      <c r="H943" s="424" t="e">
        <f t="shared" si="105"/>
        <v>#DIV/0!</v>
      </c>
      <c r="I943" s="424" t="e">
        <f t="shared" si="105"/>
        <v>#DIV/0!</v>
      </c>
      <c r="J943" s="424" t="e">
        <f t="shared" si="105"/>
        <v>#DIV/0!</v>
      </c>
      <c r="K943" s="683" t="e">
        <f t="shared" si="105"/>
        <v>#DIV/0!</v>
      </c>
    </row>
    <row r="944" spans="2:11" ht="15.75">
      <c r="B944" s="394" t="s">
        <v>220</v>
      </c>
      <c r="C944" s="424" t="e">
        <f t="shared" si="105"/>
        <v>#DIV/0!</v>
      </c>
      <c r="D944" s="424" t="e">
        <f t="shared" si="105"/>
        <v>#DIV/0!</v>
      </c>
      <c r="E944" s="424" t="e">
        <f t="shared" si="105"/>
        <v>#DIV/0!</v>
      </c>
      <c r="F944" s="424" t="e">
        <f t="shared" si="105"/>
        <v>#DIV/0!</v>
      </c>
      <c r="G944" s="424" t="e">
        <f t="shared" si="105"/>
        <v>#DIV/0!</v>
      </c>
      <c r="H944" s="424" t="e">
        <f t="shared" si="105"/>
        <v>#DIV/0!</v>
      </c>
      <c r="I944" s="424" t="e">
        <f t="shared" si="105"/>
        <v>#DIV/0!</v>
      </c>
      <c r="J944" s="424" t="e">
        <f t="shared" si="105"/>
        <v>#DIV/0!</v>
      </c>
      <c r="K944" s="683" t="e">
        <f t="shared" si="105"/>
        <v>#DIV/0!</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46"/>
  <sheetViews>
    <sheetView showGridLines="0" topLeftCell="A10" workbookViewId="0">
      <selection activeCell="Y41" sqref="Y41"/>
    </sheetView>
  </sheetViews>
  <sheetFormatPr defaultRowHeight="12.75"/>
  <cols>
    <col min="1" max="16384" width="9.140625" style="3"/>
  </cols>
  <sheetData>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workbookViewId="0">
      <selection activeCell="S41" sqref="S40:S4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89" t="s">
        <v>521</v>
      </c>
      <c r="B1" s="1789"/>
      <c r="C1" s="1789"/>
      <c r="D1" s="1789"/>
      <c r="E1" s="1789"/>
      <c r="F1" s="1789"/>
      <c r="G1" s="1789"/>
      <c r="H1" s="1789"/>
      <c r="I1" s="1789"/>
      <c r="J1" s="1789"/>
      <c r="K1" s="1789"/>
      <c r="L1" s="1789"/>
      <c r="M1" s="1789"/>
      <c r="N1" s="1789"/>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c r="C23" s="621"/>
      <c r="D23" s="621"/>
      <c r="E23" s="621"/>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c r="C46" s="621"/>
      <c r="D46" s="621"/>
      <c r="E46" s="621"/>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c r="C69" s="621"/>
      <c r="D69" s="621"/>
      <c r="E69" s="621"/>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78" zoomScale="75" workbookViewId="0">
      <selection activeCell="AE200" sqref="AE200"/>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791" t="s">
        <v>467</v>
      </c>
      <c r="B1" s="1791"/>
      <c r="C1" s="1791"/>
      <c r="D1" s="1791"/>
      <c r="E1" s="1791"/>
      <c r="F1" s="1791"/>
      <c r="G1" s="1791"/>
      <c r="H1" s="1791"/>
      <c r="I1" s="1791"/>
      <c r="J1" s="1791"/>
      <c r="K1" s="1791"/>
      <c r="L1" s="1791"/>
      <c r="M1" s="1791"/>
    </row>
    <row r="2" spans="1:29" ht="12.75" hidden="1" customHeight="1">
      <c r="A2" s="1791"/>
      <c r="B2" s="1791"/>
      <c r="C2" s="1791"/>
      <c r="D2" s="1791"/>
      <c r="E2" s="1791"/>
      <c r="F2" s="1791"/>
      <c r="G2" s="1791"/>
      <c r="H2" s="1791"/>
      <c r="I2" s="1791"/>
      <c r="J2" s="1791"/>
      <c r="K2" s="1791"/>
      <c r="L2" s="1791"/>
      <c r="M2" s="1791"/>
    </row>
    <row r="3" spans="1:29" ht="12.75" hidden="1" customHeight="1">
      <c r="A3" s="1791"/>
      <c r="B3" s="1791"/>
      <c r="C3" s="1791"/>
      <c r="D3" s="1791"/>
      <c r="E3" s="1791"/>
      <c r="F3" s="1791"/>
      <c r="G3" s="1791"/>
      <c r="H3" s="1791"/>
      <c r="I3" s="1791"/>
      <c r="J3" s="1791"/>
      <c r="K3" s="1791"/>
      <c r="L3" s="1791"/>
      <c r="M3" s="1791"/>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790" t="s">
        <v>163</v>
      </c>
      <c r="R6" s="1790"/>
      <c r="S6" s="1790"/>
      <c r="T6" s="669"/>
      <c r="U6" s="7">
        <v>2003</v>
      </c>
      <c r="V6" s="1790" t="s">
        <v>164</v>
      </c>
      <c r="W6" s="1792"/>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790" t="s">
        <v>163</v>
      </c>
      <c r="Q15" s="1790"/>
      <c r="R15" s="1790"/>
      <c r="S15" s="1790"/>
      <c r="T15" s="8"/>
      <c r="U15" s="7">
        <v>2004</v>
      </c>
      <c r="V15" s="1790" t="s">
        <v>164</v>
      </c>
      <c r="W15" s="179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790" t="s">
        <v>163</v>
      </c>
      <c r="Q24" s="1790"/>
      <c r="R24" s="1790"/>
      <c r="S24" s="1790"/>
      <c r="T24" s="8"/>
      <c r="U24" s="7">
        <v>2005</v>
      </c>
      <c r="V24" s="1790" t="s">
        <v>164</v>
      </c>
      <c r="W24" s="179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790" t="s">
        <v>163</v>
      </c>
      <c r="Q33" s="1790"/>
      <c r="R33" s="1790"/>
      <c r="S33" s="1790"/>
      <c r="T33" s="8"/>
      <c r="U33" s="7">
        <v>2006</v>
      </c>
      <c r="V33" s="1790" t="s">
        <v>164</v>
      </c>
      <c r="W33" s="179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790" t="s">
        <v>163</v>
      </c>
      <c r="Q42" s="1790"/>
      <c r="R42" s="1790"/>
      <c r="S42" s="1790"/>
      <c r="T42" s="8"/>
      <c r="U42" s="7">
        <v>2007</v>
      </c>
      <c r="V42" s="1790" t="s">
        <v>164</v>
      </c>
      <c r="W42" s="179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790" t="s">
        <v>163</v>
      </c>
      <c r="Q51" s="1790"/>
      <c r="R51" s="1790"/>
      <c r="S51" s="1790"/>
      <c r="T51" s="8"/>
      <c r="U51" s="7">
        <v>2008</v>
      </c>
      <c r="V51" s="1790" t="s">
        <v>164</v>
      </c>
      <c r="W51" s="179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790" t="s">
        <v>163</v>
      </c>
      <c r="Q60" s="1790"/>
      <c r="R60" s="1790"/>
      <c r="S60" s="1790"/>
      <c r="T60" s="8"/>
      <c r="U60" s="7">
        <v>2009</v>
      </c>
      <c r="V60" s="1790" t="s">
        <v>164</v>
      </c>
      <c r="W60" s="179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790" t="s">
        <v>163</v>
      </c>
      <c r="Q69" s="1790"/>
      <c r="R69" s="1790"/>
      <c r="S69" s="1790"/>
      <c r="T69" s="8"/>
      <c r="U69" s="7">
        <v>2010</v>
      </c>
      <c r="V69" s="1790" t="s">
        <v>164</v>
      </c>
      <c r="W69" s="179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790" t="s">
        <v>163</v>
      </c>
      <c r="Q78" s="1790"/>
      <c r="R78" s="1790"/>
      <c r="S78" s="1790"/>
      <c r="T78" s="8"/>
      <c r="U78" s="7">
        <v>2011</v>
      </c>
      <c r="V78" s="1790" t="s">
        <v>164</v>
      </c>
      <c r="W78" s="179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790" t="s">
        <v>163</v>
      </c>
      <c r="Q87" s="1790"/>
      <c r="R87" s="1790"/>
      <c r="S87" s="1790"/>
      <c r="T87" s="8"/>
      <c r="U87" s="7">
        <v>2012</v>
      </c>
      <c r="V87" s="1790" t="s">
        <v>164</v>
      </c>
      <c r="W87" s="179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790" t="s">
        <v>163</v>
      </c>
      <c r="Q96" s="1790"/>
      <c r="R96" s="1790"/>
      <c r="S96" s="1790"/>
      <c r="T96" s="8"/>
      <c r="U96" s="7">
        <v>2013</v>
      </c>
      <c r="V96" s="1790" t="s">
        <v>164</v>
      </c>
      <c r="W96" s="179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790" t="s">
        <v>163</v>
      </c>
      <c r="Q105" s="1790"/>
      <c r="R105" s="1790"/>
      <c r="S105" s="1790"/>
      <c r="T105" s="8"/>
      <c r="U105" s="7">
        <v>2014</v>
      </c>
      <c r="V105" s="1790" t="s">
        <v>164</v>
      </c>
      <c r="W105" s="179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790" t="s">
        <v>163</v>
      </c>
      <c r="Q115" s="1790"/>
      <c r="R115" s="1790"/>
      <c r="S115" s="1790"/>
      <c r="T115" s="8"/>
      <c r="U115" s="7">
        <v>2015</v>
      </c>
      <c r="V115" s="1790" t="s">
        <v>164</v>
      </c>
      <c r="W115" s="179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790" t="s">
        <v>163</v>
      </c>
      <c r="Q125" s="1790"/>
      <c r="R125" s="1790"/>
      <c r="S125" s="1790"/>
      <c r="T125" s="8"/>
      <c r="U125" s="7">
        <v>2016</v>
      </c>
      <c r="V125" s="1790" t="s">
        <v>164</v>
      </c>
      <c r="W125" s="179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790" t="s">
        <v>163</v>
      </c>
      <c r="Q135" s="1790"/>
      <c r="R135" s="1790"/>
      <c r="S135" s="1790"/>
      <c r="T135" s="8"/>
      <c r="U135" s="7">
        <v>2017</v>
      </c>
      <c r="V135" s="1790" t="s">
        <v>164</v>
      </c>
      <c r="W135" s="179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790" t="s">
        <v>163</v>
      </c>
      <c r="Q145" s="1790"/>
      <c r="R145" s="1790"/>
      <c r="S145" s="1790"/>
      <c r="T145" s="8"/>
      <c r="U145" s="7">
        <v>2018</v>
      </c>
      <c r="V145" s="1790" t="s">
        <v>164</v>
      </c>
      <c r="W145" s="1790"/>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790" t="s">
        <v>163</v>
      </c>
      <c r="Q155" s="1790"/>
      <c r="R155" s="1790"/>
      <c r="S155" s="1790"/>
      <c r="T155" s="8"/>
      <c r="U155" s="7">
        <v>2019</v>
      </c>
      <c r="V155" s="1790" t="s">
        <v>164</v>
      </c>
      <c r="W155" s="179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790" t="s">
        <v>163</v>
      </c>
      <c r="Q165" s="1790"/>
      <c r="R165" s="1790"/>
      <c r="S165" s="1790"/>
      <c r="T165" s="8"/>
      <c r="U165" s="7">
        <v>2020</v>
      </c>
      <c r="V165" s="1790" t="s">
        <v>164</v>
      </c>
      <c r="W165" s="1790"/>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790" t="s">
        <v>163</v>
      </c>
      <c r="Q175" s="1790"/>
      <c r="R175" s="1790"/>
      <c r="S175" s="1790"/>
      <c r="T175" s="8"/>
      <c r="U175" s="7">
        <v>2021</v>
      </c>
      <c r="V175" s="1790" t="s">
        <v>164</v>
      </c>
      <c r="W175" s="179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790" t="s">
        <v>163</v>
      </c>
      <c r="Q185" s="1790"/>
      <c r="R185" s="1790"/>
      <c r="S185" s="1790"/>
      <c r="T185" s="8"/>
      <c r="U185" s="7">
        <v>2022</v>
      </c>
      <c r="V185" s="1790" t="s">
        <v>164</v>
      </c>
      <c r="W185" s="179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790" t="s">
        <v>163</v>
      </c>
      <c r="Q195" s="1790"/>
      <c r="R195" s="1790"/>
      <c r="S195" s="1790"/>
      <c r="T195" s="8"/>
      <c r="U195" s="7">
        <v>2023</v>
      </c>
      <c r="V195" s="1790" t="s">
        <v>164</v>
      </c>
      <c r="W195" s="1790"/>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c r="G197" s="53"/>
      <c r="H197" s="53"/>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c r="G198" s="57"/>
      <c r="H198" s="57"/>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c r="G199" s="64"/>
      <c r="H199" s="64"/>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c r="G200" s="64"/>
      <c r="H200" s="64"/>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c r="G201" s="64"/>
      <c r="H201" s="64"/>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c r="G202" s="64"/>
      <c r="H202" s="64"/>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c r="G203" s="67"/>
      <c r="H203" s="67"/>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s="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s="3"/>
      <c r="AC204" s="3"/>
      <c r="AD204" s="3"/>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s="3"/>
      <c r="AC205" s="3"/>
      <c r="AD205" s="3"/>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s="3"/>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0</v>
      </c>
      <c r="G397" s="187">
        <f t="shared" si="178"/>
        <v>0</v>
      </c>
      <c r="H397" s="187">
        <f t="shared" si="178"/>
        <v>0</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0</v>
      </c>
      <c r="G398" s="187">
        <f t="shared" si="178"/>
        <v>0</v>
      </c>
      <c r="H398" s="187">
        <f t="shared" si="178"/>
        <v>0</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0</v>
      </c>
      <c r="G399" s="187">
        <f t="shared" si="178"/>
        <v>0</v>
      </c>
      <c r="H399" s="187">
        <f t="shared" si="178"/>
        <v>0</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0</v>
      </c>
      <c r="G400" s="187">
        <f t="shared" si="178"/>
        <v>0</v>
      </c>
      <c r="H400" s="187">
        <f t="shared" si="178"/>
        <v>0</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0</v>
      </c>
      <c r="G401" s="187">
        <f t="shared" si="178"/>
        <v>0</v>
      </c>
      <c r="H401" s="187">
        <f t="shared" si="178"/>
        <v>0</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0</v>
      </c>
      <c r="G402" s="187">
        <f t="shared" si="178"/>
        <v>0</v>
      </c>
      <c r="H402" s="187">
        <f t="shared" si="178"/>
        <v>0</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0</v>
      </c>
      <c r="G403" s="187">
        <f t="shared" si="178"/>
        <v>0</v>
      </c>
      <c r="H403" s="187">
        <f t="shared" si="178"/>
        <v>0</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0</v>
      </c>
      <c r="G591" s="274">
        <f t="shared" si="290"/>
        <v>0</v>
      </c>
      <c r="H591" s="274">
        <f t="shared" si="290"/>
        <v>0</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0</v>
      </c>
      <c r="G592" s="257">
        <f t="shared" si="291"/>
        <v>0</v>
      </c>
      <c r="H592" s="257">
        <f t="shared" si="291"/>
        <v>0</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0</v>
      </c>
      <c r="G593" s="234">
        <f t="shared" si="292"/>
        <v>0</v>
      </c>
      <c r="H593" s="234">
        <f t="shared" si="292"/>
        <v>0</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0</v>
      </c>
      <c r="G594" s="234">
        <f t="shared" si="294"/>
        <v>0</v>
      </c>
      <c r="H594" s="234">
        <f t="shared" si="294"/>
        <v>0</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0</v>
      </c>
      <c r="G595" s="234">
        <f t="shared" si="295"/>
        <v>0</v>
      </c>
      <c r="H595" s="234">
        <f t="shared" si="295"/>
        <v>0</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0</v>
      </c>
      <c r="G596" s="234">
        <f t="shared" si="296"/>
        <v>0</v>
      </c>
      <c r="H596" s="234">
        <f t="shared" si="296"/>
        <v>0</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0</v>
      </c>
      <c r="G597" s="242">
        <f t="shared" si="297"/>
        <v>0</v>
      </c>
      <c r="H597" s="242">
        <f t="shared" si="297"/>
        <v>0</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3" workbookViewId="0">
      <selection activeCell="P34" sqref="P34"/>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789" t="s">
        <v>354</v>
      </c>
      <c r="B4" s="1789"/>
      <c r="C4" s="1789"/>
      <c r="D4" s="1789"/>
      <c r="E4" s="1789"/>
      <c r="F4" s="1789"/>
      <c r="G4" s="1789"/>
      <c r="H4" s="1789"/>
      <c r="I4" s="1789"/>
      <c r="J4" s="1789"/>
      <c r="K4" s="1789"/>
      <c r="L4" s="1789"/>
      <c r="M4" s="1789"/>
      <c r="N4" s="1789"/>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c r="G15" s="674"/>
      <c r="H15" s="674"/>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c r="G23" s="674"/>
      <c r="H23" s="674"/>
      <c r="I23" s="674"/>
      <c r="J23" s="675"/>
      <c r="K23" s="674"/>
      <c r="L23" s="674"/>
      <c r="M23" s="676"/>
    </row>
    <row r="24" spans="1:30">
      <c r="O24"/>
      <c r="P24"/>
      <c r="Q24"/>
      <c r="R24"/>
      <c r="S24"/>
      <c r="T24"/>
      <c r="U24"/>
      <c r="V24"/>
      <c r="W24"/>
      <c r="X24"/>
      <c r="Y24"/>
      <c r="Z24"/>
      <c r="AA24"/>
      <c r="AB24"/>
      <c r="AC24"/>
      <c r="AD24"/>
    </row>
    <row r="25" spans="1:30" ht="15.75">
      <c r="A25" s="1789" t="s">
        <v>355</v>
      </c>
      <c r="B25" s="1789"/>
      <c r="C25" s="1789"/>
      <c r="D25" s="1789"/>
      <c r="E25" s="1789"/>
      <c r="F25" s="1789"/>
      <c r="G25" s="1789"/>
      <c r="H25" s="1789"/>
      <c r="I25" s="1789"/>
      <c r="J25" s="1789"/>
      <c r="K25" s="1789"/>
      <c r="L25" s="1789"/>
      <c r="M25" s="1789"/>
      <c r="N25" s="1789"/>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c r="G35" s="674"/>
      <c r="H35" s="674"/>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c r="G43" s="674"/>
      <c r="H43" s="674"/>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N19" sqref="N19"/>
    </sheetView>
  </sheetViews>
  <sheetFormatPr defaultRowHeight="15.75"/>
  <cols>
    <col min="1" max="1" width="20.42578125" style="983" customWidth="1"/>
    <col min="2" max="2" width="11.5703125" style="983" customWidth="1"/>
    <col min="3" max="3" width="13" style="983" customWidth="1"/>
    <col min="4" max="4" width="12.140625" style="983" customWidth="1"/>
    <col min="5" max="5" width="8.7109375" style="983" customWidth="1"/>
    <col min="6" max="6" width="12.7109375" style="983" customWidth="1"/>
    <col min="7" max="7" width="9.28515625" style="983" customWidth="1"/>
    <col min="8" max="8" width="12" style="983" customWidth="1"/>
    <col min="9" max="9" width="11.7109375" style="983" customWidth="1"/>
    <col min="10" max="10" width="11.5703125" style="983" bestFit="1" customWidth="1"/>
    <col min="11" max="11" width="12.42578125" style="983" customWidth="1"/>
    <col min="12" max="16384" width="9.140625" style="983"/>
  </cols>
  <sheetData>
    <row r="1" spans="1:11" ht="31.5" customHeight="1" thickBot="1">
      <c r="A1" s="1564" t="s">
        <v>63</v>
      </c>
      <c r="B1" s="1564"/>
      <c r="C1" s="1564"/>
      <c r="D1" s="1564"/>
      <c r="E1" s="1564"/>
      <c r="F1" s="1564"/>
      <c r="G1" s="1564"/>
      <c r="H1" s="1564"/>
      <c r="I1" s="1564"/>
      <c r="J1" s="1564"/>
      <c r="K1" s="998"/>
    </row>
    <row r="2" spans="1:11" ht="16.5" thickBot="1">
      <c r="A2" s="1588" t="s">
        <v>273</v>
      </c>
      <c r="B2" s="1589"/>
      <c r="C2" s="1589"/>
      <c r="D2" s="1589"/>
      <c r="E2" s="1589"/>
      <c r="F2" s="1589"/>
      <c r="G2" s="1589"/>
      <c r="H2" s="1589"/>
      <c r="I2" s="1589"/>
      <c r="J2" s="1590"/>
    </row>
    <row r="3" spans="1:11" ht="32.25" thickBot="1">
      <c r="A3" s="1007"/>
      <c r="B3" s="999"/>
      <c r="C3" s="1000" t="s">
        <v>59</v>
      </c>
      <c r="D3" s="1008"/>
      <c r="E3" s="1009"/>
      <c r="F3" s="1010" t="s">
        <v>262</v>
      </c>
      <c r="G3" s="1011" t="s">
        <v>263</v>
      </c>
      <c r="H3" s="1012" t="s">
        <v>66</v>
      </c>
      <c r="I3" s="1010" t="s">
        <v>264</v>
      </c>
      <c r="J3" s="1011" t="s">
        <v>265</v>
      </c>
    </row>
    <row r="4" spans="1:11" ht="31.5">
      <c r="A4" s="1013" t="s">
        <v>53</v>
      </c>
      <c r="B4" s="1014" t="s">
        <v>60</v>
      </c>
      <c r="C4" s="1015" t="s">
        <v>61</v>
      </c>
      <c r="D4" s="924" t="s">
        <v>62</v>
      </c>
      <c r="E4" s="1016" t="s">
        <v>67</v>
      </c>
      <c r="F4" s="1017" t="s">
        <v>55</v>
      </c>
      <c r="G4" s="1018" t="s">
        <v>49</v>
      </c>
      <c r="H4" s="1019" t="s">
        <v>68</v>
      </c>
      <c r="I4" s="1020" t="s">
        <v>50</v>
      </c>
      <c r="J4" s="900" t="s">
        <v>67</v>
      </c>
    </row>
    <row r="5" spans="1:11" ht="32.25" thickBot="1">
      <c r="A5" s="1021"/>
      <c r="B5" s="1275" t="s">
        <v>541</v>
      </c>
      <c r="C5" s="1022" t="s">
        <v>541</v>
      </c>
      <c r="D5" s="1022" t="s">
        <v>541</v>
      </c>
      <c r="E5" s="1023" t="s">
        <v>50</v>
      </c>
      <c r="F5" s="990" t="s">
        <v>541</v>
      </c>
      <c r="G5" s="1024" t="s">
        <v>69</v>
      </c>
      <c r="H5" s="1025" t="s">
        <v>65</v>
      </c>
      <c r="I5" s="990" t="s">
        <v>541</v>
      </c>
      <c r="J5" s="1026" t="s">
        <v>57</v>
      </c>
    </row>
    <row r="6" spans="1:11" ht="16.5" thickBot="1">
      <c r="A6" s="1001" t="s">
        <v>268</v>
      </c>
      <c r="B6" s="1091"/>
      <c r="C6" s="1091"/>
      <c r="D6" s="1091"/>
      <c r="E6" s="1091"/>
      <c r="F6" s="1091"/>
      <c r="G6" s="1091"/>
      <c r="H6" s="1091"/>
      <c r="I6" s="1002"/>
      <c r="J6" s="1003"/>
    </row>
    <row r="7" spans="1:11" ht="16.5" thickBot="1">
      <c r="A7" s="1027" t="s">
        <v>18</v>
      </c>
      <c r="B7" s="1028">
        <v>10.492631978048795</v>
      </c>
      <c r="C7" s="1029">
        <v>20256.046289669488</v>
      </c>
      <c r="D7" s="1103">
        <v>20661.16721546288</v>
      </c>
      <c r="E7" s="1030">
        <v>-2.1074551632830567</v>
      </c>
      <c r="F7" s="1031">
        <v>320.8030824274116</v>
      </c>
      <c r="G7" s="1030">
        <v>-0.98861391499946527</v>
      </c>
      <c r="H7" s="1030">
        <v>-3.1066666666666665</v>
      </c>
      <c r="I7" s="1030">
        <v>100</v>
      </c>
      <c r="J7" s="1032" t="s">
        <v>19</v>
      </c>
    </row>
    <row r="8" spans="1:11">
      <c r="A8" s="1033" t="s">
        <v>75</v>
      </c>
      <c r="B8" s="1034">
        <v>10.910618997144077</v>
      </c>
      <c r="C8" s="1035">
        <v>20242.335801751531</v>
      </c>
      <c r="D8" s="1104">
        <v>20647.182517786561</v>
      </c>
      <c r="E8" s="1036">
        <v>0.43493722725783129</v>
      </c>
      <c r="F8" s="1037">
        <v>252.98000000000002</v>
      </c>
      <c r="G8" s="1038">
        <v>-4.9751150342754995</v>
      </c>
      <c r="H8" s="1038">
        <v>25</v>
      </c>
      <c r="I8" s="1039">
        <v>0.13760836658868861</v>
      </c>
      <c r="J8" s="1040">
        <v>3.0941699922021934E-2</v>
      </c>
    </row>
    <row r="9" spans="1:11">
      <c r="A9" s="993" t="s">
        <v>76</v>
      </c>
      <c r="B9" s="1041">
        <v>11.036838204596423</v>
      </c>
      <c r="C9" s="1042">
        <v>20707.013517066458</v>
      </c>
      <c r="D9" s="1105">
        <v>21121.153787407788</v>
      </c>
      <c r="E9" s="1043">
        <v>-2.9100362570498897</v>
      </c>
      <c r="F9" s="1044">
        <v>349.94123341699537</v>
      </c>
      <c r="G9" s="1045">
        <v>-0.6863135610206591</v>
      </c>
      <c r="H9" s="1045">
        <v>-5.2971137521222413</v>
      </c>
      <c r="I9" s="1045">
        <v>38.378973441585245</v>
      </c>
      <c r="J9" s="1046">
        <v>-0.88769322508142068</v>
      </c>
    </row>
    <row r="10" spans="1:11">
      <c r="A10" s="993" t="s">
        <v>77</v>
      </c>
      <c r="B10" s="1041">
        <v>10.870833644109556</v>
      </c>
      <c r="C10" s="1042">
        <v>20395.560307897853</v>
      </c>
      <c r="D10" s="1105">
        <v>20803.471514055811</v>
      </c>
      <c r="E10" s="1043">
        <v>-4.0179483160615881</v>
      </c>
      <c r="F10" s="1044">
        <v>404.71983298538618</v>
      </c>
      <c r="G10" s="1045">
        <v>-0.40591371902874479</v>
      </c>
      <c r="H10" s="1045">
        <v>-23.113964686998393</v>
      </c>
      <c r="I10" s="1045">
        <v>6.5914407595981839</v>
      </c>
      <c r="J10" s="1046">
        <v>-1.7152259070684828</v>
      </c>
    </row>
    <row r="11" spans="1:11">
      <c r="A11" s="993" t="s">
        <v>78</v>
      </c>
      <c r="B11" s="1047" t="s">
        <v>73</v>
      </c>
      <c r="C11" s="1042" t="s">
        <v>73</v>
      </c>
      <c r="D11" s="1105" t="s">
        <v>73</v>
      </c>
      <c r="E11" s="1043" t="s">
        <v>73</v>
      </c>
      <c r="F11" s="1044" t="s">
        <v>73</v>
      </c>
      <c r="G11" s="1045" t="s">
        <v>73</v>
      </c>
      <c r="H11" s="1045" t="s">
        <v>73</v>
      </c>
      <c r="I11" s="1045" t="s">
        <v>73</v>
      </c>
      <c r="J11" s="1046" t="s">
        <v>73</v>
      </c>
    </row>
    <row r="12" spans="1:11">
      <c r="A12" s="993" t="s">
        <v>71</v>
      </c>
      <c r="B12" s="1041">
        <v>8.509028082432577</v>
      </c>
      <c r="C12" s="1042">
        <v>17472.336924912888</v>
      </c>
      <c r="D12" s="1105">
        <v>17821.783663411145</v>
      </c>
      <c r="E12" s="1043">
        <v>-2.328120335644225</v>
      </c>
      <c r="F12" s="1044">
        <v>280.18765294771964</v>
      </c>
      <c r="G12" s="1045">
        <v>-0.29128365381383819</v>
      </c>
      <c r="H12" s="1045">
        <v>-5.8638743455497382</v>
      </c>
      <c r="I12" s="1045">
        <v>24.74198431264621</v>
      </c>
      <c r="J12" s="1046">
        <v>-0.72468235402045522</v>
      </c>
    </row>
    <row r="13" spans="1:11" ht="16.5" thickBot="1">
      <c r="A13" s="994" t="s">
        <v>79</v>
      </c>
      <c r="B13" s="1048">
        <v>11.232084308385998</v>
      </c>
      <c r="C13" s="1049">
        <v>21683.560440899611</v>
      </c>
      <c r="D13" s="1106">
        <v>22117.231649717603</v>
      </c>
      <c r="E13" s="1050">
        <v>-0.83794847500819958</v>
      </c>
      <c r="F13" s="1051">
        <v>299.00588772250114</v>
      </c>
      <c r="G13" s="1052">
        <v>0.31140586937373316</v>
      </c>
      <c r="H13" s="1052">
        <v>8.7884806355511422</v>
      </c>
      <c r="I13" s="1052">
        <v>30.149993119581669</v>
      </c>
      <c r="J13" s="1053">
        <v>3.296659786248334</v>
      </c>
    </row>
    <row r="14" spans="1:11" ht="16.5" thickBot="1">
      <c r="A14" s="1001" t="s">
        <v>266</v>
      </c>
      <c r="B14" s="1091"/>
      <c r="C14" s="1091"/>
      <c r="D14" s="1107"/>
      <c r="E14" s="1091"/>
      <c r="F14" s="1091"/>
      <c r="G14" s="1091"/>
      <c r="H14" s="1091"/>
      <c r="I14" s="1002"/>
      <c r="J14" s="1003"/>
    </row>
    <row r="15" spans="1:11" ht="16.5" thickBot="1">
      <c r="A15" s="1027" t="s">
        <v>18</v>
      </c>
      <c r="B15" s="1054">
        <v>10.383221119230296</v>
      </c>
      <c r="C15" s="1055">
        <v>20044.828415502499</v>
      </c>
      <c r="D15" s="1108">
        <v>20445.72498381255</v>
      </c>
      <c r="E15" s="1030">
        <v>-2.4843739775476568</v>
      </c>
      <c r="F15" s="1030">
        <v>312.71089092959562</v>
      </c>
      <c r="G15" s="1030">
        <v>-1.5716854623457011</v>
      </c>
      <c r="H15" s="1030">
        <v>-8.4918177797434762</v>
      </c>
      <c r="I15" s="1030">
        <v>100</v>
      </c>
      <c r="J15" s="1032" t="s">
        <v>19</v>
      </c>
    </row>
    <row r="16" spans="1:11">
      <c r="A16" s="1033" t="s">
        <v>75</v>
      </c>
      <c r="B16" s="1056">
        <v>10.659815570119731</v>
      </c>
      <c r="C16" s="1035">
        <v>19777.023321186884</v>
      </c>
      <c r="D16" s="1104">
        <v>20172.563787610623</v>
      </c>
      <c r="E16" s="1036">
        <v>7.5966268760765825</v>
      </c>
      <c r="F16" s="1037">
        <v>260.78461538461539</v>
      </c>
      <c r="G16" s="1038">
        <v>30.932403858222841</v>
      </c>
      <c r="H16" s="1038">
        <v>8.3333333333333321</v>
      </c>
      <c r="I16" s="1039">
        <v>0.20944095376188174</v>
      </c>
      <c r="J16" s="1040">
        <v>3.2528083350559317E-2</v>
      </c>
    </row>
    <row r="17" spans="1:10">
      <c r="A17" s="993" t="s">
        <v>76</v>
      </c>
      <c r="B17" s="1041">
        <v>10.95103217278516</v>
      </c>
      <c r="C17" s="1042">
        <v>20546.026590591293</v>
      </c>
      <c r="D17" s="1105">
        <v>20956.947122403119</v>
      </c>
      <c r="E17" s="1043">
        <v>-3.6124093205803836</v>
      </c>
      <c r="F17" s="1044">
        <v>348.47019718309866</v>
      </c>
      <c r="G17" s="1045">
        <v>-0.11933563353453171</v>
      </c>
      <c r="H17" s="1045">
        <v>-13.456850316918576</v>
      </c>
      <c r="I17" s="1045">
        <v>28.596745609795391</v>
      </c>
      <c r="J17" s="1046">
        <v>-1.6406124913398017</v>
      </c>
    </row>
    <row r="18" spans="1:10">
      <c r="A18" s="993" t="s">
        <v>77</v>
      </c>
      <c r="B18" s="1041">
        <v>10.845067000776011</v>
      </c>
      <c r="C18" s="1042">
        <v>20347.217637478443</v>
      </c>
      <c r="D18" s="1105">
        <v>20754.161990228011</v>
      </c>
      <c r="E18" s="1043">
        <v>-4.2844961407110542</v>
      </c>
      <c r="F18" s="1044">
        <v>401.79261744966442</v>
      </c>
      <c r="G18" s="1045">
        <v>5.6781668392926985</v>
      </c>
      <c r="H18" s="1045">
        <v>-43.238095238095234</v>
      </c>
      <c r="I18" s="1045">
        <v>4.8010310939262117</v>
      </c>
      <c r="J18" s="1046">
        <v>-2.9389069865691448</v>
      </c>
    </row>
    <row r="19" spans="1:10">
      <c r="A19" s="993" t="s">
        <v>78</v>
      </c>
      <c r="B19" s="1047" t="s">
        <v>73</v>
      </c>
      <c r="C19" s="1042" t="s">
        <v>200</v>
      </c>
      <c r="D19" s="1105" t="s">
        <v>200</v>
      </c>
      <c r="E19" s="1043" t="s">
        <v>73</v>
      </c>
      <c r="F19" s="1044" t="s">
        <v>200</v>
      </c>
      <c r="G19" s="1045" t="s">
        <v>73</v>
      </c>
      <c r="H19" s="1045" t="s">
        <v>73</v>
      </c>
      <c r="I19" s="1045" t="s">
        <v>73</v>
      </c>
      <c r="J19" s="1046" t="s">
        <v>73</v>
      </c>
    </row>
    <row r="20" spans="1:10">
      <c r="A20" s="993" t="s">
        <v>71</v>
      </c>
      <c r="B20" s="1041">
        <v>8.6056988658646851</v>
      </c>
      <c r="C20" s="1042">
        <v>17670.839560297096</v>
      </c>
      <c r="D20" s="1105">
        <v>18024.256351503038</v>
      </c>
      <c r="E20" s="1043">
        <v>-2.8148866580505443</v>
      </c>
      <c r="F20" s="1044">
        <v>286.19690181124878</v>
      </c>
      <c r="G20" s="1045">
        <v>-2.8878686170172618</v>
      </c>
      <c r="H20" s="1045">
        <v>-8.5440278988666094</v>
      </c>
      <c r="I20" s="1045">
        <v>33.8005477686483</v>
      </c>
      <c r="J20" s="1046">
        <v>-1.9295958316170925E-2</v>
      </c>
    </row>
    <row r="21" spans="1:10" ht="16.5" thickBot="1">
      <c r="A21" s="994" t="s">
        <v>79</v>
      </c>
      <c r="B21" s="1048">
        <v>11.318884354889736</v>
      </c>
      <c r="C21" s="1049">
        <v>21851.128098242734</v>
      </c>
      <c r="D21" s="1106">
        <v>22288.15066020759</v>
      </c>
      <c r="E21" s="1050">
        <v>-1.6140142536341766</v>
      </c>
      <c r="F21" s="1051">
        <v>295.69825610363722</v>
      </c>
      <c r="G21" s="1052">
        <v>0.3552108338163561</v>
      </c>
      <c r="H21" s="1052">
        <v>8.486486486486486</v>
      </c>
      <c r="I21" s="1052">
        <v>32.334461092315124</v>
      </c>
      <c r="J21" s="1053">
        <v>5.0603935705695804</v>
      </c>
    </row>
    <row r="22" spans="1:10" ht="16.5" thickBot="1">
      <c r="A22" s="1001" t="s">
        <v>269</v>
      </c>
      <c r="B22" s="1091"/>
      <c r="C22" s="1091"/>
      <c r="D22" s="1107"/>
      <c r="E22" s="1091"/>
      <c r="F22" s="1091"/>
      <c r="G22" s="1091"/>
      <c r="H22" s="1091"/>
      <c r="I22" s="1002"/>
      <c r="J22" s="1003"/>
    </row>
    <row r="23" spans="1:10" ht="16.5" thickBot="1">
      <c r="A23" s="1027" t="s">
        <v>18</v>
      </c>
      <c r="B23" s="1054">
        <v>10.06299776485338</v>
      </c>
      <c r="C23" s="1055">
        <v>19426.636611686063</v>
      </c>
      <c r="D23" s="1108">
        <v>19815.169343919784</v>
      </c>
      <c r="E23" s="1030">
        <v>-0.48734745461413365</v>
      </c>
      <c r="F23" s="1030">
        <v>310.59275198187999</v>
      </c>
      <c r="G23" s="1030">
        <v>0.48963193090594392</v>
      </c>
      <c r="H23" s="1030">
        <v>-3.7602179836512262</v>
      </c>
      <c r="I23" s="1030">
        <v>100</v>
      </c>
      <c r="J23" s="1032" t="s">
        <v>19</v>
      </c>
    </row>
    <row r="24" spans="1:10">
      <c r="A24" s="1033" t="s">
        <v>75</v>
      </c>
      <c r="B24" s="1034" t="s">
        <v>73</v>
      </c>
      <c r="C24" s="1035" t="s">
        <v>73</v>
      </c>
      <c r="D24" s="1104" t="s">
        <v>73</v>
      </c>
      <c r="E24" s="1036" t="s">
        <v>73</v>
      </c>
      <c r="F24" s="1037" t="s">
        <v>73</v>
      </c>
      <c r="G24" s="1038" t="s">
        <v>73</v>
      </c>
      <c r="H24" s="1039" t="s">
        <v>73</v>
      </c>
      <c r="I24" s="1039" t="s">
        <v>73</v>
      </c>
      <c r="J24" s="1057" t="s">
        <v>73</v>
      </c>
    </row>
    <row r="25" spans="1:10">
      <c r="A25" s="993" t="s">
        <v>76</v>
      </c>
      <c r="B25" s="1047">
        <v>10.776404957675236</v>
      </c>
      <c r="C25" s="1042">
        <v>20218.395793011699</v>
      </c>
      <c r="D25" s="1105">
        <v>20622.763708871935</v>
      </c>
      <c r="E25" s="1043">
        <v>-2.3349831896607882</v>
      </c>
      <c r="F25" s="1044">
        <v>345.52679738562091</v>
      </c>
      <c r="G25" s="1045">
        <v>-0.73014612352380581</v>
      </c>
      <c r="H25" s="1045">
        <v>11.407766990291263</v>
      </c>
      <c r="I25" s="1058">
        <v>25.990939977349942</v>
      </c>
      <c r="J25" s="1059">
        <v>3.5386239010556615</v>
      </c>
    </row>
    <row r="26" spans="1:10">
      <c r="A26" s="993" t="s">
        <v>77</v>
      </c>
      <c r="B26" s="1041">
        <v>10.756612000137805</v>
      </c>
      <c r="C26" s="1042">
        <v>20181.260788251042</v>
      </c>
      <c r="D26" s="1105">
        <v>20584.886004016062</v>
      </c>
      <c r="E26" s="1043">
        <v>-1.8069101227686382</v>
      </c>
      <c r="F26" s="1044">
        <v>397.34042553191489</v>
      </c>
      <c r="G26" s="1045">
        <v>4.5332603284000665</v>
      </c>
      <c r="H26" s="1045">
        <v>-14.545454545454545</v>
      </c>
      <c r="I26" s="1045">
        <v>5.3227633069082669</v>
      </c>
      <c r="J26" s="1046">
        <v>-0.67178710181107881</v>
      </c>
    </row>
    <row r="27" spans="1:10">
      <c r="A27" s="993" t="s">
        <v>78</v>
      </c>
      <c r="B27" s="1047" t="s">
        <v>73</v>
      </c>
      <c r="C27" s="1042" t="s">
        <v>73</v>
      </c>
      <c r="D27" s="1105" t="s">
        <v>73</v>
      </c>
      <c r="E27" s="1043" t="s">
        <v>73</v>
      </c>
      <c r="F27" s="1044" t="s">
        <v>73</v>
      </c>
      <c r="G27" s="1045" t="s">
        <v>73</v>
      </c>
      <c r="H27" s="1045" t="s">
        <v>73</v>
      </c>
      <c r="I27" s="1045" t="s">
        <v>73</v>
      </c>
      <c r="J27" s="1046" t="s">
        <v>73</v>
      </c>
    </row>
    <row r="28" spans="1:10">
      <c r="A28" s="993" t="s">
        <v>71</v>
      </c>
      <c r="B28" s="1047">
        <v>8.6805570474428322</v>
      </c>
      <c r="C28" s="1042">
        <v>17824.552458814851</v>
      </c>
      <c r="D28" s="1105">
        <v>18181.043507991148</v>
      </c>
      <c r="E28" s="1043">
        <v>-1.3096286531561872</v>
      </c>
      <c r="F28" s="1044">
        <v>283.23147632311975</v>
      </c>
      <c r="G28" s="1045">
        <v>-0.8549084210802862</v>
      </c>
      <c r="H28" s="1045">
        <v>-20.399113082039911</v>
      </c>
      <c r="I28" s="1045">
        <v>40.656851642129105</v>
      </c>
      <c r="J28" s="1046">
        <v>-8.4984617093695292</v>
      </c>
    </row>
    <row r="29" spans="1:10" ht="16.5" thickBot="1">
      <c r="A29" s="994" t="s">
        <v>79</v>
      </c>
      <c r="B29" s="1048">
        <v>10.660232257576832</v>
      </c>
      <c r="C29" s="1049">
        <v>20579.598952851025</v>
      </c>
      <c r="D29" s="1106">
        <v>20991.190931908048</v>
      </c>
      <c r="E29" s="1050">
        <v>-1.2595284768692401</v>
      </c>
      <c r="F29" s="1051">
        <v>301.41373737373738</v>
      </c>
      <c r="G29" s="1052">
        <v>-0.31050419652694217</v>
      </c>
      <c r="H29" s="1052">
        <v>20.437956204379564</v>
      </c>
      <c r="I29" s="1052">
        <v>28.029445073612685</v>
      </c>
      <c r="J29" s="1053">
        <v>5.6316249101249447</v>
      </c>
    </row>
    <row r="30" spans="1:10">
      <c r="A30" s="1060" t="s">
        <v>353</v>
      </c>
    </row>
    <row r="31" spans="1:10">
      <c r="A31" s="997" t="s">
        <v>253</v>
      </c>
    </row>
    <row r="32" spans="1:10" ht="16.5" thickBot="1">
      <c r="A32" s="1061" t="s">
        <v>41</v>
      </c>
      <c r="B32" s="1062"/>
    </row>
    <row r="33" spans="1:8" ht="16.5" thickBot="1">
      <c r="A33" s="1063" t="s">
        <v>39</v>
      </c>
      <c r="B33" s="1576" t="s">
        <v>40</v>
      </c>
      <c r="C33" s="1577"/>
      <c r="D33" s="1577"/>
      <c r="E33" s="1577"/>
      <c r="F33" s="1577"/>
      <c r="G33" s="1577"/>
      <c r="H33" s="1578"/>
    </row>
    <row r="34" spans="1:8">
      <c r="A34" s="1004" t="s">
        <v>43</v>
      </c>
      <c r="B34" s="1582" t="s">
        <v>44</v>
      </c>
      <c r="C34" s="1583"/>
      <c r="D34" s="1583"/>
      <c r="E34" s="1583"/>
      <c r="F34" s="1583"/>
      <c r="G34" s="1583"/>
      <c r="H34" s="1584"/>
    </row>
    <row r="35" spans="1:8">
      <c r="A35" s="1005" t="s">
        <v>45</v>
      </c>
      <c r="B35" s="1579" t="s">
        <v>46</v>
      </c>
      <c r="C35" s="1580"/>
      <c r="D35" s="1580"/>
      <c r="E35" s="1580"/>
      <c r="F35" s="1580"/>
      <c r="G35" s="1580"/>
      <c r="H35" s="1581"/>
    </row>
    <row r="36" spans="1:8" ht="16.5" thickBot="1">
      <c r="A36" s="1006" t="s">
        <v>47</v>
      </c>
      <c r="B36" s="1585" t="s">
        <v>42</v>
      </c>
      <c r="C36" s="1586"/>
      <c r="D36" s="1586"/>
      <c r="E36" s="1586"/>
      <c r="F36" s="1586"/>
      <c r="G36" s="1586"/>
      <c r="H36" s="1587"/>
    </row>
    <row r="37" spans="1:8">
      <c r="A37" s="1575"/>
      <c r="B37" s="157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M31" sqref="M31"/>
    </sheetView>
  </sheetViews>
  <sheetFormatPr defaultRowHeight="15.75"/>
  <cols>
    <col min="1" max="1" width="20.140625" style="983" customWidth="1"/>
    <col min="2" max="2" width="10" style="983" customWidth="1"/>
    <col min="3" max="3" width="15.42578125" style="983" bestFit="1" customWidth="1"/>
    <col min="4" max="4" width="11.28515625" style="983" bestFit="1" customWidth="1"/>
    <col min="5" max="5" width="11" style="983" customWidth="1"/>
    <col min="6" max="6" width="11.28515625" style="983" bestFit="1" customWidth="1"/>
    <col min="7" max="7" width="12.85546875" style="983" customWidth="1"/>
    <col min="8" max="8" width="11.28515625" style="983" bestFit="1" customWidth="1"/>
    <col min="9" max="9" width="10.42578125" style="983" customWidth="1"/>
    <col min="10" max="10" width="9.140625" style="983"/>
    <col min="11" max="11" width="11.28515625" style="983" bestFit="1" customWidth="1"/>
    <col min="12" max="12" width="10.42578125" style="983" customWidth="1"/>
    <col min="13" max="256" width="9.140625" style="983"/>
    <col min="257" max="257" width="20.140625" style="983" customWidth="1"/>
    <col min="258" max="258" width="10" style="983" customWidth="1"/>
    <col min="259" max="259" width="9.85546875" style="983" customWidth="1"/>
    <col min="260" max="260" width="9.5703125" style="983" customWidth="1"/>
    <col min="261" max="261" width="11" style="983" customWidth="1"/>
    <col min="262" max="262" width="10.85546875" style="983" customWidth="1"/>
    <col min="263" max="263" width="12.85546875" style="983" customWidth="1"/>
    <col min="264" max="264" width="10" style="983" customWidth="1"/>
    <col min="265" max="265" width="10.42578125" style="983" customWidth="1"/>
    <col min="266" max="266" width="9.140625" style="983"/>
    <col min="267" max="267" width="10.7109375" style="983" customWidth="1"/>
    <col min="268" max="268" width="10.42578125" style="983" customWidth="1"/>
    <col min="269" max="512" width="9.140625" style="983"/>
    <col min="513" max="513" width="20.140625" style="983" customWidth="1"/>
    <col min="514" max="514" width="10" style="983" customWidth="1"/>
    <col min="515" max="515" width="9.85546875" style="983" customWidth="1"/>
    <col min="516" max="516" width="9.5703125" style="983" customWidth="1"/>
    <col min="517" max="517" width="11" style="983" customWidth="1"/>
    <col min="518" max="518" width="10.85546875" style="983" customWidth="1"/>
    <col min="519" max="519" width="12.85546875" style="983" customWidth="1"/>
    <col min="520" max="520" width="10" style="983" customWidth="1"/>
    <col min="521" max="521" width="10.42578125" style="983" customWidth="1"/>
    <col min="522" max="522" width="9.140625" style="983"/>
    <col min="523" max="523" width="10.7109375" style="983" customWidth="1"/>
    <col min="524" max="524" width="10.42578125" style="983" customWidth="1"/>
    <col min="525" max="768" width="9.140625" style="983"/>
    <col min="769" max="769" width="20.140625" style="983" customWidth="1"/>
    <col min="770" max="770" width="10" style="983" customWidth="1"/>
    <col min="771" max="771" width="9.85546875" style="983" customWidth="1"/>
    <col min="772" max="772" width="9.5703125" style="983" customWidth="1"/>
    <col min="773" max="773" width="11" style="983" customWidth="1"/>
    <col min="774" max="774" width="10.85546875" style="983" customWidth="1"/>
    <col min="775" max="775" width="12.85546875" style="983" customWidth="1"/>
    <col min="776" max="776" width="10" style="983" customWidth="1"/>
    <col min="777" max="777" width="10.42578125" style="983" customWidth="1"/>
    <col min="778" max="778" width="9.140625" style="983"/>
    <col min="779" max="779" width="10.7109375" style="983" customWidth="1"/>
    <col min="780" max="780" width="10.42578125" style="983" customWidth="1"/>
    <col min="781" max="1024" width="9.140625" style="983"/>
    <col min="1025" max="1025" width="20.140625" style="983" customWidth="1"/>
    <col min="1026" max="1026" width="10" style="983" customWidth="1"/>
    <col min="1027" max="1027" width="9.85546875" style="983" customWidth="1"/>
    <col min="1028" max="1028" width="9.5703125" style="983" customWidth="1"/>
    <col min="1029" max="1029" width="11" style="983" customWidth="1"/>
    <col min="1030" max="1030" width="10.85546875" style="983" customWidth="1"/>
    <col min="1031" max="1031" width="12.85546875" style="983" customWidth="1"/>
    <col min="1032" max="1032" width="10" style="983" customWidth="1"/>
    <col min="1033" max="1033" width="10.42578125" style="983" customWidth="1"/>
    <col min="1034" max="1034" width="9.140625" style="983"/>
    <col min="1035" max="1035" width="10.7109375" style="983" customWidth="1"/>
    <col min="1036" max="1036" width="10.42578125" style="983" customWidth="1"/>
    <col min="1037" max="1280" width="9.140625" style="983"/>
    <col min="1281" max="1281" width="20.140625" style="983" customWidth="1"/>
    <col min="1282" max="1282" width="10" style="983" customWidth="1"/>
    <col min="1283" max="1283" width="9.85546875" style="983" customWidth="1"/>
    <col min="1284" max="1284" width="9.5703125" style="983" customWidth="1"/>
    <col min="1285" max="1285" width="11" style="983" customWidth="1"/>
    <col min="1286" max="1286" width="10.85546875" style="983" customWidth="1"/>
    <col min="1287" max="1287" width="12.85546875" style="983" customWidth="1"/>
    <col min="1288" max="1288" width="10" style="983" customWidth="1"/>
    <col min="1289" max="1289" width="10.42578125" style="983" customWidth="1"/>
    <col min="1290" max="1290" width="9.140625" style="983"/>
    <col min="1291" max="1291" width="10.7109375" style="983" customWidth="1"/>
    <col min="1292" max="1292" width="10.42578125" style="983" customWidth="1"/>
    <col min="1293" max="1536" width="9.140625" style="983"/>
    <col min="1537" max="1537" width="20.140625" style="983" customWidth="1"/>
    <col min="1538" max="1538" width="10" style="983" customWidth="1"/>
    <col min="1539" max="1539" width="9.85546875" style="983" customWidth="1"/>
    <col min="1540" max="1540" width="9.5703125" style="983" customWidth="1"/>
    <col min="1541" max="1541" width="11" style="983" customWidth="1"/>
    <col min="1542" max="1542" width="10.85546875" style="983" customWidth="1"/>
    <col min="1543" max="1543" width="12.85546875" style="983" customWidth="1"/>
    <col min="1544" max="1544" width="10" style="983" customWidth="1"/>
    <col min="1545" max="1545" width="10.42578125" style="983" customWidth="1"/>
    <col min="1546" max="1546" width="9.140625" style="983"/>
    <col min="1547" max="1547" width="10.7109375" style="983" customWidth="1"/>
    <col min="1548" max="1548" width="10.42578125" style="983" customWidth="1"/>
    <col min="1549" max="1792" width="9.140625" style="983"/>
    <col min="1793" max="1793" width="20.140625" style="983" customWidth="1"/>
    <col min="1794" max="1794" width="10" style="983" customWidth="1"/>
    <col min="1795" max="1795" width="9.85546875" style="983" customWidth="1"/>
    <col min="1796" max="1796" width="9.5703125" style="983" customWidth="1"/>
    <col min="1797" max="1797" width="11" style="983" customWidth="1"/>
    <col min="1798" max="1798" width="10.85546875" style="983" customWidth="1"/>
    <col min="1799" max="1799" width="12.85546875" style="983" customWidth="1"/>
    <col min="1800" max="1800" width="10" style="983" customWidth="1"/>
    <col min="1801" max="1801" width="10.42578125" style="983" customWidth="1"/>
    <col min="1802" max="1802" width="9.140625" style="983"/>
    <col min="1803" max="1803" width="10.7109375" style="983" customWidth="1"/>
    <col min="1804" max="1804" width="10.42578125" style="983" customWidth="1"/>
    <col min="1805" max="2048" width="9.140625" style="983"/>
    <col min="2049" max="2049" width="20.140625" style="983" customWidth="1"/>
    <col min="2050" max="2050" width="10" style="983" customWidth="1"/>
    <col min="2051" max="2051" width="9.85546875" style="983" customWidth="1"/>
    <col min="2052" max="2052" width="9.5703125" style="983" customWidth="1"/>
    <col min="2053" max="2053" width="11" style="983" customWidth="1"/>
    <col min="2054" max="2054" width="10.85546875" style="983" customWidth="1"/>
    <col min="2055" max="2055" width="12.85546875" style="983" customWidth="1"/>
    <col min="2056" max="2056" width="10" style="983" customWidth="1"/>
    <col min="2057" max="2057" width="10.42578125" style="983" customWidth="1"/>
    <col min="2058" max="2058" width="9.140625" style="983"/>
    <col min="2059" max="2059" width="10.7109375" style="983" customWidth="1"/>
    <col min="2060" max="2060" width="10.42578125" style="983" customWidth="1"/>
    <col min="2061" max="2304" width="9.140625" style="983"/>
    <col min="2305" max="2305" width="20.140625" style="983" customWidth="1"/>
    <col min="2306" max="2306" width="10" style="983" customWidth="1"/>
    <col min="2307" max="2307" width="9.85546875" style="983" customWidth="1"/>
    <col min="2308" max="2308" width="9.5703125" style="983" customWidth="1"/>
    <col min="2309" max="2309" width="11" style="983" customWidth="1"/>
    <col min="2310" max="2310" width="10.85546875" style="983" customWidth="1"/>
    <col min="2311" max="2311" width="12.85546875" style="983" customWidth="1"/>
    <col min="2312" max="2312" width="10" style="983" customWidth="1"/>
    <col min="2313" max="2313" width="10.42578125" style="983" customWidth="1"/>
    <col min="2314" max="2314" width="9.140625" style="983"/>
    <col min="2315" max="2315" width="10.7109375" style="983" customWidth="1"/>
    <col min="2316" max="2316" width="10.42578125" style="983" customWidth="1"/>
    <col min="2317" max="2560" width="9.140625" style="983"/>
    <col min="2561" max="2561" width="20.140625" style="983" customWidth="1"/>
    <col min="2562" max="2562" width="10" style="983" customWidth="1"/>
    <col min="2563" max="2563" width="9.85546875" style="983" customWidth="1"/>
    <col min="2564" max="2564" width="9.5703125" style="983" customWidth="1"/>
    <col min="2565" max="2565" width="11" style="983" customWidth="1"/>
    <col min="2566" max="2566" width="10.85546875" style="983" customWidth="1"/>
    <col min="2567" max="2567" width="12.85546875" style="983" customWidth="1"/>
    <col min="2568" max="2568" width="10" style="983" customWidth="1"/>
    <col min="2569" max="2569" width="10.42578125" style="983" customWidth="1"/>
    <col min="2570" max="2570" width="9.140625" style="983"/>
    <col min="2571" max="2571" width="10.7109375" style="983" customWidth="1"/>
    <col min="2572" max="2572" width="10.42578125" style="983" customWidth="1"/>
    <col min="2573" max="2816" width="9.140625" style="983"/>
    <col min="2817" max="2817" width="20.140625" style="983" customWidth="1"/>
    <col min="2818" max="2818" width="10" style="983" customWidth="1"/>
    <col min="2819" max="2819" width="9.85546875" style="983" customWidth="1"/>
    <col min="2820" max="2820" width="9.5703125" style="983" customWidth="1"/>
    <col min="2821" max="2821" width="11" style="983" customWidth="1"/>
    <col min="2822" max="2822" width="10.85546875" style="983" customWidth="1"/>
    <col min="2823" max="2823" width="12.85546875" style="983" customWidth="1"/>
    <col min="2824" max="2824" width="10" style="983" customWidth="1"/>
    <col min="2825" max="2825" width="10.42578125" style="983" customWidth="1"/>
    <col min="2826" max="2826" width="9.140625" style="983"/>
    <col min="2827" max="2827" width="10.7109375" style="983" customWidth="1"/>
    <col min="2828" max="2828" width="10.42578125" style="983" customWidth="1"/>
    <col min="2829" max="3072" width="9.140625" style="983"/>
    <col min="3073" max="3073" width="20.140625" style="983" customWidth="1"/>
    <col min="3074" max="3074" width="10" style="983" customWidth="1"/>
    <col min="3075" max="3075" width="9.85546875" style="983" customWidth="1"/>
    <col min="3076" max="3076" width="9.5703125" style="983" customWidth="1"/>
    <col min="3077" max="3077" width="11" style="983" customWidth="1"/>
    <col min="3078" max="3078" width="10.85546875" style="983" customWidth="1"/>
    <col min="3079" max="3079" width="12.85546875" style="983" customWidth="1"/>
    <col min="3080" max="3080" width="10" style="983" customWidth="1"/>
    <col min="3081" max="3081" width="10.42578125" style="983" customWidth="1"/>
    <col min="3082" max="3082" width="9.140625" style="983"/>
    <col min="3083" max="3083" width="10.7109375" style="983" customWidth="1"/>
    <col min="3084" max="3084" width="10.42578125" style="983" customWidth="1"/>
    <col min="3085" max="3328" width="9.140625" style="983"/>
    <col min="3329" max="3329" width="20.140625" style="983" customWidth="1"/>
    <col min="3330" max="3330" width="10" style="983" customWidth="1"/>
    <col min="3331" max="3331" width="9.85546875" style="983" customWidth="1"/>
    <col min="3332" max="3332" width="9.5703125" style="983" customWidth="1"/>
    <col min="3333" max="3333" width="11" style="983" customWidth="1"/>
    <col min="3334" max="3334" width="10.85546875" style="983" customWidth="1"/>
    <col min="3335" max="3335" width="12.85546875" style="983" customWidth="1"/>
    <col min="3336" max="3336" width="10" style="983" customWidth="1"/>
    <col min="3337" max="3337" width="10.42578125" style="983" customWidth="1"/>
    <col min="3338" max="3338" width="9.140625" style="983"/>
    <col min="3339" max="3339" width="10.7109375" style="983" customWidth="1"/>
    <col min="3340" max="3340" width="10.42578125" style="983" customWidth="1"/>
    <col min="3341" max="3584" width="9.140625" style="983"/>
    <col min="3585" max="3585" width="20.140625" style="983" customWidth="1"/>
    <col min="3586" max="3586" width="10" style="983" customWidth="1"/>
    <col min="3587" max="3587" width="9.85546875" style="983" customWidth="1"/>
    <col min="3588" max="3588" width="9.5703125" style="983" customWidth="1"/>
    <col min="3589" max="3589" width="11" style="983" customWidth="1"/>
    <col min="3590" max="3590" width="10.85546875" style="983" customWidth="1"/>
    <col min="3591" max="3591" width="12.85546875" style="983" customWidth="1"/>
    <col min="3592" max="3592" width="10" style="983" customWidth="1"/>
    <col min="3593" max="3593" width="10.42578125" style="983" customWidth="1"/>
    <col min="3594" max="3594" width="9.140625" style="983"/>
    <col min="3595" max="3595" width="10.7109375" style="983" customWidth="1"/>
    <col min="3596" max="3596" width="10.42578125" style="983" customWidth="1"/>
    <col min="3597" max="3840" width="9.140625" style="983"/>
    <col min="3841" max="3841" width="20.140625" style="983" customWidth="1"/>
    <col min="3842" max="3842" width="10" style="983" customWidth="1"/>
    <col min="3843" max="3843" width="9.85546875" style="983" customWidth="1"/>
    <col min="3844" max="3844" width="9.5703125" style="983" customWidth="1"/>
    <col min="3845" max="3845" width="11" style="983" customWidth="1"/>
    <col min="3846" max="3846" width="10.85546875" style="983" customWidth="1"/>
    <col min="3847" max="3847" width="12.85546875" style="983" customWidth="1"/>
    <col min="3848" max="3848" width="10" style="983" customWidth="1"/>
    <col min="3849" max="3849" width="10.42578125" style="983" customWidth="1"/>
    <col min="3850" max="3850" width="9.140625" style="983"/>
    <col min="3851" max="3851" width="10.7109375" style="983" customWidth="1"/>
    <col min="3852" max="3852" width="10.42578125" style="983" customWidth="1"/>
    <col min="3853" max="4096" width="9.140625" style="983"/>
    <col min="4097" max="4097" width="20.140625" style="983" customWidth="1"/>
    <col min="4098" max="4098" width="10" style="983" customWidth="1"/>
    <col min="4099" max="4099" width="9.85546875" style="983" customWidth="1"/>
    <col min="4100" max="4100" width="9.5703125" style="983" customWidth="1"/>
    <col min="4101" max="4101" width="11" style="983" customWidth="1"/>
    <col min="4102" max="4102" width="10.85546875" style="983" customWidth="1"/>
    <col min="4103" max="4103" width="12.85546875" style="983" customWidth="1"/>
    <col min="4104" max="4104" width="10" style="983" customWidth="1"/>
    <col min="4105" max="4105" width="10.42578125" style="983" customWidth="1"/>
    <col min="4106" max="4106" width="9.140625" style="983"/>
    <col min="4107" max="4107" width="10.7109375" style="983" customWidth="1"/>
    <col min="4108" max="4108" width="10.42578125" style="983" customWidth="1"/>
    <col min="4109" max="4352" width="9.140625" style="983"/>
    <col min="4353" max="4353" width="20.140625" style="983" customWidth="1"/>
    <col min="4354" max="4354" width="10" style="983" customWidth="1"/>
    <col min="4355" max="4355" width="9.85546875" style="983" customWidth="1"/>
    <col min="4356" max="4356" width="9.5703125" style="983" customWidth="1"/>
    <col min="4357" max="4357" width="11" style="983" customWidth="1"/>
    <col min="4358" max="4358" width="10.85546875" style="983" customWidth="1"/>
    <col min="4359" max="4359" width="12.85546875" style="983" customWidth="1"/>
    <col min="4360" max="4360" width="10" style="983" customWidth="1"/>
    <col min="4361" max="4361" width="10.42578125" style="983" customWidth="1"/>
    <col min="4362" max="4362" width="9.140625" style="983"/>
    <col min="4363" max="4363" width="10.7109375" style="983" customWidth="1"/>
    <col min="4364" max="4364" width="10.42578125" style="983" customWidth="1"/>
    <col min="4365" max="4608" width="9.140625" style="983"/>
    <col min="4609" max="4609" width="20.140625" style="983" customWidth="1"/>
    <col min="4610" max="4610" width="10" style="983" customWidth="1"/>
    <col min="4611" max="4611" width="9.85546875" style="983" customWidth="1"/>
    <col min="4612" max="4612" width="9.5703125" style="983" customWidth="1"/>
    <col min="4613" max="4613" width="11" style="983" customWidth="1"/>
    <col min="4614" max="4614" width="10.85546875" style="983" customWidth="1"/>
    <col min="4615" max="4615" width="12.85546875" style="983" customWidth="1"/>
    <col min="4616" max="4616" width="10" style="983" customWidth="1"/>
    <col min="4617" max="4617" width="10.42578125" style="983" customWidth="1"/>
    <col min="4618" max="4618" width="9.140625" style="983"/>
    <col min="4619" max="4619" width="10.7109375" style="983" customWidth="1"/>
    <col min="4620" max="4620" width="10.42578125" style="983" customWidth="1"/>
    <col min="4621" max="4864" width="9.140625" style="983"/>
    <col min="4865" max="4865" width="20.140625" style="983" customWidth="1"/>
    <col min="4866" max="4866" width="10" style="983" customWidth="1"/>
    <col min="4867" max="4867" width="9.85546875" style="983" customWidth="1"/>
    <col min="4868" max="4868" width="9.5703125" style="983" customWidth="1"/>
    <col min="4869" max="4869" width="11" style="983" customWidth="1"/>
    <col min="4870" max="4870" width="10.85546875" style="983" customWidth="1"/>
    <col min="4871" max="4871" width="12.85546875" style="983" customWidth="1"/>
    <col min="4872" max="4872" width="10" style="983" customWidth="1"/>
    <col min="4873" max="4873" width="10.42578125" style="983" customWidth="1"/>
    <col min="4874" max="4874" width="9.140625" style="983"/>
    <col min="4875" max="4875" width="10.7109375" style="983" customWidth="1"/>
    <col min="4876" max="4876" width="10.42578125" style="983" customWidth="1"/>
    <col min="4877" max="5120" width="9.140625" style="983"/>
    <col min="5121" max="5121" width="20.140625" style="983" customWidth="1"/>
    <col min="5122" max="5122" width="10" style="983" customWidth="1"/>
    <col min="5123" max="5123" width="9.85546875" style="983" customWidth="1"/>
    <col min="5124" max="5124" width="9.5703125" style="983" customWidth="1"/>
    <col min="5125" max="5125" width="11" style="983" customWidth="1"/>
    <col min="5126" max="5126" width="10.85546875" style="983" customWidth="1"/>
    <col min="5127" max="5127" width="12.85546875" style="983" customWidth="1"/>
    <col min="5128" max="5128" width="10" style="983" customWidth="1"/>
    <col min="5129" max="5129" width="10.42578125" style="983" customWidth="1"/>
    <col min="5130" max="5130" width="9.140625" style="983"/>
    <col min="5131" max="5131" width="10.7109375" style="983" customWidth="1"/>
    <col min="5132" max="5132" width="10.42578125" style="983" customWidth="1"/>
    <col min="5133" max="5376" width="9.140625" style="983"/>
    <col min="5377" max="5377" width="20.140625" style="983" customWidth="1"/>
    <col min="5378" max="5378" width="10" style="983" customWidth="1"/>
    <col min="5379" max="5379" width="9.85546875" style="983" customWidth="1"/>
    <col min="5380" max="5380" width="9.5703125" style="983" customWidth="1"/>
    <col min="5381" max="5381" width="11" style="983" customWidth="1"/>
    <col min="5382" max="5382" width="10.85546875" style="983" customWidth="1"/>
    <col min="5383" max="5383" width="12.85546875" style="983" customWidth="1"/>
    <col min="5384" max="5384" width="10" style="983" customWidth="1"/>
    <col min="5385" max="5385" width="10.42578125" style="983" customWidth="1"/>
    <col min="5386" max="5386" width="9.140625" style="983"/>
    <col min="5387" max="5387" width="10.7109375" style="983" customWidth="1"/>
    <col min="5388" max="5388" width="10.42578125" style="983" customWidth="1"/>
    <col min="5389" max="5632" width="9.140625" style="983"/>
    <col min="5633" max="5633" width="20.140625" style="983" customWidth="1"/>
    <col min="5634" max="5634" width="10" style="983" customWidth="1"/>
    <col min="5635" max="5635" width="9.85546875" style="983" customWidth="1"/>
    <col min="5636" max="5636" width="9.5703125" style="983" customWidth="1"/>
    <col min="5637" max="5637" width="11" style="983" customWidth="1"/>
    <col min="5638" max="5638" width="10.85546875" style="983" customWidth="1"/>
    <col min="5639" max="5639" width="12.85546875" style="983" customWidth="1"/>
    <col min="5640" max="5640" width="10" style="983" customWidth="1"/>
    <col min="5641" max="5641" width="10.42578125" style="983" customWidth="1"/>
    <col min="5642" max="5642" width="9.140625" style="983"/>
    <col min="5643" max="5643" width="10.7109375" style="983" customWidth="1"/>
    <col min="5644" max="5644" width="10.42578125" style="983" customWidth="1"/>
    <col min="5645" max="5888" width="9.140625" style="983"/>
    <col min="5889" max="5889" width="20.140625" style="983" customWidth="1"/>
    <col min="5890" max="5890" width="10" style="983" customWidth="1"/>
    <col min="5891" max="5891" width="9.85546875" style="983" customWidth="1"/>
    <col min="5892" max="5892" width="9.5703125" style="983" customWidth="1"/>
    <col min="5893" max="5893" width="11" style="983" customWidth="1"/>
    <col min="5894" max="5894" width="10.85546875" style="983" customWidth="1"/>
    <col min="5895" max="5895" width="12.85546875" style="983" customWidth="1"/>
    <col min="5896" max="5896" width="10" style="983" customWidth="1"/>
    <col min="5897" max="5897" width="10.42578125" style="983" customWidth="1"/>
    <col min="5898" max="5898" width="9.140625" style="983"/>
    <col min="5899" max="5899" width="10.7109375" style="983" customWidth="1"/>
    <col min="5900" max="5900" width="10.42578125" style="983" customWidth="1"/>
    <col min="5901" max="6144" width="9.140625" style="983"/>
    <col min="6145" max="6145" width="20.140625" style="983" customWidth="1"/>
    <col min="6146" max="6146" width="10" style="983" customWidth="1"/>
    <col min="6147" max="6147" width="9.85546875" style="983" customWidth="1"/>
    <col min="6148" max="6148" width="9.5703125" style="983" customWidth="1"/>
    <col min="6149" max="6149" width="11" style="983" customWidth="1"/>
    <col min="6150" max="6150" width="10.85546875" style="983" customWidth="1"/>
    <col min="6151" max="6151" width="12.85546875" style="983" customWidth="1"/>
    <col min="6152" max="6152" width="10" style="983" customWidth="1"/>
    <col min="6153" max="6153" width="10.42578125" style="983" customWidth="1"/>
    <col min="6154" max="6154" width="9.140625" style="983"/>
    <col min="6155" max="6155" width="10.7109375" style="983" customWidth="1"/>
    <col min="6156" max="6156" width="10.42578125" style="983" customWidth="1"/>
    <col min="6157" max="6400" width="9.140625" style="983"/>
    <col min="6401" max="6401" width="20.140625" style="983" customWidth="1"/>
    <col min="6402" max="6402" width="10" style="983" customWidth="1"/>
    <col min="6403" max="6403" width="9.85546875" style="983" customWidth="1"/>
    <col min="6404" max="6404" width="9.5703125" style="983" customWidth="1"/>
    <col min="6405" max="6405" width="11" style="983" customWidth="1"/>
    <col min="6406" max="6406" width="10.85546875" style="983" customWidth="1"/>
    <col min="6407" max="6407" width="12.85546875" style="983" customWidth="1"/>
    <col min="6408" max="6408" width="10" style="983" customWidth="1"/>
    <col min="6409" max="6409" width="10.42578125" style="983" customWidth="1"/>
    <col min="6410" max="6410" width="9.140625" style="983"/>
    <col min="6411" max="6411" width="10.7109375" style="983" customWidth="1"/>
    <col min="6412" max="6412" width="10.42578125" style="983" customWidth="1"/>
    <col min="6413" max="6656" width="9.140625" style="983"/>
    <col min="6657" max="6657" width="20.140625" style="983" customWidth="1"/>
    <col min="6658" max="6658" width="10" style="983" customWidth="1"/>
    <col min="6659" max="6659" width="9.85546875" style="983" customWidth="1"/>
    <col min="6660" max="6660" width="9.5703125" style="983" customWidth="1"/>
    <col min="6661" max="6661" width="11" style="983" customWidth="1"/>
    <col min="6662" max="6662" width="10.85546875" style="983" customWidth="1"/>
    <col min="6663" max="6663" width="12.85546875" style="983" customWidth="1"/>
    <col min="6664" max="6664" width="10" style="983" customWidth="1"/>
    <col min="6665" max="6665" width="10.42578125" style="983" customWidth="1"/>
    <col min="6666" max="6666" width="9.140625" style="983"/>
    <col min="6667" max="6667" width="10.7109375" style="983" customWidth="1"/>
    <col min="6668" max="6668" width="10.42578125" style="983" customWidth="1"/>
    <col min="6669" max="6912" width="9.140625" style="983"/>
    <col min="6913" max="6913" width="20.140625" style="983" customWidth="1"/>
    <col min="6914" max="6914" width="10" style="983" customWidth="1"/>
    <col min="6915" max="6915" width="9.85546875" style="983" customWidth="1"/>
    <col min="6916" max="6916" width="9.5703125" style="983" customWidth="1"/>
    <col min="6917" max="6917" width="11" style="983" customWidth="1"/>
    <col min="6918" max="6918" width="10.85546875" style="983" customWidth="1"/>
    <col min="6919" max="6919" width="12.85546875" style="983" customWidth="1"/>
    <col min="6920" max="6920" width="10" style="983" customWidth="1"/>
    <col min="6921" max="6921" width="10.42578125" style="983" customWidth="1"/>
    <col min="6922" max="6922" width="9.140625" style="983"/>
    <col min="6923" max="6923" width="10.7109375" style="983" customWidth="1"/>
    <col min="6924" max="6924" width="10.42578125" style="983" customWidth="1"/>
    <col min="6925" max="7168" width="9.140625" style="983"/>
    <col min="7169" max="7169" width="20.140625" style="983" customWidth="1"/>
    <col min="7170" max="7170" width="10" style="983" customWidth="1"/>
    <col min="7171" max="7171" width="9.85546875" style="983" customWidth="1"/>
    <col min="7172" max="7172" width="9.5703125" style="983" customWidth="1"/>
    <col min="7173" max="7173" width="11" style="983" customWidth="1"/>
    <col min="7174" max="7174" width="10.85546875" style="983" customWidth="1"/>
    <col min="7175" max="7175" width="12.85546875" style="983" customWidth="1"/>
    <col min="7176" max="7176" width="10" style="983" customWidth="1"/>
    <col min="7177" max="7177" width="10.42578125" style="983" customWidth="1"/>
    <col min="7178" max="7178" width="9.140625" style="983"/>
    <col min="7179" max="7179" width="10.7109375" style="983" customWidth="1"/>
    <col min="7180" max="7180" width="10.42578125" style="983" customWidth="1"/>
    <col min="7181" max="7424" width="9.140625" style="983"/>
    <col min="7425" max="7425" width="20.140625" style="983" customWidth="1"/>
    <col min="7426" max="7426" width="10" style="983" customWidth="1"/>
    <col min="7427" max="7427" width="9.85546875" style="983" customWidth="1"/>
    <col min="7428" max="7428" width="9.5703125" style="983" customWidth="1"/>
    <col min="7429" max="7429" width="11" style="983" customWidth="1"/>
    <col min="7430" max="7430" width="10.85546875" style="983" customWidth="1"/>
    <col min="7431" max="7431" width="12.85546875" style="983" customWidth="1"/>
    <col min="7432" max="7432" width="10" style="983" customWidth="1"/>
    <col min="7433" max="7433" width="10.42578125" style="983" customWidth="1"/>
    <col min="7434" max="7434" width="9.140625" style="983"/>
    <col min="7435" max="7435" width="10.7109375" style="983" customWidth="1"/>
    <col min="7436" max="7436" width="10.42578125" style="983" customWidth="1"/>
    <col min="7437" max="7680" width="9.140625" style="983"/>
    <col min="7681" max="7681" width="20.140625" style="983" customWidth="1"/>
    <col min="7682" max="7682" width="10" style="983" customWidth="1"/>
    <col min="7683" max="7683" width="9.85546875" style="983" customWidth="1"/>
    <col min="7684" max="7684" width="9.5703125" style="983" customWidth="1"/>
    <col min="7685" max="7685" width="11" style="983" customWidth="1"/>
    <col min="7686" max="7686" width="10.85546875" style="983" customWidth="1"/>
    <col min="7687" max="7687" width="12.85546875" style="983" customWidth="1"/>
    <col min="7688" max="7688" width="10" style="983" customWidth="1"/>
    <col min="7689" max="7689" width="10.42578125" style="983" customWidth="1"/>
    <col min="7690" max="7690" width="9.140625" style="983"/>
    <col min="7691" max="7691" width="10.7109375" style="983" customWidth="1"/>
    <col min="7692" max="7692" width="10.42578125" style="983" customWidth="1"/>
    <col min="7693" max="7936" width="9.140625" style="983"/>
    <col min="7937" max="7937" width="20.140625" style="983" customWidth="1"/>
    <col min="7938" max="7938" width="10" style="983" customWidth="1"/>
    <col min="7939" max="7939" width="9.85546875" style="983" customWidth="1"/>
    <col min="7940" max="7940" width="9.5703125" style="983" customWidth="1"/>
    <col min="7941" max="7941" width="11" style="983" customWidth="1"/>
    <col min="7942" max="7942" width="10.85546875" style="983" customWidth="1"/>
    <col min="7943" max="7943" width="12.85546875" style="983" customWidth="1"/>
    <col min="7944" max="7944" width="10" style="983" customWidth="1"/>
    <col min="7945" max="7945" width="10.42578125" style="983" customWidth="1"/>
    <col min="7946" max="7946" width="9.140625" style="983"/>
    <col min="7947" max="7947" width="10.7109375" style="983" customWidth="1"/>
    <col min="7948" max="7948" width="10.42578125" style="983" customWidth="1"/>
    <col min="7949" max="8192" width="9.140625" style="983"/>
    <col min="8193" max="8193" width="20.140625" style="983" customWidth="1"/>
    <col min="8194" max="8194" width="10" style="983" customWidth="1"/>
    <col min="8195" max="8195" width="9.85546875" style="983" customWidth="1"/>
    <col min="8196" max="8196" width="9.5703125" style="983" customWidth="1"/>
    <col min="8197" max="8197" width="11" style="983" customWidth="1"/>
    <col min="8198" max="8198" width="10.85546875" style="983" customWidth="1"/>
    <col min="8199" max="8199" width="12.85546875" style="983" customWidth="1"/>
    <col min="8200" max="8200" width="10" style="983" customWidth="1"/>
    <col min="8201" max="8201" width="10.42578125" style="983" customWidth="1"/>
    <col min="8202" max="8202" width="9.140625" style="983"/>
    <col min="8203" max="8203" width="10.7109375" style="983" customWidth="1"/>
    <col min="8204" max="8204" width="10.42578125" style="983" customWidth="1"/>
    <col min="8205" max="8448" width="9.140625" style="983"/>
    <col min="8449" max="8449" width="20.140625" style="983" customWidth="1"/>
    <col min="8450" max="8450" width="10" style="983" customWidth="1"/>
    <col min="8451" max="8451" width="9.85546875" style="983" customWidth="1"/>
    <col min="8452" max="8452" width="9.5703125" style="983" customWidth="1"/>
    <col min="8453" max="8453" width="11" style="983" customWidth="1"/>
    <col min="8454" max="8454" width="10.85546875" style="983" customWidth="1"/>
    <col min="8455" max="8455" width="12.85546875" style="983" customWidth="1"/>
    <col min="8456" max="8456" width="10" style="983" customWidth="1"/>
    <col min="8457" max="8457" width="10.42578125" style="983" customWidth="1"/>
    <col min="8458" max="8458" width="9.140625" style="983"/>
    <col min="8459" max="8459" width="10.7109375" style="983" customWidth="1"/>
    <col min="8460" max="8460" width="10.42578125" style="983" customWidth="1"/>
    <col min="8461" max="8704" width="9.140625" style="983"/>
    <col min="8705" max="8705" width="20.140625" style="983" customWidth="1"/>
    <col min="8706" max="8706" width="10" style="983" customWidth="1"/>
    <col min="8707" max="8707" width="9.85546875" style="983" customWidth="1"/>
    <col min="8708" max="8708" width="9.5703125" style="983" customWidth="1"/>
    <col min="8709" max="8709" width="11" style="983" customWidth="1"/>
    <col min="8710" max="8710" width="10.85546875" style="983" customWidth="1"/>
    <col min="8711" max="8711" width="12.85546875" style="983" customWidth="1"/>
    <col min="8712" max="8712" width="10" style="983" customWidth="1"/>
    <col min="8713" max="8713" width="10.42578125" style="983" customWidth="1"/>
    <col min="8714" max="8714" width="9.140625" style="983"/>
    <col min="8715" max="8715" width="10.7109375" style="983" customWidth="1"/>
    <col min="8716" max="8716" width="10.42578125" style="983" customWidth="1"/>
    <col min="8717" max="8960" width="9.140625" style="983"/>
    <col min="8961" max="8961" width="20.140625" style="983" customWidth="1"/>
    <col min="8962" max="8962" width="10" style="983" customWidth="1"/>
    <col min="8963" max="8963" width="9.85546875" style="983" customWidth="1"/>
    <col min="8964" max="8964" width="9.5703125" style="983" customWidth="1"/>
    <col min="8965" max="8965" width="11" style="983" customWidth="1"/>
    <col min="8966" max="8966" width="10.85546875" style="983" customWidth="1"/>
    <col min="8967" max="8967" width="12.85546875" style="983" customWidth="1"/>
    <col min="8968" max="8968" width="10" style="983" customWidth="1"/>
    <col min="8969" max="8969" width="10.42578125" style="983" customWidth="1"/>
    <col min="8970" max="8970" width="9.140625" style="983"/>
    <col min="8971" max="8971" width="10.7109375" style="983" customWidth="1"/>
    <col min="8972" max="8972" width="10.42578125" style="983" customWidth="1"/>
    <col min="8973" max="9216" width="9.140625" style="983"/>
    <col min="9217" max="9217" width="20.140625" style="983" customWidth="1"/>
    <col min="9218" max="9218" width="10" style="983" customWidth="1"/>
    <col min="9219" max="9219" width="9.85546875" style="983" customWidth="1"/>
    <col min="9220" max="9220" width="9.5703125" style="983" customWidth="1"/>
    <col min="9221" max="9221" width="11" style="983" customWidth="1"/>
    <col min="9222" max="9222" width="10.85546875" style="983" customWidth="1"/>
    <col min="9223" max="9223" width="12.85546875" style="983" customWidth="1"/>
    <col min="9224" max="9224" width="10" style="983" customWidth="1"/>
    <col min="9225" max="9225" width="10.42578125" style="983" customWidth="1"/>
    <col min="9226" max="9226" width="9.140625" style="983"/>
    <col min="9227" max="9227" width="10.7109375" style="983" customWidth="1"/>
    <col min="9228" max="9228" width="10.42578125" style="983" customWidth="1"/>
    <col min="9229" max="9472" width="9.140625" style="983"/>
    <col min="9473" max="9473" width="20.140625" style="983" customWidth="1"/>
    <col min="9474" max="9474" width="10" style="983" customWidth="1"/>
    <col min="9475" max="9475" width="9.85546875" style="983" customWidth="1"/>
    <col min="9476" max="9476" width="9.5703125" style="983" customWidth="1"/>
    <col min="9477" max="9477" width="11" style="983" customWidth="1"/>
    <col min="9478" max="9478" width="10.85546875" style="983" customWidth="1"/>
    <col min="9479" max="9479" width="12.85546875" style="983" customWidth="1"/>
    <col min="9480" max="9480" width="10" style="983" customWidth="1"/>
    <col min="9481" max="9481" width="10.42578125" style="983" customWidth="1"/>
    <col min="9482" max="9482" width="9.140625" style="983"/>
    <col min="9483" max="9483" width="10.7109375" style="983" customWidth="1"/>
    <col min="9484" max="9484" width="10.42578125" style="983" customWidth="1"/>
    <col min="9485" max="9728" width="9.140625" style="983"/>
    <col min="9729" max="9729" width="20.140625" style="983" customWidth="1"/>
    <col min="9730" max="9730" width="10" style="983" customWidth="1"/>
    <col min="9731" max="9731" width="9.85546875" style="983" customWidth="1"/>
    <col min="9732" max="9732" width="9.5703125" style="983" customWidth="1"/>
    <col min="9733" max="9733" width="11" style="983" customWidth="1"/>
    <col min="9734" max="9734" width="10.85546875" style="983" customWidth="1"/>
    <col min="9735" max="9735" width="12.85546875" style="983" customWidth="1"/>
    <col min="9736" max="9736" width="10" style="983" customWidth="1"/>
    <col min="9737" max="9737" width="10.42578125" style="983" customWidth="1"/>
    <col min="9738" max="9738" width="9.140625" style="983"/>
    <col min="9739" max="9739" width="10.7109375" style="983" customWidth="1"/>
    <col min="9740" max="9740" width="10.42578125" style="983" customWidth="1"/>
    <col min="9741" max="9984" width="9.140625" style="983"/>
    <col min="9985" max="9985" width="20.140625" style="983" customWidth="1"/>
    <col min="9986" max="9986" width="10" style="983" customWidth="1"/>
    <col min="9987" max="9987" width="9.85546875" style="983" customWidth="1"/>
    <col min="9988" max="9988" width="9.5703125" style="983" customWidth="1"/>
    <col min="9989" max="9989" width="11" style="983" customWidth="1"/>
    <col min="9990" max="9990" width="10.85546875" style="983" customWidth="1"/>
    <col min="9991" max="9991" width="12.85546875" style="983" customWidth="1"/>
    <col min="9992" max="9992" width="10" style="983" customWidth="1"/>
    <col min="9993" max="9993" width="10.42578125" style="983" customWidth="1"/>
    <col min="9994" max="9994" width="9.140625" style="983"/>
    <col min="9995" max="9995" width="10.7109375" style="983" customWidth="1"/>
    <col min="9996" max="9996" width="10.42578125" style="983" customWidth="1"/>
    <col min="9997" max="10240" width="9.140625" style="983"/>
    <col min="10241" max="10241" width="20.140625" style="983" customWidth="1"/>
    <col min="10242" max="10242" width="10" style="983" customWidth="1"/>
    <col min="10243" max="10243" width="9.85546875" style="983" customWidth="1"/>
    <col min="10244" max="10244" width="9.5703125" style="983" customWidth="1"/>
    <col min="10245" max="10245" width="11" style="983" customWidth="1"/>
    <col min="10246" max="10246" width="10.85546875" style="983" customWidth="1"/>
    <col min="10247" max="10247" width="12.85546875" style="983" customWidth="1"/>
    <col min="10248" max="10248" width="10" style="983" customWidth="1"/>
    <col min="10249" max="10249" width="10.42578125" style="983" customWidth="1"/>
    <col min="10250" max="10250" width="9.140625" style="983"/>
    <col min="10251" max="10251" width="10.7109375" style="983" customWidth="1"/>
    <col min="10252" max="10252" width="10.42578125" style="983" customWidth="1"/>
    <col min="10253" max="10496" width="9.140625" style="983"/>
    <col min="10497" max="10497" width="20.140625" style="983" customWidth="1"/>
    <col min="10498" max="10498" width="10" style="983" customWidth="1"/>
    <col min="10499" max="10499" width="9.85546875" style="983" customWidth="1"/>
    <col min="10500" max="10500" width="9.5703125" style="983" customWidth="1"/>
    <col min="10501" max="10501" width="11" style="983" customWidth="1"/>
    <col min="10502" max="10502" width="10.85546875" style="983" customWidth="1"/>
    <col min="10503" max="10503" width="12.85546875" style="983" customWidth="1"/>
    <col min="10504" max="10504" width="10" style="983" customWidth="1"/>
    <col min="10505" max="10505" width="10.42578125" style="983" customWidth="1"/>
    <col min="10506" max="10506" width="9.140625" style="983"/>
    <col min="10507" max="10507" width="10.7109375" style="983" customWidth="1"/>
    <col min="10508" max="10508" width="10.42578125" style="983" customWidth="1"/>
    <col min="10509" max="10752" width="9.140625" style="983"/>
    <col min="10753" max="10753" width="20.140625" style="983" customWidth="1"/>
    <col min="10754" max="10754" width="10" style="983" customWidth="1"/>
    <col min="10755" max="10755" width="9.85546875" style="983" customWidth="1"/>
    <col min="10756" max="10756" width="9.5703125" style="983" customWidth="1"/>
    <col min="10757" max="10757" width="11" style="983" customWidth="1"/>
    <col min="10758" max="10758" width="10.85546875" style="983" customWidth="1"/>
    <col min="10759" max="10759" width="12.85546875" style="983" customWidth="1"/>
    <col min="10760" max="10760" width="10" style="983" customWidth="1"/>
    <col min="10761" max="10761" width="10.42578125" style="983" customWidth="1"/>
    <col min="10762" max="10762" width="9.140625" style="983"/>
    <col min="10763" max="10763" width="10.7109375" style="983" customWidth="1"/>
    <col min="10764" max="10764" width="10.42578125" style="983" customWidth="1"/>
    <col min="10765" max="11008" width="9.140625" style="983"/>
    <col min="11009" max="11009" width="20.140625" style="983" customWidth="1"/>
    <col min="11010" max="11010" width="10" style="983" customWidth="1"/>
    <col min="11011" max="11011" width="9.85546875" style="983" customWidth="1"/>
    <col min="11012" max="11012" width="9.5703125" style="983" customWidth="1"/>
    <col min="11013" max="11013" width="11" style="983" customWidth="1"/>
    <col min="11014" max="11014" width="10.85546875" style="983" customWidth="1"/>
    <col min="11015" max="11015" width="12.85546875" style="983" customWidth="1"/>
    <col min="11016" max="11016" width="10" style="983" customWidth="1"/>
    <col min="11017" max="11017" width="10.42578125" style="983" customWidth="1"/>
    <col min="11018" max="11018" width="9.140625" style="983"/>
    <col min="11019" max="11019" width="10.7109375" style="983" customWidth="1"/>
    <col min="11020" max="11020" width="10.42578125" style="983" customWidth="1"/>
    <col min="11021" max="11264" width="9.140625" style="983"/>
    <col min="11265" max="11265" width="20.140625" style="983" customWidth="1"/>
    <col min="11266" max="11266" width="10" style="983" customWidth="1"/>
    <col min="11267" max="11267" width="9.85546875" style="983" customWidth="1"/>
    <col min="11268" max="11268" width="9.5703125" style="983" customWidth="1"/>
    <col min="11269" max="11269" width="11" style="983" customWidth="1"/>
    <col min="11270" max="11270" width="10.85546875" style="983" customWidth="1"/>
    <col min="11271" max="11271" width="12.85546875" style="983" customWidth="1"/>
    <col min="11272" max="11272" width="10" style="983" customWidth="1"/>
    <col min="11273" max="11273" width="10.42578125" style="983" customWidth="1"/>
    <col min="11274" max="11274" width="9.140625" style="983"/>
    <col min="11275" max="11275" width="10.7109375" style="983" customWidth="1"/>
    <col min="11276" max="11276" width="10.42578125" style="983" customWidth="1"/>
    <col min="11277" max="11520" width="9.140625" style="983"/>
    <col min="11521" max="11521" width="20.140625" style="983" customWidth="1"/>
    <col min="11522" max="11522" width="10" style="983" customWidth="1"/>
    <col min="11523" max="11523" width="9.85546875" style="983" customWidth="1"/>
    <col min="11524" max="11524" width="9.5703125" style="983" customWidth="1"/>
    <col min="11525" max="11525" width="11" style="983" customWidth="1"/>
    <col min="11526" max="11526" width="10.85546875" style="983" customWidth="1"/>
    <col min="11527" max="11527" width="12.85546875" style="983" customWidth="1"/>
    <col min="11528" max="11528" width="10" style="983" customWidth="1"/>
    <col min="11529" max="11529" width="10.42578125" style="983" customWidth="1"/>
    <col min="11530" max="11530" width="9.140625" style="983"/>
    <col min="11531" max="11531" width="10.7109375" style="983" customWidth="1"/>
    <col min="11532" max="11532" width="10.42578125" style="983" customWidth="1"/>
    <col min="11533" max="11776" width="9.140625" style="983"/>
    <col min="11777" max="11777" width="20.140625" style="983" customWidth="1"/>
    <col min="11778" max="11778" width="10" style="983" customWidth="1"/>
    <col min="11779" max="11779" width="9.85546875" style="983" customWidth="1"/>
    <col min="11780" max="11780" width="9.5703125" style="983" customWidth="1"/>
    <col min="11781" max="11781" width="11" style="983" customWidth="1"/>
    <col min="11782" max="11782" width="10.85546875" style="983" customWidth="1"/>
    <col min="11783" max="11783" width="12.85546875" style="983" customWidth="1"/>
    <col min="11784" max="11784" width="10" style="983" customWidth="1"/>
    <col min="11785" max="11785" width="10.42578125" style="983" customWidth="1"/>
    <col min="11786" max="11786" width="9.140625" style="983"/>
    <col min="11787" max="11787" width="10.7109375" style="983" customWidth="1"/>
    <col min="11788" max="11788" width="10.42578125" style="983" customWidth="1"/>
    <col min="11789" max="12032" width="9.140625" style="983"/>
    <col min="12033" max="12033" width="20.140625" style="983" customWidth="1"/>
    <col min="12034" max="12034" width="10" style="983" customWidth="1"/>
    <col min="12035" max="12035" width="9.85546875" style="983" customWidth="1"/>
    <col min="12036" max="12036" width="9.5703125" style="983" customWidth="1"/>
    <col min="12037" max="12037" width="11" style="983" customWidth="1"/>
    <col min="12038" max="12038" width="10.85546875" style="983" customWidth="1"/>
    <col min="12039" max="12039" width="12.85546875" style="983" customWidth="1"/>
    <col min="12040" max="12040" width="10" style="983" customWidth="1"/>
    <col min="12041" max="12041" width="10.42578125" style="983" customWidth="1"/>
    <col min="12042" max="12042" width="9.140625" style="983"/>
    <col min="12043" max="12043" width="10.7109375" style="983" customWidth="1"/>
    <col min="12044" max="12044" width="10.42578125" style="983" customWidth="1"/>
    <col min="12045" max="12288" width="9.140625" style="983"/>
    <col min="12289" max="12289" width="20.140625" style="983" customWidth="1"/>
    <col min="12290" max="12290" width="10" style="983" customWidth="1"/>
    <col min="12291" max="12291" width="9.85546875" style="983" customWidth="1"/>
    <col min="12292" max="12292" width="9.5703125" style="983" customWidth="1"/>
    <col min="12293" max="12293" width="11" style="983" customWidth="1"/>
    <col min="12294" max="12294" width="10.85546875" style="983" customWidth="1"/>
    <col min="12295" max="12295" width="12.85546875" style="983" customWidth="1"/>
    <col min="12296" max="12296" width="10" style="983" customWidth="1"/>
    <col min="12297" max="12297" width="10.42578125" style="983" customWidth="1"/>
    <col min="12298" max="12298" width="9.140625" style="983"/>
    <col min="12299" max="12299" width="10.7109375" style="983" customWidth="1"/>
    <col min="12300" max="12300" width="10.42578125" style="983" customWidth="1"/>
    <col min="12301" max="12544" width="9.140625" style="983"/>
    <col min="12545" max="12545" width="20.140625" style="983" customWidth="1"/>
    <col min="12546" max="12546" width="10" style="983" customWidth="1"/>
    <col min="12547" max="12547" width="9.85546875" style="983" customWidth="1"/>
    <col min="12548" max="12548" width="9.5703125" style="983" customWidth="1"/>
    <col min="12549" max="12549" width="11" style="983" customWidth="1"/>
    <col min="12550" max="12550" width="10.85546875" style="983" customWidth="1"/>
    <col min="12551" max="12551" width="12.85546875" style="983" customWidth="1"/>
    <col min="12552" max="12552" width="10" style="983" customWidth="1"/>
    <col min="12553" max="12553" width="10.42578125" style="983" customWidth="1"/>
    <col min="12554" max="12554" width="9.140625" style="983"/>
    <col min="12555" max="12555" width="10.7109375" style="983" customWidth="1"/>
    <col min="12556" max="12556" width="10.42578125" style="983" customWidth="1"/>
    <col min="12557" max="12800" width="9.140625" style="983"/>
    <col min="12801" max="12801" width="20.140625" style="983" customWidth="1"/>
    <col min="12802" max="12802" width="10" style="983" customWidth="1"/>
    <col min="12803" max="12803" width="9.85546875" style="983" customWidth="1"/>
    <col min="12804" max="12804" width="9.5703125" style="983" customWidth="1"/>
    <col min="12805" max="12805" width="11" style="983" customWidth="1"/>
    <col min="12806" max="12806" width="10.85546875" style="983" customWidth="1"/>
    <col min="12807" max="12807" width="12.85546875" style="983" customWidth="1"/>
    <col min="12808" max="12808" width="10" style="983" customWidth="1"/>
    <col min="12809" max="12809" width="10.42578125" style="983" customWidth="1"/>
    <col min="12810" max="12810" width="9.140625" style="983"/>
    <col min="12811" max="12811" width="10.7109375" style="983" customWidth="1"/>
    <col min="12812" max="12812" width="10.42578125" style="983" customWidth="1"/>
    <col min="12813" max="13056" width="9.140625" style="983"/>
    <col min="13057" max="13057" width="20.140625" style="983" customWidth="1"/>
    <col min="13058" max="13058" width="10" style="983" customWidth="1"/>
    <col min="13059" max="13059" width="9.85546875" style="983" customWidth="1"/>
    <col min="13060" max="13060" width="9.5703125" style="983" customWidth="1"/>
    <col min="13061" max="13061" width="11" style="983" customWidth="1"/>
    <col min="13062" max="13062" width="10.85546875" style="983" customWidth="1"/>
    <col min="13063" max="13063" width="12.85546875" style="983" customWidth="1"/>
    <col min="13064" max="13064" width="10" style="983" customWidth="1"/>
    <col min="13065" max="13065" width="10.42578125" style="983" customWidth="1"/>
    <col min="13066" max="13066" width="9.140625" style="983"/>
    <col min="13067" max="13067" width="10.7109375" style="983" customWidth="1"/>
    <col min="13068" max="13068" width="10.42578125" style="983" customWidth="1"/>
    <col min="13069" max="13312" width="9.140625" style="983"/>
    <col min="13313" max="13313" width="20.140625" style="983" customWidth="1"/>
    <col min="13314" max="13314" width="10" style="983" customWidth="1"/>
    <col min="13315" max="13315" width="9.85546875" style="983" customWidth="1"/>
    <col min="13316" max="13316" width="9.5703125" style="983" customWidth="1"/>
    <col min="13317" max="13317" width="11" style="983" customWidth="1"/>
    <col min="13318" max="13318" width="10.85546875" style="983" customWidth="1"/>
    <col min="13319" max="13319" width="12.85546875" style="983" customWidth="1"/>
    <col min="13320" max="13320" width="10" style="983" customWidth="1"/>
    <col min="13321" max="13321" width="10.42578125" style="983" customWidth="1"/>
    <col min="13322" max="13322" width="9.140625" style="983"/>
    <col min="13323" max="13323" width="10.7109375" style="983" customWidth="1"/>
    <col min="13324" max="13324" width="10.42578125" style="983" customWidth="1"/>
    <col min="13325" max="13568" width="9.140625" style="983"/>
    <col min="13569" max="13569" width="20.140625" style="983" customWidth="1"/>
    <col min="13570" max="13570" width="10" style="983" customWidth="1"/>
    <col min="13571" max="13571" width="9.85546875" style="983" customWidth="1"/>
    <col min="13572" max="13572" width="9.5703125" style="983" customWidth="1"/>
    <col min="13573" max="13573" width="11" style="983" customWidth="1"/>
    <col min="13574" max="13574" width="10.85546875" style="983" customWidth="1"/>
    <col min="13575" max="13575" width="12.85546875" style="983" customWidth="1"/>
    <col min="13576" max="13576" width="10" style="983" customWidth="1"/>
    <col min="13577" max="13577" width="10.42578125" style="983" customWidth="1"/>
    <col min="13578" max="13578" width="9.140625" style="983"/>
    <col min="13579" max="13579" width="10.7109375" style="983" customWidth="1"/>
    <col min="13580" max="13580" width="10.42578125" style="983" customWidth="1"/>
    <col min="13581" max="13824" width="9.140625" style="983"/>
    <col min="13825" max="13825" width="20.140625" style="983" customWidth="1"/>
    <col min="13826" max="13826" width="10" style="983" customWidth="1"/>
    <col min="13827" max="13827" width="9.85546875" style="983" customWidth="1"/>
    <col min="13828" max="13828" width="9.5703125" style="983" customWidth="1"/>
    <col min="13829" max="13829" width="11" style="983" customWidth="1"/>
    <col min="13830" max="13830" width="10.85546875" style="983" customWidth="1"/>
    <col min="13831" max="13831" width="12.85546875" style="983" customWidth="1"/>
    <col min="13832" max="13832" width="10" style="983" customWidth="1"/>
    <col min="13833" max="13833" width="10.42578125" style="983" customWidth="1"/>
    <col min="13834" max="13834" width="9.140625" style="983"/>
    <col min="13835" max="13835" width="10.7109375" style="983" customWidth="1"/>
    <col min="13836" max="13836" width="10.42578125" style="983" customWidth="1"/>
    <col min="13837" max="14080" width="9.140625" style="983"/>
    <col min="14081" max="14081" width="20.140625" style="983" customWidth="1"/>
    <col min="14082" max="14082" width="10" style="983" customWidth="1"/>
    <col min="14083" max="14083" width="9.85546875" style="983" customWidth="1"/>
    <col min="14084" max="14084" width="9.5703125" style="983" customWidth="1"/>
    <col min="14085" max="14085" width="11" style="983" customWidth="1"/>
    <col min="14086" max="14086" width="10.85546875" style="983" customWidth="1"/>
    <col min="14087" max="14087" width="12.85546875" style="983" customWidth="1"/>
    <col min="14088" max="14088" width="10" style="983" customWidth="1"/>
    <col min="14089" max="14089" width="10.42578125" style="983" customWidth="1"/>
    <col min="14090" max="14090" width="9.140625" style="983"/>
    <col min="14091" max="14091" width="10.7109375" style="983" customWidth="1"/>
    <col min="14092" max="14092" width="10.42578125" style="983" customWidth="1"/>
    <col min="14093" max="14336" width="9.140625" style="983"/>
    <col min="14337" max="14337" width="20.140625" style="983" customWidth="1"/>
    <col min="14338" max="14338" width="10" style="983" customWidth="1"/>
    <col min="14339" max="14339" width="9.85546875" style="983" customWidth="1"/>
    <col min="14340" max="14340" width="9.5703125" style="983" customWidth="1"/>
    <col min="14341" max="14341" width="11" style="983" customWidth="1"/>
    <col min="14342" max="14342" width="10.85546875" style="983" customWidth="1"/>
    <col min="14343" max="14343" width="12.85546875" style="983" customWidth="1"/>
    <col min="14344" max="14344" width="10" style="983" customWidth="1"/>
    <col min="14345" max="14345" width="10.42578125" style="983" customWidth="1"/>
    <col min="14346" max="14346" width="9.140625" style="983"/>
    <col min="14347" max="14347" width="10.7109375" style="983" customWidth="1"/>
    <col min="14348" max="14348" width="10.42578125" style="983" customWidth="1"/>
    <col min="14349" max="14592" width="9.140625" style="983"/>
    <col min="14593" max="14593" width="20.140625" style="983" customWidth="1"/>
    <col min="14594" max="14594" width="10" style="983" customWidth="1"/>
    <col min="14595" max="14595" width="9.85546875" style="983" customWidth="1"/>
    <col min="14596" max="14596" width="9.5703125" style="983" customWidth="1"/>
    <col min="14597" max="14597" width="11" style="983" customWidth="1"/>
    <col min="14598" max="14598" width="10.85546875" style="983" customWidth="1"/>
    <col min="14599" max="14599" width="12.85546875" style="983" customWidth="1"/>
    <col min="14600" max="14600" width="10" style="983" customWidth="1"/>
    <col min="14601" max="14601" width="10.42578125" style="983" customWidth="1"/>
    <col min="14602" max="14602" width="9.140625" style="983"/>
    <col min="14603" max="14603" width="10.7109375" style="983" customWidth="1"/>
    <col min="14604" max="14604" width="10.42578125" style="983" customWidth="1"/>
    <col min="14605" max="14848" width="9.140625" style="983"/>
    <col min="14849" max="14849" width="20.140625" style="983" customWidth="1"/>
    <col min="14850" max="14850" width="10" style="983" customWidth="1"/>
    <col min="14851" max="14851" width="9.85546875" style="983" customWidth="1"/>
    <col min="14852" max="14852" width="9.5703125" style="983" customWidth="1"/>
    <col min="14853" max="14853" width="11" style="983" customWidth="1"/>
    <col min="14854" max="14854" width="10.85546875" style="983" customWidth="1"/>
    <col min="14855" max="14855" width="12.85546875" style="983" customWidth="1"/>
    <col min="14856" max="14856" width="10" style="983" customWidth="1"/>
    <col min="14857" max="14857" width="10.42578125" style="983" customWidth="1"/>
    <col min="14858" max="14858" width="9.140625" style="983"/>
    <col min="14859" max="14859" width="10.7109375" style="983" customWidth="1"/>
    <col min="14860" max="14860" width="10.42578125" style="983" customWidth="1"/>
    <col min="14861" max="15104" width="9.140625" style="983"/>
    <col min="15105" max="15105" width="20.140625" style="983" customWidth="1"/>
    <col min="15106" max="15106" width="10" style="983" customWidth="1"/>
    <col min="15107" max="15107" width="9.85546875" style="983" customWidth="1"/>
    <col min="15108" max="15108" width="9.5703125" style="983" customWidth="1"/>
    <col min="15109" max="15109" width="11" style="983" customWidth="1"/>
    <col min="15110" max="15110" width="10.85546875" style="983" customWidth="1"/>
    <col min="15111" max="15111" width="12.85546875" style="983" customWidth="1"/>
    <col min="15112" max="15112" width="10" style="983" customWidth="1"/>
    <col min="15113" max="15113" width="10.42578125" style="983" customWidth="1"/>
    <col min="15114" max="15114" width="9.140625" style="983"/>
    <col min="15115" max="15115" width="10.7109375" style="983" customWidth="1"/>
    <col min="15116" max="15116" width="10.42578125" style="983" customWidth="1"/>
    <col min="15117" max="15360" width="9.140625" style="983"/>
    <col min="15361" max="15361" width="20.140625" style="983" customWidth="1"/>
    <col min="15362" max="15362" width="10" style="983" customWidth="1"/>
    <col min="15363" max="15363" width="9.85546875" style="983" customWidth="1"/>
    <col min="15364" max="15364" width="9.5703125" style="983" customWidth="1"/>
    <col min="15365" max="15365" width="11" style="983" customWidth="1"/>
    <col min="15366" max="15366" width="10.85546875" style="983" customWidth="1"/>
    <col min="15367" max="15367" width="12.85546875" style="983" customWidth="1"/>
    <col min="15368" max="15368" width="10" style="983" customWidth="1"/>
    <col min="15369" max="15369" width="10.42578125" style="983" customWidth="1"/>
    <col min="15370" max="15370" width="9.140625" style="983"/>
    <col min="15371" max="15371" width="10.7109375" style="983" customWidth="1"/>
    <col min="15372" max="15372" width="10.42578125" style="983" customWidth="1"/>
    <col min="15373" max="15616" width="9.140625" style="983"/>
    <col min="15617" max="15617" width="20.140625" style="983" customWidth="1"/>
    <col min="15618" max="15618" width="10" style="983" customWidth="1"/>
    <col min="15619" max="15619" width="9.85546875" style="983" customWidth="1"/>
    <col min="15620" max="15620" width="9.5703125" style="983" customWidth="1"/>
    <col min="15621" max="15621" width="11" style="983" customWidth="1"/>
    <col min="15622" max="15622" width="10.85546875" style="983" customWidth="1"/>
    <col min="15623" max="15623" width="12.85546875" style="983" customWidth="1"/>
    <col min="15624" max="15624" width="10" style="983" customWidth="1"/>
    <col min="15625" max="15625" width="10.42578125" style="983" customWidth="1"/>
    <col min="15626" max="15626" width="9.140625" style="983"/>
    <col min="15627" max="15627" width="10.7109375" style="983" customWidth="1"/>
    <col min="15628" max="15628" width="10.42578125" style="983" customWidth="1"/>
    <col min="15629" max="15872" width="9.140625" style="983"/>
    <col min="15873" max="15873" width="20.140625" style="983" customWidth="1"/>
    <col min="15874" max="15874" width="10" style="983" customWidth="1"/>
    <col min="15875" max="15875" width="9.85546875" style="983" customWidth="1"/>
    <col min="15876" max="15876" width="9.5703125" style="983" customWidth="1"/>
    <col min="15877" max="15877" width="11" style="983" customWidth="1"/>
    <col min="15878" max="15878" width="10.85546875" style="983" customWidth="1"/>
    <col min="15879" max="15879" width="12.85546875" style="983" customWidth="1"/>
    <col min="15880" max="15880" width="10" style="983" customWidth="1"/>
    <col min="15881" max="15881" width="10.42578125" style="983" customWidth="1"/>
    <col min="15882" max="15882" width="9.140625" style="983"/>
    <col min="15883" max="15883" width="10.7109375" style="983" customWidth="1"/>
    <col min="15884" max="15884" width="10.42578125" style="983" customWidth="1"/>
    <col min="15885" max="16128" width="9.140625" style="983"/>
    <col min="16129" max="16129" width="20.140625" style="983" customWidth="1"/>
    <col min="16130" max="16130" width="10" style="983" customWidth="1"/>
    <col min="16131" max="16131" width="9.85546875" style="983" customWidth="1"/>
    <col min="16132" max="16132" width="9.5703125" style="983" customWidth="1"/>
    <col min="16133" max="16133" width="11" style="983" customWidth="1"/>
    <col min="16134" max="16134" width="10.85546875" style="983" customWidth="1"/>
    <col min="16135" max="16135" width="12.85546875" style="983" customWidth="1"/>
    <col min="16136" max="16136" width="10" style="983" customWidth="1"/>
    <col min="16137" max="16137" width="10.42578125" style="983" customWidth="1"/>
    <col min="16138" max="16138" width="9.140625" style="983"/>
    <col min="16139" max="16139" width="10.7109375" style="983" customWidth="1"/>
    <col min="16140" max="16140" width="10.42578125" style="983" customWidth="1"/>
    <col min="16141" max="16384" width="9.140625" style="983"/>
  </cols>
  <sheetData>
    <row r="1" spans="1:12">
      <c r="A1" s="1454" t="s">
        <v>356</v>
      </c>
      <c r="B1" s="1454"/>
      <c r="C1" s="1454"/>
      <c r="D1" s="1454"/>
      <c r="E1" s="1448" t="s">
        <v>540</v>
      </c>
      <c r="G1" s="1448"/>
      <c r="H1" s="1454"/>
      <c r="I1" s="1454"/>
      <c r="J1" s="1454"/>
      <c r="K1" s="1454"/>
    </row>
    <row r="2" spans="1:12" ht="15" customHeight="1" thickBot="1">
      <c r="A2" s="1449" t="s">
        <v>272</v>
      </c>
      <c r="B2" s="1449"/>
      <c r="C2" s="1454"/>
      <c r="D2" s="1454"/>
      <c r="E2" s="1454"/>
      <c r="F2" s="1448"/>
      <c r="G2" s="1454"/>
      <c r="H2" s="1454"/>
      <c r="I2" s="1454"/>
      <c r="J2" s="1454"/>
      <c r="K2" s="1454"/>
    </row>
    <row r="3" spans="1:12" ht="16.5" thickBot="1">
      <c r="A3" s="1455" t="s">
        <v>4</v>
      </c>
      <c r="B3" s="1456"/>
      <c r="C3" s="1456"/>
      <c r="D3" s="1456"/>
      <c r="E3" s="1456"/>
      <c r="F3" s="1456"/>
      <c r="G3" s="1456"/>
      <c r="H3" s="1456"/>
      <c r="I3" s="1456"/>
      <c r="J3" s="1456"/>
      <c r="K3" s="1456"/>
      <c r="L3" s="1457"/>
    </row>
    <row r="4" spans="1:12">
      <c r="A4" s="1458"/>
      <c r="B4" s="1459"/>
      <c r="C4" s="1460" t="s">
        <v>5</v>
      </c>
      <c r="D4" s="1460"/>
      <c r="E4" s="1460"/>
      <c r="F4" s="1460"/>
      <c r="G4" s="1461"/>
      <c r="H4" s="1591" t="s">
        <v>6</v>
      </c>
      <c r="I4" s="1592"/>
      <c r="J4" s="1462" t="s">
        <v>7</v>
      </c>
      <c r="K4" s="1463" t="s">
        <v>8</v>
      </c>
      <c r="L4" s="1464"/>
    </row>
    <row r="5" spans="1:12">
      <c r="A5" s="1450" t="s">
        <v>9</v>
      </c>
      <c r="B5" s="1451" t="s">
        <v>10</v>
      </c>
      <c r="C5" s="1465" t="s">
        <v>36</v>
      </c>
      <c r="D5" s="1465"/>
      <c r="E5" s="1466" t="s">
        <v>37</v>
      </c>
      <c r="F5" s="1467"/>
      <c r="G5" s="1468"/>
      <c r="H5" s="1593" t="s">
        <v>11</v>
      </c>
      <c r="I5" s="1594"/>
      <c r="J5" s="1469" t="s">
        <v>12</v>
      </c>
      <c r="K5" s="1470" t="s">
        <v>13</v>
      </c>
      <c r="L5" s="1471"/>
    </row>
    <row r="6" spans="1:12" ht="48" thickBot="1">
      <c r="A6" s="1452" t="s">
        <v>14</v>
      </c>
      <c r="B6" s="1453" t="s">
        <v>15</v>
      </c>
      <c r="C6" s="990" t="s">
        <v>541</v>
      </c>
      <c r="D6" s="990" t="s">
        <v>531</v>
      </c>
      <c r="E6" s="1472" t="s">
        <v>541</v>
      </c>
      <c r="F6" s="1473" t="s">
        <v>531</v>
      </c>
      <c r="G6" s="1474" t="s">
        <v>16</v>
      </c>
      <c r="H6" s="1475" t="s">
        <v>541</v>
      </c>
      <c r="I6" s="1476" t="s">
        <v>16</v>
      </c>
      <c r="J6" s="1477" t="s">
        <v>16</v>
      </c>
      <c r="K6" s="1478" t="s">
        <v>541</v>
      </c>
      <c r="L6" s="1479" t="s">
        <v>17</v>
      </c>
    </row>
    <row r="7" spans="1:12" ht="16.5" thickBot="1">
      <c r="A7" s="1480" t="s">
        <v>18</v>
      </c>
      <c r="B7" s="1481" t="s">
        <v>19</v>
      </c>
      <c r="C7" s="1482">
        <v>20092.690846699443</v>
      </c>
      <c r="D7" s="1482">
        <v>20519.436274266653</v>
      </c>
      <c r="E7" s="1483">
        <v>20494.544663633431</v>
      </c>
      <c r="F7" s="1484">
        <v>20929.824999751985</v>
      </c>
      <c r="G7" s="1485">
        <v>-2.0797132136733691</v>
      </c>
      <c r="H7" s="1486">
        <v>316.33361972847115</v>
      </c>
      <c r="I7" s="1486">
        <v>-1.0350760143957485</v>
      </c>
      <c r="J7" s="1487">
        <v>-5.5679425244642635</v>
      </c>
      <c r="K7" s="1486">
        <v>100</v>
      </c>
      <c r="L7" s="1488" t="s">
        <v>19</v>
      </c>
    </row>
    <row r="8" spans="1:12" ht="16.5" thickBot="1">
      <c r="A8" s="1489"/>
      <c r="B8" s="1490"/>
      <c r="C8" s="1491"/>
      <c r="D8" s="1491"/>
      <c r="E8" s="1491"/>
      <c r="F8" s="1491"/>
      <c r="G8" s="1492"/>
      <c r="H8" s="1487"/>
      <c r="I8" s="1487"/>
      <c r="J8" s="1487"/>
      <c r="K8" s="1487"/>
      <c r="L8" s="1493"/>
    </row>
    <row r="9" spans="1:12">
      <c r="A9" s="1494" t="s">
        <v>80</v>
      </c>
      <c r="B9" s="1495" t="s">
        <v>19</v>
      </c>
      <c r="C9" s="1496">
        <v>19975.881326179122</v>
      </c>
      <c r="D9" s="1496">
        <v>19216.671661894849</v>
      </c>
      <c r="E9" s="1497">
        <v>20375.398952702704</v>
      </c>
      <c r="F9" s="1497">
        <v>19601.005095132747</v>
      </c>
      <c r="G9" s="1498">
        <v>3.950786471466468</v>
      </c>
      <c r="H9" s="1499">
        <v>257.38695652173914</v>
      </c>
      <c r="I9" s="1499">
        <v>13.877956163940871</v>
      </c>
      <c r="J9" s="1499">
        <v>15</v>
      </c>
      <c r="K9" s="1499">
        <v>0.15084934741260575</v>
      </c>
      <c r="L9" s="1500">
        <v>2.697965832552536E-2</v>
      </c>
    </row>
    <row r="10" spans="1:12">
      <c r="A10" s="1367" t="s">
        <v>81</v>
      </c>
      <c r="B10" s="1501" t="s">
        <v>19</v>
      </c>
      <c r="C10" s="1368">
        <v>20606.013457916823</v>
      </c>
      <c r="D10" s="1368">
        <v>21275.956431820192</v>
      </c>
      <c r="E10" s="1502">
        <v>21018.133727075161</v>
      </c>
      <c r="F10" s="1502">
        <v>21701.475560456594</v>
      </c>
      <c r="G10" s="1503">
        <v>-3.148826592356635</v>
      </c>
      <c r="H10" s="1504">
        <v>349.01057137169022</v>
      </c>
      <c r="I10" s="1504">
        <v>-0.48161499367227328</v>
      </c>
      <c r="J10" s="1504">
        <v>-7.1190828402366861</v>
      </c>
      <c r="K10" s="1504">
        <v>32.944185741457339</v>
      </c>
      <c r="L10" s="1505">
        <v>-0.55017818768919824</v>
      </c>
    </row>
    <row r="11" spans="1:12">
      <c r="A11" s="1369" t="s">
        <v>82</v>
      </c>
      <c r="B11" s="1506" t="s">
        <v>19</v>
      </c>
      <c r="C11" s="1276">
        <v>20356.260615863386</v>
      </c>
      <c r="D11" s="1276">
        <v>21193.95014654642</v>
      </c>
      <c r="E11" s="1507">
        <v>20763.385828180653</v>
      </c>
      <c r="F11" s="1507">
        <v>21617.829149477348</v>
      </c>
      <c r="G11" s="1508">
        <v>-3.9524936356403391</v>
      </c>
      <c r="H11" s="1509">
        <v>402.93295063145808</v>
      </c>
      <c r="I11" s="1509">
        <v>2.4800831774314891</v>
      </c>
      <c r="J11" s="1509">
        <v>-30.763116057233702</v>
      </c>
      <c r="K11" s="1509">
        <v>5.7125991998425922</v>
      </c>
      <c r="L11" s="1510">
        <v>-2.0788042437347638</v>
      </c>
    </row>
    <row r="12" spans="1:12">
      <c r="A12" s="1369" t="s">
        <v>83</v>
      </c>
      <c r="B12" s="1506" t="s">
        <v>19</v>
      </c>
      <c r="C12" s="1276" t="s">
        <v>200</v>
      </c>
      <c r="D12" s="1276" t="s">
        <v>200</v>
      </c>
      <c r="E12" s="1507" t="s">
        <v>200</v>
      </c>
      <c r="F12" s="1507" t="s">
        <v>200</v>
      </c>
      <c r="G12" s="1508" t="s">
        <v>73</v>
      </c>
      <c r="H12" s="1509" t="s">
        <v>200</v>
      </c>
      <c r="I12" s="1509" t="s">
        <v>73</v>
      </c>
      <c r="J12" s="1509" t="s">
        <v>73</v>
      </c>
      <c r="K12" s="1509">
        <v>0.10493867646094314</v>
      </c>
      <c r="L12" s="1510" t="s">
        <v>73</v>
      </c>
    </row>
    <row r="13" spans="1:12">
      <c r="A13" s="1369" t="s">
        <v>71</v>
      </c>
      <c r="B13" s="1506" t="s">
        <v>19</v>
      </c>
      <c r="C13" s="1276">
        <v>17618.268401015153</v>
      </c>
      <c r="D13" s="1276">
        <v>18054.101566173889</v>
      </c>
      <c r="E13" s="1507">
        <v>17970.633769035456</v>
      </c>
      <c r="F13" s="1507">
        <v>18415.183597497366</v>
      </c>
      <c r="G13" s="1508">
        <v>-2.4140396217517179</v>
      </c>
      <c r="H13" s="1509">
        <v>283.3896835717382</v>
      </c>
      <c r="I13" s="1509">
        <v>-1.5985425636296089</v>
      </c>
      <c r="J13" s="1509">
        <v>-9.6357226792009403</v>
      </c>
      <c r="K13" s="1509">
        <v>30.261690824424477</v>
      </c>
      <c r="L13" s="1510">
        <v>-1.3622407995071448</v>
      </c>
    </row>
    <row r="14" spans="1:12" ht="16.5" thickBot="1">
      <c r="A14" s="1511" t="s">
        <v>84</v>
      </c>
      <c r="B14" s="1512" t="s">
        <v>19</v>
      </c>
      <c r="C14" s="1277">
        <v>21689.442624177591</v>
      </c>
      <c r="D14" s="1277">
        <v>21957.815001937197</v>
      </c>
      <c r="E14" s="1513">
        <v>22123.231476661142</v>
      </c>
      <c r="F14" s="1513">
        <v>22396.97130197594</v>
      </c>
      <c r="G14" s="1514">
        <v>-1.2222180473600384</v>
      </c>
      <c r="H14" s="1515">
        <v>297.9136382978723</v>
      </c>
      <c r="I14" s="1515">
        <v>0.27062863367086543</v>
      </c>
      <c r="J14" s="1515">
        <v>9.2261213107134559</v>
      </c>
      <c r="K14" s="1515">
        <v>30.825736210402045</v>
      </c>
      <c r="L14" s="1516">
        <v>4.175172603316696</v>
      </c>
    </row>
    <row r="15" spans="1:12" ht="16.5" thickBot="1">
      <c r="A15" s="1489"/>
      <c r="B15" s="1517"/>
      <c r="C15" s="1491"/>
      <c r="D15" s="1491"/>
      <c r="E15" s="1491"/>
      <c r="F15" s="1491"/>
      <c r="G15" s="1492"/>
      <c r="H15" s="1487"/>
      <c r="I15" s="1487"/>
      <c r="J15" s="1487"/>
      <c r="K15" s="1487"/>
      <c r="L15" s="1493"/>
    </row>
    <row r="16" spans="1:12">
      <c r="A16" s="1518" t="s">
        <v>85</v>
      </c>
      <c r="B16" s="1519" t="s">
        <v>21</v>
      </c>
      <c r="C16" s="1278" t="s">
        <v>73</v>
      </c>
      <c r="D16" s="1278" t="s">
        <v>200</v>
      </c>
      <c r="E16" s="1520" t="s">
        <v>73</v>
      </c>
      <c r="F16" s="1520" t="s">
        <v>200</v>
      </c>
      <c r="G16" s="1521" t="s">
        <v>73</v>
      </c>
      <c r="H16" s="1522" t="s">
        <v>73</v>
      </c>
      <c r="I16" s="1522" t="s">
        <v>73</v>
      </c>
      <c r="J16" s="1523" t="s">
        <v>73</v>
      </c>
      <c r="K16" s="1523" t="s">
        <v>73</v>
      </c>
      <c r="L16" s="1524" t="s">
        <v>73</v>
      </c>
    </row>
    <row r="17" spans="1:12">
      <c r="A17" s="1367" t="s">
        <v>85</v>
      </c>
      <c r="B17" s="1525" t="s">
        <v>22</v>
      </c>
      <c r="C17" s="1276" t="s">
        <v>73</v>
      </c>
      <c r="D17" s="1276" t="s">
        <v>200</v>
      </c>
      <c r="E17" s="1507" t="s">
        <v>73</v>
      </c>
      <c r="F17" s="1507" t="s">
        <v>200</v>
      </c>
      <c r="G17" s="1508" t="s">
        <v>73</v>
      </c>
      <c r="H17" s="1509" t="s">
        <v>73</v>
      </c>
      <c r="I17" s="1509" t="s">
        <v>73</v>
      </c>
      <c r="J17" s="1526" t="s">
        <v>73</v>
      </c>
      <c r="K17" s="1526" t="s">
        <v>73</v>
      </c>
      <c r="L17" s="1527" t="s">
        <v>73</v>
      </c>
    </row>
    <row r="18" spans="1:12">
      <c r="A18" s="1367" t="s">
        <v>85</v>
      </c>
      <c r="B18" s="1525" t="s">
        <v>23</v>
      </c>
      <c r="C18" s="1276" t="s">
        <v>73</v>
      </c>
      <c r="D18" s="1276" t="s">
        <v>73</v>
      </c>
      <c r="E18" s="1507" t="s">
        <v>73</v>
      </c>
      <c r="F18" s="1507" t="s">
        <v>73</v>
      </c>
      <c r="G18" s="1508" t="s">
        <v>73</v>
      </c>
      <c r="H18" s="1509" t="s">
        <v>73</v>
      </c>
      <c r="I18" s="1509" t="s">
        <v>73</v>
      </c>
      <c r="J18" s="1526" t="s">
        <v>73</v>
      </c>
      <c r="K18" s="1526" t="s">
        <v>73</v>
      </c>
      <c r="L18" s="1527" t="s">
        <v>73</v>
      </c>
    </row>
    <row r="19" spans="1:12">
      <c r="A19" s="1518" t="s">
        <v>85</v>
      </c>
      <c r="B19" s="1528" t="s">
        <v>24</v>
      </c>
      <c r="C19" s="1279">
        <v>20194.790412676699</v>
      </c>
      <c r="D19" s="1279" t="s">
        <v>200</v>
      </c>
      <c r="E19" s="1529">
        <v>20598.686220930234</v>
      </c>
      <c r="F19" s="1529">
        <v>20071.617021276597</v>
      </c>
      <c r="G19" s="1530">
        <v>2.6259428878845474</v>
      </c>
      <c r="H19" s="1531">
        <v>286.66666666666669</v>
      </c>
      <c r="I19" s="1531">
        <v>21.985815602836887</v>
      </c>
      <c r="J19" s="1532">
        <v>200</v>
      </c>
      <c r="K19" s="1532">
        <v>3.9352003672853679E-2</v>
      </c>
      <c r="L19" s="1533">
        <v>2.6965034764145641E-2</v>
      </c>
    </row>
    <row r="20" spans="1:12">
      <c r="A20" s="1367" t="s">
        <v>85</v>
      </c>
      <c r="B20" s="1525" t="s">
        <v>25</v>
      </c>
      <c r="C20" s="1276" t="s">
        <v>200</v>
      </c>
      <c r="D20" s="1276" t="s">
        <v>200</v>
      </c>
      <c r="E20" s="1507" t="s">
        <v>200</v>
      </c>
      <c r="F20" s="1507" t="s">
        <v>200</v>
      </c>
      <c r="G20" s="1508" t="s">
        <v>73</v>
      </c>
      <c r="H20" s="1509" t="s">
        <v>200</v>
      </c>
      <c r="I20" s="1509" t="s">
        <v>73</v>
      </c>
      <c r="J20" s="1526" t="s">
        <v>73</v>
      </c>
      <c r="K20" s="1526">
        <v>2.6234669115235785E-2</v>
      </c>
      <c r="L20" s="1527" t="s">
        <v>73</v>
      </c>
    </row>
    <row r="21" spans="1:12">
      <c r="A21" s="1367" t="s">
        <v>85</v>
      </c>
      <c r="B21" s="1525" t="s">
        <v>26</v>
      </c>
      <c r="C21" s="1276" t="s">
        <v>200</v>
      </c>
      <c r="D21" s="1276" t="s">
        <v>200</v>
      </c>
      <c r="E21" s="1507" t="s">
        <v>200</v>
      </c>
      <c r="F21" s="1507" t="s">
        <v>200</v>
      </c>
      <c r="G21" s="1508" t="s">
        <v>73</v>
      </c>
      <c r="H21" s="1509" t="s">
        <v>200</v>
      </c>
      <c r="I21" s="1509" t="s">
        <v>73</v>
      </c>
      <c r="J21" s="1526" t="s">
        <v>73</v>
      </c>
      <c r="K21" s="1526">
        <v>1.3117334557617892E-2</v>
      </c>
      <c r="L21" s="1527" t="s">
        <v>73</v>
      </c>
    </row>
    <row r="22" spans="1:12">
      <c r="A22" s="1518" t="s">
        <v>85</v>
      </c>
      <c r="B22" s="1528" t="s">
        <v>27</v>
      </c>
      <c r="C22" s="1279">
        <v>19886.232843137255</v>
      </c>
      <c r="D22" s="1279">
        <v>18995.864844444444</v>
      </c>
      <c r="E22" s="1529">
        <v>20283.9575</v>
      </c>
      <c r="F22" s="1529">
        <v>19375.782141333333</v>
      </c>
      <c r="G22" s="1530">
        <v>4.6871674755740811</v>
      </c>
      <c r="H22" s="1531">
        <v>247.05294117647057</v>
      </c>
      <c r="I22" s="1531">
        <v>11.985388225255958</v>
      </c>
      <c r="J22" s="1532">
        <v>0</v>
      </c>
      <c r="K22" s="1532">
        <v>0.11149734373975208</v>
      </c>
      <c r="L22" s="1533">
        <v>6.2081080157337515E-3</v>
      </c>
    </row>
    <row r="23" spans="1:12">
      <c r="A23" s="1367" t="s">
        <v>85</v>
      </c>
      <c r="B23" s="1525" t="s">
        <v>28</v>
      </c>
      <c r="C23" s="1276">
        <v>19914.722549019607</v>
      </c>
      <c r="D23" s="1276">
        <v>19189.22450980392</v>
      </c>
      <c r="E23" s="1507">
        <v>20313.017</v>
      </c>
      <c r="F23" s="1507">
        <v>19573.008999999998</v>
      </c>
      <c r="G23" s="1508">
        <v>3.7807574706576883</v>
      </c>
      <c r="H23" s="1509">
        <v>242.3</v>
      </c>
      <c r="I23" s="1509">
        <v>5.6233653007846582</v>
      </c>
      <c r="J23" s="1526">
        <v>-18.75</v>
      </c>
      <c r="K23" s="1526">
        <v>8.5262674624516296E-2</v>
      </c>
      <c r="L23" s="1527">
        <v>-1.3833076645148018E-2</v>
      </c>
    </row>
    <row r="24" spans="1:12" ht="16.5" thickBot="1">
      <c r="A24" s="1534" t="s">
        <v>85</v>
      </c>
      <c r="B24" s="1535" t="s">
        <v>29</v>
      </c>
      <c r="C24" s="1370">
        <v>19800.763725490193</v>
      </c>
      <c r="D24" s="1370" t="s">
        <v>200</v>
      </c>
      <c r="E24" s="1536">
        <v>20196.778999999999</v>
      </c>
      <c r="F24" s="1536" t="s">
        <v>200</v>
      </c>
      <c r="G24" s="1537" t="s">
        <v>73</v>
      </c>
      <c r="H24" s="1526">
        <v>262.5</v>
      </c>
      <c r="I24" s="1526" t="s">
        <v>73</v>
      </c>
      <c r="J24" s="1526" t="s">
        <v>73</v>
      </c>
      <c r="K24" s="1526">
        <v>2.6234669115235785E-2</v>
      </c>
      <c r="L24" s="1527" t="s">
        <v>73</v>
      </c>
    </row>
    <row r="25" spans="1:12" ht="16.5" thickBot="1">
      <c r="A25" s="1489"/>
      <c r="B25" s="1517"/>
      <c r="C25" s="1491"/>
      <c r="D25" s="1491"/>
      <c r="E25" s="1491"/>
      <c r="F25" s="1491"/>
      <c r="G25" s="1492"/>
      <c r="H25" s="1487"/>
      <c r="I25" s="1487"/>
      <c r="J25" s="1487"/>
      <c r="K25" s="1487"/>
      <c r="L25" s="1493"/>
    </row>
    <row r="26" spans="1:12">
      <c r="A26" s="1518" t="s">
        <v>86</v>
      </c>
      <c r="B26" s="1519" t="s">
        <v>21</v>
      </c>
      <c r="C26" s="1278">
        <v>21587.01616700675</v>
      </c>
      <c r="D26" s="1278">
        <v>22388.410068099096</v>
      </c>
      <c r="E26" s="1520">
        <v>22018.756490346885</v>
      </c>
      <c r="F26" s="1520">
        <v>22836.178269461077</v>
      </c>
      <c r="G26" s="1521">
        <v>-3.5795034066945188</v>
      </c>
      <c r="H26" s="1522">
        <v>404.93347457627118</v>
      </c>
      <c r="I26" s="1522">
        <v>-1.1504711022300464</v>
      </c>
      <c r="J26" s="1523">
        <v>-19.591141396933562</v>
      </c>
      <c r="K26" s="1523">
        <v>3.0956909555978225</v>
      </c>
      <c r="L26" s="1524">
        <v>-0.53988441910798679</v>
      </c>
    </row>
    <row r="27" spans="1:12">
      <c r="A27" s="1367" t="s">
        <v>86</v>
      </c>
      <c r="B27" s="1525" t="s">
        <v>22</v>
      </c>
      <c r="C27" s="1276">
        <v>21800.390196078431</v>
      </c>
      <c r="D27" s="1276">
        <v>22379.51176470588</v>
      </c>
      <c r="E27" s="1507">
        <v>22236.398000000001</v>
      </c>
      <c r="F27" s="1507">
        <v>22827.101999999999</v>
      </c>
      <c r="G27" s="1508">
        <v>-2.5877310225362726</v>
      </c>
      <c r="H27" s="1509">
        <v>396.3</v>
      </c>
      <c r="I27" s="1509">
        <v>0.27834008097166568</v>
      </c>
      <c r="J27" s="1526">
        <v>-10.335917312661499</v>
      </c>
      <c r="K27" s="1526">
        <v>2.2758575457467045</v>
      </c>
      <c r="L27" s="1527">
        <v>-0.12102093808830094</v>
      </c>
    </row>
    <row r="28" spans="1:12">
      <c r="A28" s="1367" t="s">
        <v>86</v>
      </c>
      <c r="B28" s="1525" t="s">
        <v>23</v>
      </c>
      <c r="C28" s="1276">
        <v>21039.670588235294</v>
      </c>
      <c r="D28" s="1276">
        <v>22403.961764705884</v>
      </c>
      <c r="E28" s="1507">
        <v>21460.464</v>
      </c>
      <c r="F28" s="1507">
        <v>22852.041000000001</v>
      </c>
      <c r="G28" s="1508">
        <v>-6.0895085913770286</v>
      </c>
      <c r="H28" s="1509">
        <v>428.9</v>
      </c>
      <c r="I28" s="1509">
        <v>-1.988117001828164</v>
      </c>
      <c r="J28" s="1526">
        <v>-37.5</v>
      </c>
      <c r="K28" s="1526">
        <v>0.81983340985111819</v>
      </c>
      <c r="L28" s="1527">
        <v>-0.41886348101968585</v>
      </c>
    </row>
    <row r="29" spans="1:12">
      <c r="A29" s="1518" t="s">
        <v>86</v>
      </c>
      <c r="B29" s="1528" t="s">
        <v>24</v>
      </c>
      <c r="C29" s="1279">
        <v>21059.027539512561</v>
      </c>
      <c r="D29" s="1279">
        <v>21643.086873640714</v>
      </c>
      <c r="E29" s="1529">
        <v>21480.208090302811</v>
      </c>
      <c r="F29" s="1529">
        <v>22075.94861111353</v>
      </c>
      <c r="G29" s="1530">
        <v>-2.698595341496719</v>
      </c>
      <c r="H29" s="1531">
        <v>365.07391304347829</v>
      </c>
      <c r="I29" s="1531">
        <v>-0.65262726255888159</v>
      </c>
      <c r="J29" s="1532">
        <v>-8.0980287693127337</v>
      </c>
      <c r="K29" s="1532">
        <v>11.313701055945431</v>
      </c>
      <c r="L29" s="1533">
        <v>-0.31146926487706317</v>
      </c>
    </row>
    <row r="30" spans="1:12">
      <c r="A30" s="1367" t="s">
        <v>86</v>
      </c>
      <c r="B30" s="1525" t="s">
        <v>25</v>
      </c>
      <c r="C30" s="1276">
        <v>21235.98431372549</v>
      </c>
      <c r="D30" s="1276">
        <v>21622.449019607844</v>
      </c>
      <c r="E30" s="1507">
        <v>21660.704000000002</v>
      </c>
      <c r="F30" s="1507">
        <v>22054.898000000001</v>
      </c>
      <c r="G30" s="1508">
        <v>-1.7873308686351643</v>
      </c>
      <c r="H30" s="1509">
        <v>356.2</v>
      </c>
      <c r="I30" s="1509">
        <v>0.16872890888637959</v>
      </c>
      <c r="J30" s="1526">
        <v>-0.31796502384737679</v>
      </c>
      <c r="K30" s="1526">
        <v>8.224568767626419</v>
      </c>
      <c r="L30" s="1527">
        <v>0.43316532404906294</v>
      </c>
    </row>
    <row r="31" spans="1:12">
      <c r="A31" s="1367" t="s">
        <v>86</v>
      </c>
      <c r="B31" s="1525" t="s">
        <v>26</v>
      </c>
      <c r="C31" s="1276">
        <v>20627.24411764706</v>
      </c>
      <c r="D31" s="1276">
        <v>21681.182352941178</v>
      </c>
      <c r="E31" s="1507">
        <v>21039.789000000001</v>
      </c>
      <c r="F31" s="1507">
        <v>22114.806</v>
      </c>
      <c r="G31" s="1508">
        <v>-4.8610736173765208</v>
      </c>
      <c r="H31" s="1509">
        <v>388.7</v>
      </c>
      <c r="I31" s="1509">
        <v>-0.74055158324822112</v>
      </c>
      <c r="J31" s="1526">
        <v>-23.909531502423263</v>
      </c>
      <c r="K31" s="1526">
        <v>3.0891322883190133</v>
      </c>
      <c r="L31" s="1527">
        <v>-0.74463458892612477</v>
      </c>
    </row>
    <row r="32" spans="1:12">
      <c r="A32" s="1518" t="s">
        <v>86</v>
      </c>
      <c r="B32" s="1528" t="s">
        <v>27</v>
      </c>
      <c r="C32" s="1279">
        <v>20098.84377055235</v>
      </c>
      <c r="D32" s="1279">
        <v>20737.073427292231</v>
      </c>
      <c r="E32" s="1529">
        <v>20500.820645963398</v>
      </c>
      <c r="F32" s="1529">
        <v>21151.814895838077</v>
      </c>
      <c r="G32" s="1530">
        <v>-3.0777228955552705</v>
      </c>
      <c r="H32" s="1531">
        <v>329.86518046709131</v>
      </c>
      <c r="I32" s="1531">
        <v>0.49124691399730941</v>
      </c>
      <c r="J32" s="1532">
        <v>-4.008152173913043</v>
      </c>
      <c r="K32" s="1532">
        <v>18.534793729914082</v>
      </c>
      <c r="L32" s="1533">
        <v>0.30117549629584772</v>
      </c>
    </row>
    <row r="33" spans="1:12">
      <c r="A33" s="1367" t="s">
        <v>86</v>
      </c>
      <c r="B33" s="1525" t="s">
        <v>28</v>
      </c>
      <c r="C33" s="1276">
        <v>20090.986274509803</v>
      </c>
      <c r="D33" s="1276">
        <v>20760.45</v>
      </c>
      <c r="E33" s="1507">
        <v>20492.806</v>
      </c>
      <c r="F33" s="1507">
        <v>21175.659</v>
      </c>
      <c r="G33" s="1508">
        <v>-3.224707198014471</v>
      </c>
      <c r="H33" s="1509">
        <v>320.10000000000002</v>
      </c>
      <c r="I33" s="1509">
        <v>0.7871536523929471</v>
      </c>
      <c r="J33" s="1526">
        <v>2.220029600394672</v>
      </c>
      <c r="K33" s="1526">
        <v>13.589558601692136</v>
      </c>
      <c r="L33" s="1527">
        <v>1.0353656127165376</v>
      </c>
    </row>
    <row r="34" spans="1:12" ht="16.5" thickBot="1">
      <c r="A34" s="1534" t="s">
        <v>86</v>
      </c>
      <c r="B34" s="1535" t="s">
        <v>29</v>
      </c>
      <c r="C34" s="1370">
        <v>20118.223529411764</v>
      </c>
      <c r="D34" s="1370">
        <v>20690.416666666664</v>
      </c>
      <c r="E34" s="1536">
        <v>20520.588</v>
      </c>
      <c r="F34" s="1536">
        <v>21104.224999999999</v>
      </c>
      <c r="G34" s="1537">
        <v>-2.7654983776945081</v>
      </c>
      <c r="H34" s="1526">
        <v>356.7</v>
      </c>
      <c r="I34" s="1526">
        <v>1.3928368391131258</v>
      </c>
      <c r="J34" s="1526">
        <v>-17.775354416575791</v>
      </c>
      <c r="K34" s="1526">
        <v>4.9452351282219453</v>
      </c>
      <c r="L34" s="1527">
        <v>-0.73419011642069076</v>
      </c>
    </row>
    <row r="35" spans="1:12" ht="16.5" thickBot="1">
      <c r="A35" s="1538"/>
      <c r="B35" s="1539"/>
      <c r="C35" s="1540"/>
      <c r="D35" s="1540"/>
      <c r="E35" s="1540"/>
      <c r="F35" s="1540"/>
      <c r="G35" s="1541"/>
      <c r="H35" s="1542"/>
      <c r="I35" s="1542"/>
      <c r="J35" s="1542"/>
      <c r="K35" s="1542"/>
      <c r="L35" s="1543"/>
    </row>
    <row r="36" spans="1:12">
      <c r="A36" s="1367" t="s">
        <v>87</v>
      </c>
      <c r="B36" s="1544" t="s">
        <v>26</v>
      </c>
      <c r="C36" s="1545">
        <v>20646.358823529412</v>
      </c>
      <c r="D36" s="1545">
        <v>21622.360784313725</v>
      </c>
      <c r="E36" s="1546">
        <v>21059.286</v>
      </c>
      <c r="F36" s="1546">
        <v>22054.808000000001</v>
      </c>
      <c r="G36" s="1547">
        <v>-4.5138547567496436</v>
      </c>
      <c r="H36" s="1548">
        <v>414.8</v>
      </c>
      <c r="I36" s="1548">
        <v>0.24166263895601739</v>
      </c>
      <c r="J36" s="1548">
        <v>-32.987910189982728</v>
      </c>
      <c r="K36" s="1548">
        <v>2.5447629041778712</v>
      </c>
      <c r="L36" s="1549">
        <v>-1.0412645948931063</v>
      </c>
    </row>
    <row r="37" spans="1:12" ht="16.5" thickBot="1">
      <c r="A37" s="1534" t="s">
        <v>87</v>
      </c>
      <c r="B37" s="1535" t="s">
        <v>29</v>
      </c>
      <c r="C37" s="1370">
        <v>20110.545098039216</v>
      </c>
      <c r="D37" s="1370">
        <v>20791.49411764706</v>
      </c>
      <c r="E37" s="1536">
        <v>20512.756000000001</v>
      </c>
      <c r="F37" s="1536">
        <v>21207.324000000001</v>
      </c>
      <c r="G37" s="1537">
        <v>-3.2751326852930585</v>
      </c>
      <c r="H37" s="1526">
        <v>393.4</v>
      </c>
      <c r="I37" s="1526">
        <v>4.7390841320553658</v>
      </c>
      <c r="J37" s="1526">
        <v>-28.865979381443296</v>
      </c>
      <c r="K37" s="1526">
        <v>3.1678362956647206</v>
      </c>
      <c r="L37" s="1527">
        <v>-1.0375396488416593</v>
      </c>
    </row>
    <row r="38" spans="1:12" ht="16.5" thickBot="1">
      <c r="A38" s="1538"/>
      <c r="B38" s="1539"/>
      <c r="C38" s="1540"/>
      <c r="D38" s="1540"/>
      <c r="E38" s="1540"/>
      <c r="F38" s="1540"/>
      <c r="G38" s="1541"/>
      <c r="H38" s="1542"/>
      <c r="I38" s="1542"/>
      <c r="J38" s="1542"/>
      <c r="K38" s="1542"/>
      <c r="L38" s="1543"/>
    </row>
    <row r="39" spans="1:12">
      <c r="A39" s="1518" t="s">
        <v>88</v>
      </c>
      <c r="B39" s="1519" t="s">
        <v>21</v>
      </c>
      <c r="C39" s="1278" t="s">
        <v>73</v>
      </c>
      <c r="D39" s="1278" t="s">
        <v>200</v>
      </c>
      <c r="E39" s="1520" t="s">
        <v>73</v>
      </c>
      <c r="F39" s="1520" t="s">
        <v>200</v>
      </c>
      <c r="G39" s="1521" t="s">
        <v>73</v>
      </c>
      <c r="H39" s="1522" t="s">
        <v>73</v>
      </c>
      <c r="I39" s="1522" t="s">
        <v>73</v>
      </c>
      <c r="J39" s="1523" t="s">
        <v>73</v>
      </c>
      <c r="K39" s="1523" t="s">
        <v>73</v>
      </c>
      <c r="L39" s="1524" t="s">
        <v>73</v>
      </c>
    </row>
    <row r="40" spans="1:12">
      <c r="A40" s="1369" t="s">
        <v>88</v>
      </c>
      <c r="B40" s="1525" t="s">
        <v>22</v>
      </c>
      <c r="C40" s="1276" t="s">
        <v>73</v>
      </c>
      <c r="D40" s="1276" t="s">
        <v>73</v>
      </c>
      <c r="E40" s="1507" t="s">
        <v>73</v>
      </c>
      <c r="F40" s="1507" t="s">
        <v>73</v>
      </c>
      <c r="G40" s="1508" t="s">
        <v>73</v>
      </c>
      <c r="H40" s="1509" t="s">
        <v>73</v>
      </c>
      <c r="I40" s="1509" t="s">
        <v>73</v>
      </c>
      <c r="J40" s="1526" t="s">
        <v>73</v>
      </c>
      <c r="K40" s="1526" t="s">
        <v>73</v>
      </c>
      <c r="L40" s="1527" t="s">
        <v>73</v>
      </c>
    </row>
    <row r="41" spans="1:12">
      <c r="A41" s="1369" t="s">
        <v>88</v>
      </c>
      <c r="B41" s="1525" t="s">
        <v>23</v>
      </c>
      <c r="C41" s="1276" t="s">
        <v>73</v>
      </c>
      <c r="D41" s="1276" t="s">
        <v>73</v>
      </c>
      <c r="E41" s="1507" t="s">
        <v>73</v>
      </c>
      <c r="F41" s="1507" t="s">
        <v>73</v>
      </c>
      <c r="G41" s="1508" t="s">
        <v>73</v>
      </c>
      <c r="H41" s="1509" t="s">
        <v>73</v>
      </c>
      <c r="I41" s="1509" t="s">
        <v>73</v>
      </c>
      <c r="J41" s="1526" t="s">
        <v>73</v>
      </c>
      <c r="K41" s="1526" t="s">
        <v>73</v>
      </c>
      <c r="L41" s="1527" t="s">
        <v>73</v>
      </c>
    </row>
    <row r="42" spans="1:12">
      <c r="A42" s="1369" t="s">
        <v>88</v>
      </c>
      <c r="B42" s="1525" t="s">
        <v>30</v>
      </c>
      <c r="C42" s="1276" t="s">
        <v>73</v>
      </c>
      <c r="D42" s="1276" t="s">
        <v>200</v>
      </c>
      <c r="E42" s="1507" t="s">
        <v>73</v>
      </c>
      <c r="F42" s="1507" t="s">
        <v>200</v>
      </c>
      <c r="G42" s="1508" t="s">
        <v>73</v>
      </c>
      <c r="H42" s="1509" t="s">
        <v>73</v>
      </c>
      <c r="I42" s="1509" t="s">
        <v>73</v>
      </c>
      <c r="J42" s="1526" t="s">
        <v>73</v>
      </c>
      <c r="K42" s="1526" t="s">
        <v>73</v>
      </c>
      <c r="L42" s="1527" t="s">
        <v>73</v>
      </c>
    </row>
    <row r="43" spans="1:12">
      <c r="A43" s="1550" t="s">
        <v>88</v>
      </c>
      <c r="B43" s="1528" t="s">
        <v>24</v>
      </c>
      <c r="C43" s="1279" t="s">
        <v>73</v>
      </c>
      <c r="D43" s="1279" t="s">
        <v>200</v>
      </c>
      <c r="E43" s="1529" t="s">
        <v>73</v>
      </c>
      <c r="F43" s="1529" t="s">
        <v>200</v>
      </c>
      <c r="G43" s="1530" t="s">
        <v>73</v>
      </c>
      <c r="H43" s="1531" t="s">
        <v>73</v>
      </c>
      <c r="I43" s="1531" t="s">
        <v>73</v>
      </c>
      <c r="J43" s="1532" t="s">
        <v>73</v>
      </c>
      <c r="K43" s="1532" t="s">
        <v>73</v>
      </c>
      <c r="L43" s="1533" t="s">
        <v>73</v>
      </c>
    </row>
    <row r="44" spans="1:12">
      <c r="A44" s="1369" t="s">
        <v>88</v>
      </c>
      <c r="B44" s="1525" t="s">
        <v>26</v>
      </c>
      <c r="C44" s="1276" t="s">
        <v>73</v>
      </c>
      <c r="D44" s="1276" t="s">
        <v>200</v>
      </c>
      <c r="E44" s="1507" t="s">
        <v>73</v>
      </c>
      <c r="F44" s="1507" t="s">
        <v>200</v>
      </c>
      <c r="G44" s="1508" t="s">
        <v>73</v>
      </c>
      <c r="H44" s="1509" t="s">
        <v>73</v>
      </c>
      <c r="I44" s="1509" t="s">
        <v>73</v>
      </c>
      <c r="J44" s="1526" t="s">
        <v>73</v>
      </c>
      <c r="K44" s="1526" t="s">
        <v>73</v>
      </c>
      <c r="L44" s="1527" t="s">
        <v>73</v>
      </c>
    </row>
    <row r="45" spans="1:12">
      <c r="A45" s="1369" t="s">
        <v>88</v>
      </c>
      <c r="B45" s="1525" t="s">
        <v>31</v>
      </c>
      <c r="C45" s="1276" t="s">
        <v>73</v>
      </c>
      <c r="D45" s="1276" t="s">
        <v>200</v>
      </c>
      <c r="E45" s="1507" t="s">
        <v>73</v>
      </c>
      <c r="F45" s="1507" t="s">
        <v>200</v>
      </c>
      <c r="G45" s="1508" t="s">
        <v>73</v>
      </c>
      <c r="H45" s="1509" t="s">
        <v>73</v>
      </c>
      <c r="I45" s="1509" t="s">
        <v>73</v>
      </c>
      <c r="J45" s="1526" t="s">
        <v>73</v>
      </c>
      <c r="K45" s="1526" t="s">
        <v>73</v>
      </c>
      <c r="L45" s="1527" t="s">
        <v>73</v>
      </c>
    </row>
    <row r="46" spans="1:12">
      <c r="A46" s="1550" t="s">
        <v>88</v>
      </c>
      <c r="B46" s="1528" t="s">
        <v>27</v>
      </c>
      <c r="C46" s="1279" t="s">
        <v>200</v>
      </c>
      <c r="D46" s="1279" t="s">
        <v>200</v>
      </c>
      <c r="E46" s="1529" t="s">
        <v>200</v>
      </c>
      <c r="F46" s="1529" t="s">
        <v>200</v>
      </c>
      <c r="G46" s="1530" t="s">
        <v>73</v>
      </c>
      <c r="H46" s="1531" t="s">
        <v>200</v>
      </c>
      <c r="I46" s="1531" t="s">
        <v>73</v>
      </c>
      <c r="J46" s="1532" t="s">
        <v>73</v>
      </c>
      <c r="K46" s="1532">
        <v>0.10493867646094314</v>
      </c>
      <c r="L46" s="1533" t="s">
        <v>73</v>
      </c>
    </row>
    <row r="47" spans="1:12">
      <c r="A47" s="1369" t="s">
        <v>88</v>
      </c>
      <c r="B47" s="1525" t="s">
        <v>29</v>
      </c>
      <c r="C47" s="1276" t="s">
        <v>200</v>
      </c>
      <c r="D47" s="1276" t="s">
        <v>200</v>
      </c>
      <c r="E47" s="1507" t="s">
        <v>200</v>
      </c>
      <c r="F47" s="1507" t="s">
        <v>200</v>
      </c>
      <c r="G47" s="1508" t="s">
        <v>73</v>
      </c>
      <c r="H47" s="1509" t="s">
        <v>200</v>
      </c>
      <c r="I47" s="1509" t="s">
        <v>73</v>
      </c>
      <c r="J47" s="1526" t="s">
        <v>73</v>
      </c>
      <c r="K47" s="1526">
        <v>6.5586672788089467E-2</v>
      </c>
      <c r="L47" s="1527" t="s">
        <v>73</v>
      </c>
    </row>
    <row r="48" spans="1:12" ht="16.5" thickBot="1">
      <c r="A48" s="1551" t="s">
        <v>88</v>
      </c>
      <c r="B48" s="1525" t="s">
        <v>32</v>
      </c>
      <c r="C48" s="1370" t="s">
        <v>200</v>
      </c>
      <c r="D48" s="1370" t="s">
        <v>200</v>
      </c>
      <c r="E48" s="1536" t="s">
        <v>200</v>
      </c>
      <c r="F48" s="1536" t="s">
        <v>200</v>
      </c>
      <c r="G48" s="1537" t="s">
        <v>73</v>
      </c>
      <c r="H48" s="1526" t="s">
        <v>200</v>
      </c>
      <c r="I48" s="1526" t="s">
        <v>73</v>
      </c>
      <c r="J48" s="1526" t="s">
        <v>73</v>
      </c>
      <c r="K48" s="1526">
        <v>3.9352003672853679E-2</v>
      </c>
      <c r="L48" s="1527" t="s">
        <v>73</v>
      </c>
    </row>
    <row r="49" spans="1:12" ht="16.5" thickBot="1">
      <c r="A49" s="1538"/>
      <c r="B49" s="1539"/>
      <c r="C49" s="1540"/>
      <c r="D49" s="1540"/>
      <c r="E49" s="1540"/>
      <c r="F49" s="1540"/>
      <c r="G49" s="1541"/>
      <c r="H49" s="1542"/>
      <c r="I49" s="1542"/>
      <c r="J49" s="1542"/>
      <c r="K49" s="1542"/>
      <c r="L49" s="1543"/>
    </row>
    <row r="50" spans="1:12">
      <c r="A50" s="1518" t="s">
        <v>20</v>
      </c>
      <c r="B50" s="1519" t="s">
        <v>24</v>
      </c>
      <c r="C50" s="1278">
        <v>18968.207898753979</v>
      </c>
      <c r="D50" s="1278">
        <v>19323.02933906543</v>
      </c>
      <c r="E50" s="1520">
        <v>19347.572056729059</v>
      </c>
      <c r="F50" s="1520">
        <v>19709.489925846738</v>
      </c>
      <c r="G50" s="1521">
        <v>-1.8362619757250274</v>
      </c>
      <c r="H50" s="1522">
        <v>350.27838827838826</v>
      </c>
      <c r="I50" s="1522">
        <v>0.59044267015717433</v>
      </c>
      <c r="J50" s="1523">
        <v>-7.6142131979695442</v>
      </c>
      <c r="K50" s="1523">
        <v>3.5810323342296848</v>
      </c>
      <c r="L50" s="1524">
        <v>-7.9316978293540785E-2</v>
      </c>
    </row>
    <row r="51" spans="1:12">
      <c r="A51" s="1367" t="s">
        <v>20</v>
      </c>
      <c r="B51" s="1525" t="s">
        <v>25</v>
      </c>
      <c r="C51" s="1276">
        <v>18626.49411764706</v>
      </c>
      <c r="D51" s="1276">
        <v>18788.284313725489</v>
      </c>
      <c r="E51" s="1507">
        <v>18999.024000000001</v>
      </c>
      <c r="F51" s="1507">
        <v>19164.05</v>
      </c>
      <c r="G51" s="1508">
        <v>-0.86112277937073856</v>
      </c>
      <c r="H51" s="1509">
        <v>311.39999999999998</v>
      </c>
      <c r="I51" s="1509">
        <v>-0.28818443804035671</v>
      </c>
      <c r="J51" s="1526">
        <v>-11.940298507462686</v>
      </c>
      <c r="K51" s="1526">
        <v>0.77392273889945562</v>
      </c>
      <c r="L51" s="1527">
        <v>-5.6004177983982939E-2</v>
      </c>
    </row>
    <row r="52" spans="1:12">
      <c r="A52" s="1367" t="s">
        <v>20</v>
      </c>
      <c r="B52" s="1525" t="s">
        <v>26</v>
      </c>
      <c r="C52" s="1276">
        <v>19051.749019607843</v>
      </c>
      <c r="D52" s="1276">
        <v>19353.55</v>
      </c>
      <c r="E52" s="1507">
        <v>19432.784</v>
      </c>
      <c r="F52" s="1507">
        <v>19740.620999999999</v>
      </c>
      <c r="G52" s="1508">
        <v>-1.5594088960018004</v>
      </c>
      <c r="H52" s="1509">
        <v>350</v>
      </c>
      <c r="I52" s="1509">
        <v>0.92272202998846276</v>
      </c>
      <c r="J52" s="1526">
        <v>-6.7137809187279158</v>
      </c>
      <c r="K52" s="1526">
        <v>1.7314881616055617</v>
      </c>
      <c r="L52" s="1527">
        <v>-2.1267938976625711E-2</v>
      </c>
    </row>
    <row r="53" spans="1:12">
      <c r="A53" s="1367" t="s">
        <v>20</v>
      </c>
      <c r="B53" s="1525" t="s">
        <v>31</v>
      </c>
      <c r="C53" s="1276">
        <v>19046.046078431373</v>
      </c>
      <c r="D53" s="1276">
        <v>19617.615686274512</v>
      </c>
      <c r="E53" s="1507">
        <v>19426.967000000001</v>
      </c>
      <c r="F53" s="1507">
        <v>20009.968000000001</v>
      </c>
      <c r="G53" s="1508">
        <v>-2.9135528852419963</v>
      </c>
      <c r="H53" s="1509">
        <v>378.7</v>
      </c>
      <c r="I53" s="1509">
        <v>0.13220518244315177</v>
      </c>
      <c r="J53" s="1526">
        <v>-5.7471264367816088</v>
      </c>
      <c r="K53" s="1526">
        <v>1.0756214337246672</v>
      </c>
      <c r="L53" s="1527">
        <v>-2.0448613329322463E-3</v>
      </c>
    </row>
    <row r="54" spans="1:12">
      <c r="A54" s="1518" t="s">
        <v>20</v>
      </c>
      <c r="B54" s="1528" t="s">
        <v>27</v>
      </c>
      <c r="C54" s="1279">
        <v>18133.540342610111</v>
      </c>
      <c r="D54" s="1279">
        <v>18515.112794993249</v>
      </c>
      <c r="E54" s="1529">
        <v>18496.211149462313</v>
      </c>
      <c r="F54" s="1529">
        <v>18885.415050893112</v>
      </c>
      <c r="G54" s="1530">
        <v>-2.0608702556017873</v>
      </c>
      <c r="H54" s="1531">
        <v>300.17608776496837</v>
      </c>
      <c r="I54" s="1531">
        <v>-1.306718109786053</v>
      </c>
      <c r="J54" s="1532">
        <v>-11.516946363935505</v>
      </c>
      <c r="K54" s="1532">
        <v>17.636256312717254</v>
      </c>
      <c r="L54" s="1533">
        <v>-1.1857429440646108</v>
      </c>
    </row>
    <row r="55" spans="1:12">
      <c r="A55" s="1367" t="s">
        <v>20</v>
      </c>
      <c r="B55" s="1525" t="s">
        <v>28</v>
      </c>
      <c r="C55" s="1276">
        <v>17477.078431372549</v>
      </c>
      <c r="D55" s="1276">
        <v>17960.049019607843</v>
      </c>
      <c r="E55" s="1507">
        <v>17826.62</v>
      </c>
      <c r="F55" s="1507">
        <v>18319.25</v>
      </c>
      <c r="G55" s="1508">
        <v>-2.6891384745554596</v>
      </c>
      <c r="H55" s="1509">
        <v>271.2</v>
      </c>
      <c r="I55" s="1509">
        <v>-0.22075055187638806</v>
      </c>
      <c r="J55" s="1526">
        <v>-6.7178502879078703</v>
      </c>
      <c r="K55" s="1526">
        <v>6.3750245950022961</v>
      </c>
      <c r="L55" s="1527">
        <v>-7.8586206434592576E-2</v>
      </c>
    </row>
    <row r="56" spans="1:12">
      <c r="A56" s="1367" t="s">
        <v>20</v>
      </c>
      <c r="B56" s="1525" t="s">
        <v>29</v>
      </c>
      <c r="C56" s="1276">
        <v>18361.728431372547</v>
      </c>
      <c r="D56" s="1276">
        <v>18652.249999999996</v>
      </c>
      <c r="E56" s="1507">
        <v>18728.963</v>
      </c>
      <c r="F56" s="1507">
        <v>19025.294999999998</v>
      </c>
      <c r="G56" s="1508">
        <v>-1.5575684897395732</v>
      </c>
      <c r="H56" s="1509">
        <v>308.8</v>
      </c>
      <c r="I56" s="1509">
        <v>-1.1839999999999964</v>
      </c>
      <c r="J56" s="1526">
        <v>-12.525117213663764</v>
      </c>
      <c r="K56" s="1526">
        <v>8.5656194661244847</v>
      </c>
      <c r="L56" s="1527">
        <v>-0.68125282422606581</v>
      </c>
    </row>
    <row r="57" spans="1:12">
      <c r="A57" s="1367" t="s">
        <v>20</v>
      </c>
      <c r="B57" s="1525" t="s">
        <v>32</v>
      </c>
      <c r="C57" s="1276">
        <v>18711.135294117648</v>
      </c>
      <c r="D57" s="1276">
        <v>19049.364705882352</v>
      </c>
      <c r="E57" s="1507">
        <v>19085.358</v>
      </c>
      <c r="F57" s="1507">
        <v>19430.351999999999</v>
      </c>
      <c r="G57" s="1508">
        <v>-1.7755416885911219</v>
      </c>
      <c r="H57" s="1509">
        <v>341.3</v>
      </c>
      <c r="I57" s="1509">
        <v>-1.4438348252959861</v>
      </c>
      <c r="J57" s="1526">
        <v>-18.452380952380953</v>
      </c>
      <c r="K57" s="1526">
        <v>2.695612251590477</v>
      </c>
      <c r="L57" s="1527">
        <v>-0.42590391340394884</v>
      </c>
    </row>
    <row r="58" spans="1:12">
      <c r="A58" s="1518" t="s">
        <v>20</v>
      </c>
      <c r="B58" s="1528" t="s">
        <v>33</v>
      </c>
      <c r="C58" s="1279">
        <v>15437.714837208094</v>
      </c>
      <c r="D58" s="1279">
        <v>16035.002600140448</v>
      </c>
      <c r="E58" s="1529">
        <v>15746.469133952256</v>
      </c>
      <c r="F58" s="1529">
        <v>16355.702652143256</v>
      </c>
      <c r="G58" s="1530">
        <v>-3.7248996949156821</v>
      </c>
      <c r="H58" s="1531">
        <v>224.17295141406817</v>
      </c>
      <c r="I58" s="1531">
        <v>-2.791639296740688</v>
      </c>
      <c r="J58" s="1532">
        <v>-6.5718157181571808</v>
      </c>
      <c r="K58" s="1532">
        <v>9.0444021774775365</v>
      </c>
      <c r="L58" s="1533">
        <v>-9.7180877148996814E-2</v>
      </c>
    </row>
    <row r="59" spans="1:12">
      <c r="A59" s="1367" t="s">
        <v>20</v>
      </c>
      <c r="B59" s="1525" t="s">
        <v>74</v>
      </c>
      <c r="C59" s="1276">
        <v>15018.164705882353</v>
      </c>
      <c r="D59" s="1276">
        <v>15524.928431372549</v>
      </c>
      <c r="E59" s="1507">
        <v>15318.528</v>
      </c>
      <c r="F59" s="1507">
        <v>15835.427</v>
      </c>
      <c r="G59" s="1508">
        <v>-3.2641936336797199</v>
      </c>
      <c r="H59" s="1509">
        <v>212.9</v>
      </c>
      <c r="I59" s="1509">
        <v>-1.2523191094619615</v>
      </c>
      <c r="J59" s="1526">
        <v>-2.9550827423167849</v>
      </c>
      <c r="K59" s="1526">
        <v>5.3846658359021449</v>
      </c>
      <c r="L59" s="1527">
        <v>0.14497798751864455</v>
      </c>
    </row>
    <row r="60" spans="1:12">
      <c r="A60" s="1367" t="s">
        <v>20</v>
      </c>
      <c r="B60" s="1525" t="s">
        <v>34</v>
      </c>
      <c r="C60" s="1276">
        <v>15868.150980392156</v>
      </c>
      <c r="D60" s="1276">
        <v>16548.030392156863</v>
      </c>
      <c r="E60" s="1507">
        <v>16185.513999999999</v>
      </c>
      <c r="F60" s="1507">
        <v>16878.991000000002</v>
      </c>
      <c r="G60" s="1508">
        <v>-4.1085216527457273</v>
      </c>
      <c r="H60" s="1509">
        <v>233.5</v>
      </c>
      <c r="I60" s="1509">
        <v>-4.4599018003273345</v>
      </c>
      <c r="J60" s="1526">
        <v>-5.788423153692615</v>
      </c>
      <c r="K60" s="1526">
        <v>3.0956909555978225</v>
      </c>
      <c r="L60" s="1527">
        <v>-7.2447560335415773E-3</v>
      </c>
    </row>
    <row r="61" spans="1:12" ht="16.5" thickBot="1">
      <c r="A61" s="1367" t="s">
        <v>20</v>
      </c>
      <c r="B61" s="1525" t="s">
        <v>35</v>
      </c>
      <c r="C61" s="1276">
        <v>16511.730392156864</v>
      </c>
      <c r="D61" s="1276">
        <v>16885.236274509803</v>
      </c>
      <c r="E61" s="1507">
        <v>16841.965</v>
      </c>
      <c r="F61" s="1507">
        <v>17222.940999999999</v>
      </c>
      <c r="G61" s="1508">
        <v>-2.2120263896857035</v>
      </c>
      <c r="H61" s="1509">
        <v>280.60000000000002</v>
      </c>
      <c r="I61" s="1509">
        <v>1.8511796733212424</v>
      </c>
      <c r="J61" s="1526">
        <v>-33.333333333333329</v>
      </c>
      <c r="K61" s="1526">
        <v>0.56404538597756937</v>
      </c>
      <c r="L61" s="1527">
        <v>-0.23491410863409923</v>
      </c>
    </row>
    <row r="62" spans="1:12" ht="16.5" thickBot="1">
      <c r="A62" s="1538"/>
      <c r="B62" s="1539"/>
      <c r="C62" s="1540"/>
      <c r="D62" s="1540"/>
      <c r="E62" s="1540"/>
      <c r="F62" s="1540"/>
      <c r="G62" s="1541"/>
      <c r="H62" s="1542"/>
      <c r="I62" s="1542"/>
      <c r="J62" s="1542"/>
      <c r="K62" s="1542"/>
      <c r="L62" s="1543"/>
    </row>
    <row r="63" spans="1:12">
      <c r="A63" s="1518" t="s">
        <v>89</v>
      </c>
      <c r="B63" s="1528" t="s">
        <v>21</v>
      </c>
      <c r="C63" s="1279">
        <v>22401.084016900048</v>
      </c>
      <c r="D63" s="1279">
        <v>22894.22579850649</v>
      </c>
      <c r="E63" s="1529">
        <v>22849.10569723805</v>
      </c>
      <c r="F63" s="1529">
        <v>23352.11031447662</v>
      </c>
      <c r="G63" s="1530">
        <v>-2.1540006897224342</v>
      </c>
      <c r="H63" s="1531">
        <v>351.80087145969497</v>
      </c>
      <c r="I63" s="1531">
        <v>1.3272418591246218</v>
      </c>
      <c r="J63" s="1532">
        <v>18.298969072164947</v>
      </c>
      <c r="K63" s="1532">
        <v>3.0104282809733061</v>
      </c>
      <c r="L63" s="1533">
        <v>0.60735631268394652</v>
      </c>
    </row>
    <row r="64" spans="1:12">
      <c r="A64" s="1367" t="s">
        <v>89</v>
      </c>
      <c r="B64" s="1525" t="s">
        <v>22</v>
      </c>
      <c r="C64" s="1276">
        <v>22263.232352941177</v>
      </c>
      <c r="D64" s="1276">
        <v>23035.871568627452</v>
      </c>
      <c r="E64" s="1507">
        <v>22708.496999999999</v>
      </c>
      <c r="F64" s="1507">
        <v>23496.589</v>
      </c>
      <c r="G64" s="1508">
        <v>-3.3540698183893864</v>
      </c>
      <c r="H64" s="1509">
        <v>334.2</v>
      </c>
      <c r="I64" s="1509">
        <v>8.1203494014881805</v>
      </c>
      <c r="J64" s="1526">
        <v>34.090909090909086</v>
      </c>
      <c r="K64" s="1526">
        <v>0.38696136944972781</v>
      </c>
      <c r="L64" s="1527">
        <v>0.11444805345815096</v>
      </c>
    </row>
    <row r="65" spans="1:12">
      <c r="A65" s="1367" t="s">
        <v>89</v>
      </c>
      <c r="B65" s="1525" t="s">
        <v>23</v>
      </c>
      <c r="C65" s="1276">
        <v>22409.376470588235</v>
      </c>
      <c r="D65" s="1276">
        <v>22801.443137254904</v>
      </c>
      <c r="E65" s="1507">
        <v>22857.563999999998</v>
      </c>
      <c r="F65" s="1507">
        <v>23257.472000000002</v>
      </c>
      <c r="G65" s="1508">
        <v>-1.7194818078250425</v>
      </c>
      <c r="H65" s="1509">
        <v>346.9</v>
      </c>
      <c r="I65" s="1509">
        <v>-0.25876940770558771</v>
      </c>
      <c r="J65" s="1526">
        <v>9.0517241379310338</v>
      </c>
      <c r="K65" s="1526">
        <v>1.6593428215386632</v>
      </c>
      <c r="L65" s="1527">
        <v>0.22245442812853078</v>
      </c>
    </row>
    <row r="66" spans="1:12">
      <c r="A66" s="1367" t="s">
        <v>89</v>
      </c>
      <c r="B66" s="1525" t="s">
        <v>30</v>
      </c>
      <c r="C66" s="1276">
        <v>22437.953921568627</v>
      </c>
      <c r="D66" s="1276">
        <v>23031.764705882353</v>
      </c>
      <c r="E66" s="1507">
        <v>22886.713</v>
      </c>
      <c r="F66" s="1507">
        <v>23492.400000000001</v>
      </c>
      <c r="G66" s="1508">
        <v>-2.5782252983943814</v>
      </c>
      <c r="H66" s="1509">
        <v>367.3</v>
      </c>
      <c r="I66" s="1509">
        <v>1.7733444167359473</v>
      </c>
      <c r="J66" s="1526">
        <v>31.25</v>
      </c>
      <c r="K66" s="1526">
        <v>0.96412408998491506</v>
      </c>
      <c r="L66" s="1527">
        <v>0.27045383109726484</v>
      </c>
    </row>
    <row r="67" spans="1:12">
      <c r="A67" s="1518" t="s">
        <v>89</v>
      </c>
      <c r="B67" s="1528" t="s">
        <v>24</v>
      </c>
      <c r="C67" s="1279">
        <v>22295.326709353089</v>
      </c>
      <c r="D67" s="1279">
        <v>22563.413419003606</v>
      </c>
      <c r="E67" s="1529">
        <v>22741.233243540151</v>
      </c>
      <c r="F67" s="1529">
        <v>23014.68168738368</v>
      </c>
      <c r="G67" s="1530">
        <v>-1.1881478421377816</v>
      </c>
      <c r="H67" s="1531">
        <v>310.41564960629921</v>
      </c>
      <c r="I67" s="1531">
        <v>-0.61899979799474414</v>
      </c>
      <c r="J67" s="1532">
        <v>19.318849089841457</v>
      </c>
      <c r="K67" s="1532">
        <v>13.327211910539779</v>
      </c>
      <c r="L67" s="1533">
        <v>2.7797078847748846</v>
      </c>
    </row>
    <row r="68" spans="1:12">
      <c r="A68" s="1367" t="s">
        <v>89</v>
      </c>
      <c r="B68" s="1525" t="s">
        <v>25</v>
      </c>
      <c r="C68" s="1276">
        <v>22148.893137254901</v>
      </c>
      <c r="D68" s="1276">
        <v>22193.790196078433</v>
      </c>
      <c r="E68" s="1507">
        <v>22591.870999999999</v>
      </c>
      <c r="F68" s="1507">
        <v>22637.666000000001</v>
      </c>
      <c r="G68" s="1508">
        <v>-0.20229559001357245</v>
      </c>
      <c r="H68" s="1509">
        <v>276</v>
      </c>
      <c r="I68" s="1509">
        <v>1.3587954461990408</v>
      </c>
      <c r="J68" s="1526">
        <v>44.166666666666664</v>
      </c>
      <c r="K68" s="1526">
        <v>2.2692988784678954</v>
      </c>
      <c r="L68" s="1527">
        <v>0.78286260942293073</v>
      </c>
    </row>
    <row r="69" spans="1:12">
      <c r="A69" s="1367" t="s">
        <v>89</v>
      </c>
      <c r="B69" s="1525" t="s">
        <v>26</v>
      </c>
      <c r="C69" s="1276">
        <v>22310.488235294117</v>
      </c>
      <c r="D69" s="1276">
        <v>22602.295098039216</v>
      </c>
      <c r="E69" s="1507">
        <v>22756.698</v>
      </c>
      <c r="F69" s="1507">
        <v>23054.341</v>
      </c>
      <c r="G69" s="1508">
        <v>-1.291049698622919</v>
      </c>
      <c r="H69" s="1509">
        <v>311.5</v>
      </c>
      <c r="I69" s="1509">
        <v>-0.35188739603327662</v>
      </c>
      <c r="J69" s="1526">
        <v>26.016260162601629</v>
      </c>
      <c r="K69" s="1526">
        <v>8.1327474257230925</v>
      </c>
      <c r="L69" s="1527">
        <v>2.038358722638737</v>
      </c>
    </row>
    <row r="70" spans="1:12">
      <c r="A70" s="1367" t="s">
        <v>89</v>
      </c>
      <c r="B70" s="1525" t="s">
        <v>31</v>
      </c>
      <c r="C70" s="1276">
        <v>22349.852941176468</v>
      </c>
      <c r="D70" s="1276">
        <v>22640.146078431371</v>
      </c>
      <c r="E70" s="1507">
        <v>22796.85</v>
      </c>
      <c r="F70" s="1507">
        <v>23092.949000000001</v>
      </c>
      <c r="G70" s="1508">
        <v>-1.2822052306961833</v>
      </c>
      <c r="H70" s="1509">
        <v>334.1</v>
      </c>
      <c r="I70" s="1509">
        <v>0.66285025610124904</v>
      </c>
      <c r="J70" s="1526">
        <v>-6.8893528183716075</v>
      </c>
      <c r="K70" s="1526">
        <v>2.9251656063487901</v>
      </c>
      <c r="L70" s="1527">
        <v>-4.1513447286785077E-2</v>
      </c>
    </row>
    <row r="71" spans="1:12">
      <c r="A71" s="1518" t="s">
        <v>89</v>
      </c>
      <c r="B71" s="1528" t="s">
        <v>27</v>
      </c>
      <c r="C71" s="1279">
        <v>20871.730924491385</v>
      </c>
      <c r="D71" s="1279">
        <v>21225.047531094497</v>
      </c>
      <c r="E71" s="1529">
        <v>21289.165542981213</v>
      </c>
      <c r="F71" s="1529">
        <v>21649.548481716389</v>
      </c>
      <c r="G71" s="1530">
        <v>-1.6646210383534279</v>
      </c>
      <c r="H71" s="1531">
        <v>275.21634223630599</v>
      </c>
      <c r="I71" s="1531">
        <v>-0.49731048438516118</v>
      </c>
      <c r="J71" s="1532">
        <v>-0.13562386980108498</v>
      </c>
      <c r="K71" s="1532">
        <v>14.488096018888964</v>
      </c>
      <c r="L71" s="1533">
        <v>0.78810840585787112</v>
      </c>
    </row>
    <row r="72" spans="1:12">
      <c r="A72" s="1367" t="s">
        <v>89</v>
      </c>
      <c r="B72" s="1525" t="s">
        <v>28</v>
      </c>
      <c r="C72" s="1276">
        <v>19912.020588235293</v>
      </c>
      <c r="D72" s="1276">
        <v>20460.176470588234</v>
      </c>
      <c r="E72" s="1507">
        <v>20310.260999999999</v>
      </c>
      <c r="F72" s="1507">
        <v>20869.38</v>
      </c>
      <c r="G72" s="1508">
        <v>-2.6791356523289256</v>
      </c>
      <c r="H72" s="1509">
        <v>240.3</v>
      </c>
      <c r="I72" s="1509">
        <v>-0.49689440993788353</v>
      </c>
      <c r="J72" s="1526">
        <v>5.4673721340388006</v>
      </c>
      <c r="K72" s="1526">
        <v>3.9220830327277496</v>
      </c>
      <c r="L72" s="1527">
        <v>0.41037734710902063</v>
      </c>
    </row>
    <row r="73" spans="1:12">
      <c r="A73" s="1367" t="s">
        <v>89</v>
      </c>
      <c r="B73" s="1525" t="s">
        <v>29</v>
      </c>
      <c r="C73" s="1276">
        <v>21142.802941176469</v>
      </c>
      <c r="D73" s="1276">
        <v>21441.542156862743</v>
      </c>
      <c r="E73" s="1507">
        <v>21565.659</v>
      </c>
      <c r="F73" s="1507">
        <v>21870.373</v>
      </c>
      <c r="G73" s="1508">
        <v>-1.3932729908173032</v>
      </c>
      <c r="H73" s="1509">
        <v>283.7</v>
      </c>
      <c r="I73" s="1509">
        <v>0.2827854365500217</v>
      </c>
      <c r="J73" s="1509">
        <v>2.4642289348171702</v>
      </c>
      <c r="K73" s="1509">
        <v>8.4541221223847316</v>
      </c>
      <c r="L73" s="1510">
        <v>0.66271867880737556</v>
      </c>
    </row>
    <row r="74" spans="1:12" ht="16.5" thickBot="1">
      <c r="A74" s="1552" t="s">
        <v>89</v>
      </c>
      <c r="B74" s="1553" t="s">
        <v>32</v>
      </c>
      <c r="C74" s="1277">
        <v>21264.970588235294</v>
      </c>
      <c r="D74" s="1277">
        <v>21457.662745098038</v>
      </c>
      <c r="E74" s="1513">
        <v>21690.27</v>
      </c>
      <c r="F74" s="1513">
        <v>21886.815999999999</v>
      </c>
      <c r="G74" s="1514">
        <v>-0.89801093041581947</v>
      </c>
      <c r="H74" s="1515">
        <v>306.10000000000002</v>
      </c>
      <c r="I74" s="1515">
        <v>-0.45528455284552111</v>
      </c>
      <c r="J74" s="1515">
        <v>-16.795865633074936</v>
      </c>
      <c r="K74" s="1515">
        <v>2.1118908637764804</v>
      </c>
      <c r="L74" s="1516">
        <v>-0.28498762005852507</v>
      </c>
    </row>
    <row r="75" spans="1:12">
      <c r="C75" s="1554"/>
      <c r="D75" s="1554"/>
      <c r="E75" s="1554"/>
      <c r="F75" s="1554"/>
      <c r="G75" s="1555"/>
      <c r="H75" s="1555"/>
      <c r="I75" s="1555"/>
      <c r="J75" s="1555"/>
      <c r="K75" s="1555"/>
      <c r="L75" s="1555"/>
    </row>
    <row r="76" spans="1:12" ht="16.5" thickBot="1">
      <c r="G76" s="1555"/>
      <c r="H76" s="1555"/>
      <c r="I76" s="1555"/>
      <c r="J76" s="1555"/>
      <c r="K76" s="1555"/>
      <c r="L76" s="1556"/>
    </row>
    <row r="77" spans="1:12" ht="16.5" thickBot="1">
      <c r="A77" s="1455" t="s">
        <v>270</v>
      </c>
      <c r="B77" s="1456"/>
      <c r="C77" s="1456"/>
      <c r="D77" s="1456"/>
      <c r="E77" s="1456"/>
      <c r="F77" s="1456"/>
      <c r="G77" s="1557"/>
      <c r="H77" s="1557"/>
      <c r="I77" s="1557"/>
      <c r="J77" s="1557"/>
      <c r="K77" s="1557"/>
      <c r="L77" s="1558"/>
    </row>
    <row r="78" spans="1:12">
      <c r="A78" s="1458"/>
      <c r="B78" s="1459"/>
      <c r="C78" s="1460" t="s">
        <v>5</v>
      </c>
      <c r="D78" s="1460" t="s">
        <v>5</v>
      </c>
      <c r="E78" s="1460"/>
      <c r="F78" s="1460"/>
      <c r="G78" s="1461"/>
      <c r="H78" s="1591" t="s">
        <v>6</v>
      </c>
      <c r="I78" s="1592"/>
      <c r="J78" s="1462" t="s">
        <v>7</v>
      </c>
      <c r="K78" s="1463" t="s">
        <v>8</v>
      </c>
      <c r="L78" s="1464"/>
    </row>
    <row r="79" spans="1:12">
      <c r="A79" s="1450" t="s">
        <v>9</v>
      </c>
      <c r="B79" s="1451" t="s">
        <v>10</v>
      </c>
      <c r="C79" s="1465" t="s">
        <v>36</v>
      </c>
      <c r="D79" s="1465" t="s">
        <v>36</v>
      </c>
      <c r="E79" s="1466" t="s">
        <v>37</v>
      </c>
      <c r="F79" s="1467"/>
      <c r="G79" s="1468"/>
      <c r="H79" s="1593" t="s">
        <v>11</v>
      </c>
      <c r="I79" s="1594"/>
      <c r="J79" s="1469" t="s">
        <v>12</v>
      </c>
      <c r="K79" s="1470" t="s">
        <v>13</v>
      </c>
      <c r="L79" s="1471"/>
    </row>
    <row r="80" spans="1:12" ht="48" thickBot="1">
      <c r="A80" s="1452" t="s">
        <v>14</v>
      </c>
      <c r="B80" s="1453" t="s">
        <v>15</v>
      </c>
      <c r="C80" s="990" t="s">
        <v>541</v>
      </c>
      <c r="D80" s="990" t="s">
        <v>531</v>
      </c>
      <c r="E80" s="1472" t="s">
        <v>541</v>
      </c>
      <c r="F80" s="1473" t="s">
        <v>531</v>
      </c>
      <c r="G80" s="1474" t="s">
        <v>16</v>
      </c>
      <c r="H80" s="1475" t="s">
        <v>541</v>
      </c>
      <c r="I80" s="1476" t="s">
        <v>16</v>
      </c>
      <c r="J80" s="1477" t="s">
        <v>16</v>
      </c>
      <c r="K80" s="1478" t="s">
        <v>541</v>
      </c>
      <c r="L80" s="1479" t="s">
        <v>17</v>
      </c>
    </row>
    <row r="81" spans="1:12" ht="16.5" thickBot="1">
      <c r="A81" s="1480" t="s">
        <v>18</v>
      </c>
      <c r="B81" s="1481" t="s">
        <v>19</v>
      </c>
      <c r="C81" s="1482">
        <v>20256.046289669488</v>
      </c>
      <c r="D81" s="1482">
        <v>20692.12351508097</v>
      </c>
      <c r="E81" s="1483">
        <v>20661.16721546288</v>
      </c>
      <c r="F81" s="1484">
        <v>21105.965985382591</v>
      </c>
      <c r="G81" s="1485">
        <v>-2.1074551632830567</v>
      </c>
      <c r="H81" s="1486">
        <v>320.8030824274116</v>
      </c>
      <c r="I81" s="1486">
        <v>-0.98861391499946527</v>
      </c>
      <c r="J81" s="1487">
        <v>-3.1066666666666665</v>
      </c>
      <c r="K81" s="1486">
        <v>100</v>
      </c>
      <c r="L81" s="1488" t="s">
        <v>19</v>
      </c>
    </row>
    <row r="82" spans="1:12" ht="16.5" thickBot="1">
      <c r="A82" s="1489"/>
      <c r="B82" s="1490"/>
      <c r="C82" s="1491"/>
      <c r="D82" s="1491"/>
      <c r="E82" s="1491"/>
      <c r="F82" s="1491"/>
      <c r="G82" s="1492"/>
      <c r="H82" s="1487"/>
      <c r="I82" s="1487"/>
      <c r="J82" s="1487"/>
      <c r="K82" s="1487"/>
      <c r="L82" s="1493"/>
    </row>
    <row r="83" spans="1:12">
      <c r="A83" s="1494" t="s">
        <v>80</v>
      </c>
      <c r="B83" s="1495" t="s">
        <v>19</v>
      </c>
      <c r="C83" s="1496">
        <v>20242.335801751531</v>
      </c>
      <c r="D83" s="1496">
        <v>20154.67561447114</v>
      </c>
      <c r="E83" s="1497">
        <v>20647.182517786561</v>
      </c>
      <c r="F83" s="1497">
        <v>20557.769126760562</v>
      </c>
      <c r="G83" s="1498">
        <v>0.43493722725783129</v>
      </c>
      <c r="H83" s="1499">
        <v>252.98000000000002</v>
      </c>
      <c r="I83" s="1499">
        <v>-4.9751150342754995</v>
      </c>
      <c r="J83" s="1499">
        <v>25</v>
      </c>
      <c r="K83" s="1499">
        <v>0.13760836658868861</v>
      </c>
      <c r="L83" s="1500">
        <v>3.0941699922021934E-2</v>
      </c>
    </row>
    <row r="84" spans="1:12">
      <c r="A84" s="1367" t="s">
        <v>81</v>
      </c>
      <c r="B84" s="1501" t="s">
        <v>19</v>
      </c>
      <c r="C84" s="1368">
        <v>20707.013517066458</v>
      </c>
      <c r="D84" s="1368">
        <v>21327.656040627611</v>
      </c>
      <c r="E84" s="1502">
        <v>21121.153787407788</v>
      </c>
      <c r="F84" s="1502">
        <v>21754.209161440165</v>
      </c>
      <c r="G84" s="1503">
        <v>-2.9100362570498897</v>
      </c>
      <c r="H84" s="1504">
        <v>349.94123341699537</v>
      </c>
      <c r="I84" s="1504">
        <v>-0.6863135610206591</v>
      </c>
      <c r="J84" s="1504">
        <v>-5.2971137521222413</v>
      </c>
      <c r="K84" s="1504">
        <v>38.378973441585245</v>
      </c>
      <c r="L84" s="1505">
        <v>-0.88769322508142068</v>
      </c>
    </row>
    <row r="85" spans="1:12">
      <c r="A85" s="1369" t="s">
        <v>82</v>
      </c>
      <c r="B85" s="1506" t="s">
        <v>19</v>
      </c>
      <c r="C85" s="1276">
        <v>20395.560307897853</v>
      </c>
      <c r="D85" s="1276">
        <v>21249.348133397772</v>
      </c>
      <c r="E85" s="1507">
        <v>20803.471514055811</v>
      </c>
      <c r="F85" s="1507">
        <v>21674.33509606573</v>
      </c>
      <c r="G85" s="1508">
        <v>-4.0179483160615881</v>
      </c>
      <c r="H85" s="1509">
        <v>404.71983298538618</v>
      </c>
      <c r="I85" s="1509">
        <v>-0.40591371902874479</v>
      </c>
      <c r="J85" s="1509">
        <v>-23.113964686998393</v>
      </c>
      <c r="K85" s="1509">
        <v>6.5914407595981839</v>
      </c>
      <c r="L85" s="1510">
        <v>-1.7152259070684828</v>
      </c>
    </row>
    <row r="86" spans="1:12">
      <c r="A86" s="1369" t="s">
        <v>83</v>
      </c>
      <c r="B86" s="1506" t="s">
        <v>19</v>
      </c>
      <c r="C86" s="1276" t="s">
        <v>73</v>
      </c>
      <c r="D86" s="1276" t="s">
        <v>73</v>
      </c>
      <c r="E86" s="1507" t="s">
        <v>73</v>
      </c>
      <c r="F86" s="1507" t="s">
        <v>73</v>
      </c>
      <c r="G86" s="1508" t="s">
        <v>73</v>
      </c>
      <c r="H86" s="1509" t="s">
        <v>73</v>
      </c>
      <c r="I86" s="1509" t="s">
        <v>73</v>
      </c>
      <c r="J86" s="1509" t="s">
        <v>73</v>
      </c>
      <c r="K86" s="1509" t="s">
        <v>73</v>
      </c>
      <c r="L86" s="1510" t="s">
        <v>73</v>
      </c>
    </row>
    <row r="87" spans="1:12">
      <c r="A87" s="1369" t="s">
        <v>71</v>
      </c>
      <c r="B87" s="1506" t="s">
        <v>19</v>
      </c>
      <c r="C87" s="1276">
        <v>17472.336924912888</v>
      </c>
      <c r="D87" s="1276">
        <v>17888.809947095975</v>
      </c>
      <c r="E87" s="1507">
        <v>17821.783663411145</v>
      </c>
      <c r="F87" s="1507">
        <v>18246.586146037895</v>
      </c>
      <c r="G87" s="1508">
        <v>-2.328120335644225</v>
      </c>
      <c r="H87" s="1509">
        <v>280.18765294771964</v>
      </c>
      <c r="I87" s="1509">
        <v>-0.29128365381383819</v>
      </c>
      <c r="J87" s="1509">
        <v>-5.8638743455497382</v>
      </c>
      <c r="K87" s="1509">
        <v>24.74198431264621</v>
      </c>
      <c r="L87" s="1510">
        <v>-0.72468235402045522</v>
      </c>
    </row>
    <row r="88" spans="1:12" ht="16.5" thickBot="1">
      <c r="A88" s="1511" t="s">
        <v>84</v>
      </c>
      <c r="B88" s="1512" t="s">
        <v>19</v>
      </c>
      <c r="C88" s="1277">
        <v>21683.560440899611</v>
      </c>
      <c r="D88" s="1277">
        <v>21866.792898526011</v>
      </c>
      <c r="E88" s="1513">
        <v>22117.231649717603</v>
      </c>
      <c r="F88" s="1513">
        <v>22304.128756496531</v>
      </c>
      <c r="G88" s="1514">
        <v>-0.83794847500819958</v>
      </c>
      <c r="H88" s="1515">
        <v>299.00588772250114</v>
      </c>
      <c r="I88" s="1515">
        <v>0.31140586937373316</v>
      </c>
      <c r="J88" s="1515">
        <v>8.7884806355511422</v>
      </c>
      <c r="K88" s="1515">
        <v>30.149993119581669</v>
      </c>
      <c r="L88" s="1516">
        <v>3.296659786248334</v>
      </c>
    </row>
    <row r="89" spans="1:12" ht="16.5" thickBot="1">
      <c r="A89" s="1489"/>
      <c r="B89" s="1517"/>
      <c r="C89" s="1491"/>
      <c r="D89" s="1491"/>
      <c r="E89" s="1491"/>
      <c r="F89" s="1491"/>
      <c r="G89" s="1492"/>
      <c r="H89" s="1487"/>
      <c r="I89" s="1487"/>
      <c r="J89" s="1487"/>
      <c r="K89" s="1487"/>
      <c r="L89" s="1493"/>
    </row>
    <row r="90" spans="1:12">
      <c r="A90" s="1518" t="s">
        <v>85</v>
      </c>
      <c r="B90" s="1519" t="s">
        <v>21</v>
      </c>
      <c r="C90" s="1278" t="s">
        <v>73</v>
      </c>
      <c r="D90" s="1278" t="s">
        <v>73</v>
      </c>
      <c r="E90" s="1520" t="s">
        <v>73</v>
      </c>
      <c r="F90" s="1520" t="s">
        <v>73</v>
      </c>
      <c r="G90" s="1521" t="s">
        <v>73</v>
      </c>
      <c r="H90" s="1522" t="s">
        <v>73</v>
      </c>
      <c r="I90" s="1522" t="s">
        <v>73</v>
      </c>
      <c r="J90" s="1523" t="s">
        <v>73</v>
      </c>
      <c r="K90" s="1523" t="s">
        <v>73</v>
      </c>
      <c r="L90" s="1524" t="s">
        <v>73</v>
      </c>
    </row>
    <row r="91" spans="1:12">
      <c r="A91" s="1367" t="s">
        <v>85</v>
      </c>
      <c r="B91" s="1525" t="s">
        <v>22</v>
      </c>
      <c r="C91" s="1276" t="s">
        <v>73</v>
      </c>
      <c r="D91" s="1276" t="s">
        <v>73</v>
      </c>
      <c r="E91" s="1507" t="s">
        <v>73</v>
      </c>
      <c r="F91" s="1507" t="s">
        <v>73</v>
      </c>
      <c r="G91" s="1508" t="s">
        <v>73</v>
      </c>
      <c r="H91" s="1509" t="s">
        <v>73</v>
      </c>
      <c r="I91" s="1509" t="s">
        <v>73</v>
      </c>
      <c r="J91" s="1526" t="s">
        <v>73</v>
      </c>
      <c r="K91" s="1526" t="s">
        <v>73</v>
      </c>
      <c r="L91" s="1527" t="s">
        <v>73</v>
      </c>
    </row>
    <row r="92" spans="1:12">
      <c r="A92" s="1367" t="s">
        <v>85</v>
      </c>
      <c r="B92" s="1525" t="s">
        <v>23</v>
      </c>
      <c r="C92" s="1276" t="s">
        <v>73</v>
      </c>
      <c r="D92" s="1276" t="s">
        <v>73</v>
      </c>
      <c r="E92" s="1507" t="s">
        <v>73</v>
      </c>
      <c r="F92" s="1507" t="s">
        <v>73</v>
      </c>
      <c r="G92" s="1508" t="s">
        <v>73</v>
      </c>
      <c r="H92" s="1509" t="s">
        <v>73</v>
      </c>
      <c r="I92" s="1509" t="s">
        <v>73</v>
      </c>
      <c r="J92" s="1526" t="s">
        <v>73</v>
      </c>
      <c r="K92" s="1526" t="s">
        <v>73</v>
      </c>
      <c r="L92" s="1527" t="s">
        <v>73</v>
      </c>
    </row>
    <row r="93" spans="1:12">
      <c r="A93" s="1518" t="s">
        <v>85</v>
      </c>
      <c r="B93" s="1528" t="s">
        <v>24</v>
      </c>
      <c r="C93" s="1279" t="s">
        <v>73</v>
      </c>
      <c r="D93" s="1279" t="s">
        <v>200</v>
      </c>
      <c r="E93" s="1529" t="s">
        <v>73</v>
      </c>
      <c r="F93" s="1529" t="s">
        <v>200</v>
      </c>
      <c r="G93" s="1530" t="s">
        <v>73</v>
      </c>
      <c r="H93" s="1531" t="s">
        <v>73</v>
      </c>
      <c r="I93" s="1531" t="s">
        <v>73</v>
      </c>
      <c r="J93" s="1532" t="s">
        <v>73</v>
      </c>
      <c r="K93" s="1532" t="s">
        <v>73</v>
      </c>
      <c r="L93" s="1533" t="s">
        <v>73</v>
      </c>
    </row>
    <row r="94" spans="1:12">
      <c r="A94" s="1367" t="s">
        <v>85</v>
      </c>
      <c r="B94" s="1525" t="s">
        <v>25</v>
      </c>
      <c r="C94" s="1276" t="s">
        <v>73</v>
      </c>
      <c r="D94" s="1276" t="s">
        <v>73</v>
      </c>
      <c r="E94" s="1507" t="s">
        <v>73</v>
      </c>
      <c r="F94" s="1507" t="s">
        <v>73</v>
      </c>
      <c r="G94" s="1508" t="s">
        <v>73</v>
      </c>
      <c r="H94" s="1509" t="s">
        <v>73</v>
      </c>
      <c r="I94" s="1509" t="s">
        <v>73</v>
      </c>
      <c r="J94" s="1526" t="s">
        <v>73</v>
      </c>
      <c r="K94" s="1526" t="s">
        <v>73</v>
      </c>
      <c r="L94" s="1527" t="s">
        <v>73</v>
      </c>
    </row>
    <row r="95" spans="1:12">
      <c r="A95" s="1367" t="s">
        <v>85</v>
      </c>
      <c r="B95" s="1525" t="s">
        <v>26</v>
      </c>
      <c r="C95" s="1276" t="s">
        <v>73</v>
      </c>
      <c r="D95" s="1276" t="s">
        <v>200</v>
      </c>
      <c r="E95" s="1507" t="s">
        <v>73</v>
      </c>
      <c r="F95" s="1507" t="s">
        <v>200</v>
      </c>
      <c r="G95" s="1508" t="s">
        <v>73</v>
      </c>
      <c r="H95" s="1509" t="s">
        <v>73</v>
      </c>
      <c r="I95" s="1509" t="s">
        <v>73</v>
      </c>
      <c r="J95" s="1526" t="s">
        <v>73</v>
      </c>
      <c r="K95" s="1526" t="s">
        <v>73</v>
      </c>
      <c r="L95" s="1527" t="s">
        <v>73</v>
      </c>
    </row>
    <row r="96" spans="1:12">
      <c r="A96" s="1518" t="s">
        <v>85</v>
      </c>
      <c r="B96" s="1528" t="s">
        <v>27</v>
      </c>
      <c r="C96" s="1279">
        <v>20242.335801751531</v>
      </c>
      <c r="D96" s="1279">
        <v>20410.972549019607</v>
      </c>
      <c r="E96" s="1529">
        <v>20647.182517786561</v>
      </c>
      <c r="F96" s="1529">
        <v>20819.191999999999</v>
      </c>
      <c r="G96" s="1530">
        <v>-0.82620633026218249</v>
      </c>
      <c r="H96" s="1531">
        <v>252.98000000000002</v>
      </c>
      <c r="I96" s="1531">
        <v>-10.099502487562177</v>
      </c>
      <c r="J96" s="1532">
        <v>42.857142857142854</v>
      </c>
      <c r="K96" s="1532">
        <v>0.13760836658868861</v>
      </c>
      <c r="L96" s="1533">
        <v>4.427503325535527E-2</v>
      </c>
    </row>
    <row r="97" spans="1:12">
      <c r="A97" s="1367" t="s">
        <v>85</v>
      </c>
      <c r="B97" s="1525" t="s">
        <v>28</v>
      </c>
      <c r="C97" s="1276">
        <v>20577.675490196078</v>
      </c>
      <c r="D97" s="1276">
        <v>20410.972549019607</v>
      </c>
      <c r="E97" s="1507">
        <v>20989.228999999999</v>
      </c>
      <c r="F97" s="1507">
        <v>20819.191999999999</v>
      </c>
      <c r="G97" s="1508">
        <v>0.81673198460343843</v>
      </c>
      <c r="H97" s="1509">
        <v>247.1</v>
      </c>
      <c r="I97" s="1509">
        <v>-12.189054726368154</v>
      </c>
      <c r="J97" s="1526">
        <v>0</v>
      </c>
      <c r="K97" s="1526">
        <v>9.6325856612082011E-2</v>
      </c>
      <c r="L97" s="1527">
        <v>2.9925232787486739E-3</v>
      </c>
    </row>
    <row r="98" spans="1:12" ht="16.5" thickBot="1">
      <c r="A98" s="1534" t="s">
        <v>85</v>
      </c>
      <c r="B98" s="1535" t="s">
        <v>29</v>
      </c>
      <c r="C98" s="1370" t="s">
        <v>200</v>
      </c>
      <c r="D98" s="1370" t="s">
        <v>73</v>
      </c>
      <c r="E98" s="1536" t="s">
        <v>200</v>
      </c>
      <c r="F98" s="1793" t="s">
        <v>73</v>
      </c>
      <c r="G98" s="1537" t="s">
        <v>73</v>
      </c>
      <c r="H98" s="1526" t="s">
        <v>200</v>
      </c>
      <c r="I98" s="1526" t="s">
        <v>73</v>
      </c>
      <c r="J98" s="1526" t="s">
        <v>73</v>
      </c>
      <c r="K98" s="1526">
        <v>4.1282509976606575E-2</v>
      </c>
      <c r="L98" s="1527" t="s">
        <v>73</v>
      </c>
    </row>
    <row r="99" spans="1:12" ht="16.5" thickBot="1">
      <c r="A99" s="1489"/>
      <c r="B99" s="1517"/>
      <c r="C99" s="1491"/>
      <c r="D99" s="1491"/>
      <c r="E99" s="1491"/>
      <c r="F99" s="1491"/>
      <c r="G99" s="1492"/>
      <c r="H99" s="1487"/>
      <c r="I99" s="1487"/>
      <c r="J99" s="1487"/>
      <c r="K99" s="1487"/>
      <c r="L99" s="1493"/>
    </row>
    <row r="100" spans="1:12">
      <c r="A100" s="1518" t="s">
        <v>86</v>
      </c>
      <c r="B100" s="1519" t="s">
        <v>21</v>
      </c>
      <c r="C100" s="1278">
        <v>21725.44623306947</v>
      </c>
      <c r="D100" s="1278">
        <v>22333.651290238104</v>
      </c>
      <c r="E100" s="1520">
        <v>22159.955157730859</v>
      </c>
      <c r="F100" s="1520">
        <v>22780.324316042865</v>
      </c>
      <c r="G100" s="1521">
        <v>-2.7232674553062233</v>
      </c>
      <c r="H100" s="1522">
        <v>398.31860465116279</v>
      </c>
      <c r="I100" s="1522">
        <v>-1.3330184168534065</v>
      </c>
      <c r="J100" s="1523">
        <v>-19.122257053291534</v>
      </c>
      <c r="K100" s="1523">
        <v>3.5502958579881656</v>
      </c>
      <c r="L100" s="1524">
        <v>-0.70303747534516736</v>
      </c>
    </row>
    <row r="101" spans="1:12">
      <c r="A101" s="1367" t="s">
        <v>86</v>
      </c>
      <c r="B101" s="1525" t="s">
        <v>22</v>
      </c>
      <c r="C101" s="1276">
        <v>21852.035294117646</v>
      </c>
      <c r="D101" s="1276">
        <v>22443.051960784313</v>
      </c>
      <c r="E101" s="1507">
        <v>22289.076000000001</v>
      </c>
      <c r="F101" s="1507">
        <v>22891.913</v>
      </c>
      <c r="G101" s="1508">
        <v>-2.6334059543210717</v>
      </c>
      <c r="H101" s="1509">
        <v>393.4</v>
      </c>
      <c r="I101" s="1509">
        <v>0.84593693924633528</v>
      </c>
      <c r="J101" s="1526">
        <v>-8.6580086580086579</v>
      </c>
      <c r="K101" s="1526">
        <v>2.9035365350213294</v>
      </c>
      <c r="L101" s="1527">
        <v>-0.17646346497867071</v>
      </c>
    </row>
    <row r="102" spans="1:12">
      <c r="A102" s="1367" t="s">
        <v>86</v>
      </c>
      <c r="B102" s="1525" t="s">
        <v>23</v>
      </c>
      <c r="C102" s="1276">
        <v>21193.656862745098</v>
      </c>
      <c r="D102" s="1276">
        <v>22078.722549019607</v>
      </c>
      <c r="E102" s="1507">
        <v>21617.53</v>
      </c>
      <c r="F102" s="1507">
        <v>22520.296999999999</v>
      </c>
      <c r="G102" s="1508">
        <v>-4.0086815906557538</v>
      </c>
      <c r="H102" s="1509">
        <v>420.4</v>
      </c>
      <c r="I102" s="1509">
        <v>-4.3240782885753299</v>
      </c>
      <c r="J102" s="1526">
        <v>-46.590909090909086</v>
      </c>
      <c r="K102" s="1526">
        <v>0.64675932296683636</v>
      </c>
      <c r="L102" s="1527">
        <v>-0.52657401036649698</v>
      </c>
    </row>
    <row r="103" spans="1:12">
      <c r="A103" s="1518" t="s">
        <v>86</v>
      </c>
      <c r="B103" s="1528" t="s">
        <v>24</v>
      </c>
      <c r="C103" s="1279">
        <v>21151.714604110435</v>
      </c>
      <c r="D103" s="1279">
        <v>21650.691574779416</v>
      </c>
      <c r="E103" s="1529">
        <v>21574.748896192643</v>
      </c>
      <c r="F103" s="1529">
        <v>22083.705406275003</v>
      </c>
      <c r="G103" s="1530">
        <v>-2.3046698944722479</v>
      </c>
      <c r="H103" s="1531">
        <v>365.82876984126989</v>
      </c>
      <c r="I103" s="1531">
        <v>-0.56554295321383274</v>
      </c>
      <c r="J103" s="1532">
        <v>-10.08028545941124</v>
      </c>
      <c r="K103" s="1532">
        <v>13.87092335213981</v>
      </c>
      <c r="L103" s="1533">
        <v>-1.0757433145268571</v>
      </c>
    </row>
    <row r="104" spans="1:12">
      <c r="A104" s="1367" t="s">
        <v>86</v>
      </c>
      <c r="B104" s="1525" t="s">
        <v>25</v>
      </c>
      <c r="C104" s="1276">
        <v>21376.886274509801</v>
      </c>
      <c r="D104" s="1276">
        <v>21665.640196078431</v>
      </c>
      <c r="E104" s="1507">
        <v>21804.423999999999</v>
      </c>
      <c r="F104" s="1507">
        <v>22098.953000000001</v>
      </c>
      <c r="G104" s="1508">
        <v>-1.3327735481405036</v>
      </c>
      <c r="H104" s="1509">
        <v>358</v>
      </c>
      <c r="I104" s="1509">
        <v>0.28011204481792717</v>
      </c>
      <c r="J104" s="1526">
        <v>-7.1095571095571088</v>
      </c>
      <c r="K104" s="1526">
        <v>10.967386817118481</v>
      </c>
      <c r="L104" s="1527">
        <v>-0.47261318288151877</v>
      </c>
    </row>
    <row r="105" spans="1:12">
      <c r="A105" s="1367" t="s">
        <v>86</v>
      </c>
      <c r="B105" s="1525" t="s">
        <v>26</v>
      </c>
      <c r="C105" s="1276">
        <v>20381.509803921566</v>
      </c>
      <c r="D105" s="1276">
        <v>21607.543137254903</v>
      </c>
      <c r="E105" s="1507">
        <v>20789.14</v>
      </c>
      <c r="F105" s="1507">
        <v>22039.694</v>
      </c>
      <c r="G105" s="1508">
        <v>-5.6740987420242774</v>
      </c>
      <c r="H105" s="1509">
        <v>395.4</v>
      </c>
      <c r="I105" s="1509">
        <v>-2.0074349442379238</v>
      </c>
      <c r="J105" s="1526">
        <v>-19.771863117870723</v>
      </c>
      <c r="K105" s="1526">
        <v>2.9035365350213294</v>
      </c>
      <c r="L105" s="1527">
        <v>-0.60313013164533746</v>
      </c>
    </row>
    <row r="106" spans="1:12">
      <c r="A106" s="1518" t="s">
        <v>86</v>
      </c>
      <c r="B106" s="1528" t="s">
        <v>27</v>
      </c>
      <c r="C106" s="1279">
        <v>20174.469851274702</v>
      </c>
      <c r="D106" s="1279">
        <v>20798.33463143219</v>
      </c>
      <c r="E106" s="1529">
        <v>20577.959248300198</v>
      </c>
      <c r="F106" s="1529">
        <v>21214.301324060834</v>
      </c>
      <c r="G106" s="1530">
        <v>-2.9995900691714508</v>
      </c>
      <c r="H106" s="1531">
        <v>331.23079448456991</v>
      </c>
      <c r="I106" s="1531">
        <v>0.4049099883336994</v>
      </c>
      <c r="J106" s="1532">
        <v>1.1960132890365449</v>
      </c>
      <c r="K106" s="1532">
        <v>20.957754231457272</v>
      </c>
      <c r="L106" s="1533">
        <v>0.89108756479060602</v>
      </c>
    </row>
    <row r="107" spans="1:12">
      <c r="A107" s="1367" t="s">
        <v>86</v>
      </c>
      <c r="B107" s="1525" t="s">
        <v>28</v>
      </c>
      <c r="C107" s="1276">
        <v>20171.759803921566</v>
      </c>
      <c r="D107" s="1276">
        <v>20875.173529411764</v>
      </c>
      <c r="E107" s="1507">
        <v>20575.195</v>
      </c>
      <c r="F107" s="1507">
        <v>21292.677</v>
      </c>
      <c r="G107" s="1508">
        <v>-3.3696185782558015</v>
      </c>
      <c r="H107" s="1509">
        <v>323.60000000000002</v>
      </c>
      <c r="I107" s="1509">
        <v>1.1250000000000071</v>
      </c>
      <c r="J107" s="1526">
        <v>2.1459227467811157</v>
      </c>
      <c r="K107" s="1526">
        <v>16.375395624053944</v>
      </c>
      <c r="L107" s="1527">
        <v>0.84206229072061234</v>
      </c>
    </row>
    <row r="108" spans="1:12" ht="16.5" thickBot="1">
      <c r="A108" s="1534" t="s">
        <v>86</v>
      </c>
      <c r="B108" s="1535" t="s">
        <v>29</v>
      </c>
      <c r="C108" s="1370">
        <v>20183.212745098041</v>
      </c>
      <c r="D108" s="1370">
        <v>20566.743137254904</v>
      </c>
      <c r="E108" s="1536">
        <v>20586.877</v>
      </c>
      <c r="F108" s="1536">
        <v>20978.078000000001</v>
      </c>
      <c r="G108" s="1537">
        <v>-1.8648085873262599</v>
      </c>
      <c r="H108" s="1526">
        <v>358.5</v>
      </c>
      <c r="I108" s="1526">
        <v>-1.456844420010998</v>
      </c>
      <c r="J108" s="1526">
        <v>-2.0588235294117645</v>
      </c>
      <c r="K108" s="1526">
        <v>4.5823586074033296</v>
      </c>
      <c r="L108" s="1527">
        <v>4.902527406999635E-2</v>
      </c>
    </row>
    <row r="109" spans="1:12" ht="16.5" thickBot="1">
      <c r="A109" s="1538"/>
      <c r="B109" s="1539"/>
      <c r="C109" s="1540"/>
      <c r="D109" s="1540"/>
      <c r="E109" s="1540"/>
      <c r="F109" s="1540"/>
      <c r="G109" s="1541"/>
      <c r="H109" s="1542"/>
      <c r="I109" s="1542"/>
      <c r="J109" s="1542"/>
      <c r="K109" s="1542"/>
      <c r="L109" s="1543"/>
    </row>
    <row r="110" spans="1:12">
      <c r="A110" s="1367" t="s">
        <v>87</v>
      </c>
      <c r="B110" s="1544" t="s">
        <v>26</v>
      </c>
      <c r="C110" s="1545">
        <v>20719.30098039216</v>
      </c>
      <c r="D110" s="1545">
        <v>21672.686274509804</v>
      </c>
      <c r="E110" s="1546">
        <v>21133.687000000002</v>
      </c>
      <c r="F110" s="1546">
        <v>22106.14</v>
      </c>
      <c r="G110" s="1547">
        <v>-4.3990176484904087</v>
      </c>
      <c r="H110" s="1548">
        <v>415.6</v>
      </c>
      <c r="I110" s="1548">
        <v>-2.0504360122554766</v>
      </c>
      <c r="J110" s="1548">
        <v>-26.82119205298013</v>
      </c>
      <c r="K110" s="1548">
        <v>3.0411449016100178</v>
      </c>
      <c r="L110" s="1549">
        <v>-0.98552176505664857</v>
      </c>
    </row>
    <row r="111" spans="1:12" ht="16.5" thickBot="1">
      <c r="A111" s="1534" t="s">
        <v>87</v>
      </c>
      <c r="B111" s="1535" t="s">
        <v>29</v>
      </c>
      <c r="C111" s="1370">
        <v>20104.092156862745</v>
      </c>
      <c r="D111" s="1370">
        <v>20815.513725490197</v>
      </c>
      <c r="E111" s="1536">
        <v>20506.173999999999</v>
      </c>
      <c r="F111" s="1536">
        <v>21231.824000000001</v>
      </c>
      <c r="G111" s="1537">
        <v>-3.4177468690396147</v>
      </c>
      <c r="H111" s="1526">
        <v>395.4</v>
      </c>
      <c r="I111" s="1526">
        <v>1.5147625160462073</v>
      </c>
      <c r="J111" s="1526">
        <v>-19.626168224299064</v>
      </c>
      <c r="K111" s="1526">
        <v>3.5502958579881656</v>
      </c>
      <c r="L111" s="1527">
        <v>-0.72970414201183376</v>
      </c>
    </row>
    <row r="112" spans="1:12" ht="16.5" thickBot="1">
      <c r="A112" s="1538"/>
      <c r="B112" s="1539"/>
      <c r="C112" s="1540"/>
      <c r="D112" s="1540"/>
      <c r="E112" s="1540"/>
      <c r="F112" s="1540"/>
      <c r="G112" s="1541"/>
      <c r="H112" s="1542"/>
      <c r="I112" s="1542"/>
      <c r="J112" s="1542"/>
      <c r="K112" s="1542"/>
      <c r="L112" s="1543"/>
    </row>
    <row r="113" spans="1:12">
      <c r="A113" s="1518" t="s">
        <v>88</v>
      </c>
      <c r="B113" s="1519" t="s">
        <v>21</v>
      </c>
      <c r="C113" s="1278" t="s">
        <v>73</v>
      </c>
      <c r="D113" s="1278" t="s">
        <v>73</v>
      </c>
      <c r="E113" s="1520" t="s">
        <v>73</v>
      </c>
      <c r="F113" s="1520" t="s">
        <v>73</v>
      </c>
      <c r="G113" s="1521" t="s">
        <v>73</v>
      </c>
      <c r="H113" s="1522" t="s">
        <v>73</v>
      </c>
      <c r="I113" s="1522" t="s">
        <v>73</v>
      </c>
      <c r="J113" s="1523" t="s">
        <v>73</v>
      </c>
      <c r="K113" s="1523" t="s">
        <v>73</v>
      </c>
      <c r="L113" s="1524" t="s">
        <v>73</v>
      </c>
    </row>
    <row r="114" spans="1:12">
      <c r="A114" s="1369" t="s">
        <v>88</v>
      </c>
      <c r="B114" s="1525" t="s">
        <v>22</v>
      </c>
      <c r="C114" s="1276" t="s">
        <v>73</v>
      </c>
      <c r="D114" s="1276" t="s">
        <v>73</v>
      </c>
      <c r="E114" s="1507" t="s">
        <v>73</v>
      </c>
      <c r="F114" s="1507" t="s">
        <v>73</v>
      </c>
      <c r="G114" s="1508" t="s">
        <v>73</v>
      </c>
      <c r="H114" s="1509" t="s">
        <v>73</v>
      </c>
      <c r="I114" s="1509" t="s">
        <v>73</v>
      </c>
      <c r="J114" s="1526" t="s">
        <v>73</v>
      </c>
      <c r="K114" s="1526" t="s">
        <v>73</v>
      </c>
      <c r="L114" s="1527" t="s">
        <v>73</v>
      </c>
    </row>
    <row r="115" spans="1:12">
      <c r="A115" s="1369" t="s">
        <v>88</v>
      </c>
      <c r="B115" s="1525" t="s">
        <v>23</v>
      </c>
      <c r="C115" s="1276" t="s">
        <v>73</v>
      </c>
      <c r="D115" s="1276" t="s">
        <v>73</v>
      </c>
      <c r="E115" s="1507" t="s">
        <v>73</v>
      </c>
      <c r="F115" s="1507" t="s">
        <v>73</v>
      </c>
      <c r="G115" s="1508" t="s">
        <v>73</v>
      </c>
      <c r="H115" s="1509" t="s">
        <v>73</v>
      </c>
      <c r="I115" s="1509" t="s">
        <v>73</v>
      </c>
      <c r="J115" s="1526" t="s">
        <v>73</v>
      </c>
      <c r="K115" s="1526" t="s">
        <v>73</v>
      </c>
      <c r="L115" s="1527" t="s">
        <v>73</v>
      </c>
    </row>
    <row r="116" spans="1:12">
      <c r="A116" s="1369" t="s">
        <v>88</v>
      </c>
      <c r="B116" s="1525" t="s">
        <v>30</v>
      </c>
      <c r="C116" s="1276" t="s">
        <v>73</v>
      </c>
      <c r="D116" s="1276" t="s">
        <v>73</v>
      </c>
      <c r="E116" s="1507" t="s">
        <v>73</v>
      </c>
      <c r="F116" s="1507" t="s">
        <v>73</v>
      </c>
      <c r="G116" s="1508" t="s">
        <v>73</v>
      </c>
      <c r="H116" s="1509" t="s">
        <v>73</v>
      </c>
      <c r="I116" s="1509" t="s">
        <v>73</v>
      </c>
      <c r="J116" s="1526" t="s">
        <v>73</v>
      </c>
      <c r="K116" s="1526" t="s">
        <v>73</v>
      </c>
      <c r="L116" s="1527" t="s">
        <v>73</v>
      </c>
    </row>
    <row r="117" spans="1:12">
      <c r="A117" s="1550" t="s">
        <v>88</v>
      </c>
      <c r="B117" s="1528" t="s">
        <v>24</v>
      </c>
      <c r="C117" s="1279" t="s">
        <v>73</v>
      </c>
      <c r="D117" s="1279" t="s">
        <v>73</v>
      </c>
      <c r="E117" s="1529" t="s">
        <v>73</v>
      </c>
      <c r="F117" s="1529" t="s">
        <v>73</v>
      </c>
      <c r="G117" s="1530" t="s">
        <v>73</v>
      </c>
      <c r="H117" s="1531" t="s">
        <v>73</v>
      </c>
      <c r="I117" s="1531" t="s">
        <v>73</v>
      </c>
      <c r="J117" s="1532" t="s">
        <v>73</v>
      </c>
      <c r="K117" s="1532" t="s">
        <v>73</v>
      </c>
      <c r="L117" s="1533" t="s">
        <v>73</v>
      </c>
    </row>
    <row r="118" spans="1:12">
      <c r="A118" s="1369" t="s">
        <v>88</v>
      </c>
      <c r="B118" s="1525" t="s">
        <v>26</v>
      </c>
      <c r="C118" s="1276" t="s">
        <v>73</v>
      </c>
      <c r="D118" s="1276" t="s">
        <v>73</v>
      </c>
      <c r="E118" s="1507" t="s">
        <v>73</v>
      </c>
      <c r="F118" s="1507" t="s">
        <v>73</v>
      </c>
      <c r="G118" s="1508" t="s">
        <v>73</v>
      </c>
      <c r="H118" s="1509" t="s">
        <v>73</v>
      </c>
      <c r="I118" s="1509" t="s">
        <v>73</v>
      </c>
      <c r="J118" s="1526" t="s">
        <v>73</v>
      </c>
      <c r="K118" s="1526" t="s">
        <v>73</v>
      </c>
      <c r="L118" s="1527" t="s">
        <v>73</v>
      </c>
    </row>
    <row r="119" spans="1:12">
      <c r="A119" s="1369" t="s">
        <v>88</v>
      </c>
      <c r="B119" s="1525" t="s">
        <v>31</v>
      </c>
      <c r="C119" s="1276" t="s">
        <v>73</v>
      </c>
      <c r="D119" s="1276" t="s">
        <v>73</v>
      </c>
      <c r="E119" s="1507" t="s">
        <v>73</v>
      </c>
      <c r="F119" s="1507" t="s">
        <v>73</v>
      </c>
      <c r="G119" s="1508" t="s">
        <v>73</v>
      </c>
      <c r="H119" s="1509" t="s">
        <v>73</v>
      </c>
      <c r="I119" s="1509" t="s">
        <v>73</v>
      </c>
      <c r="J119" s="1526" t="s">
        <v>73</v>
      </c>
      <c r="K119" s="1526" t="s">
        <v>73</v>
      </c>
      <c r="L119" s="1527" t="s">
        <v>73</v>
      </c>
    </row>
    <row r="120" spans="1:12">
      <c r="A120" s="1550" t="s">
        <v>88</v>
      </c>
      <c r="B120" s="1528" t="s">
        <v>27</v>
      </c>
      <c r="C120" s="1279" t="s">
        <v>73</v>
      </c>
      <c r="D120" s="1279" t="s">
        <v>73</v>
      </c>
      <c r="E120" s="1529" t="s">
        <v>73</v>
      </c>
      <c r="F120" s="1529" t="s">
        <v>73</v>
      </c>
      <c r="G120" s="1530" t="s">
        <v>73</v>
      </c>
      <c r="H120" s="1531" t="s">
        <v>73</v>
      </c>
      <c r="I120" s="1531" t="s">
        <v>73</v>
      </c>
      <c r="J120" s="1532" t="s">
        <v>73</v>
      </c>
      <c r="K120" s="1532" t="s">
        <v>73</v>
      </c>
      <c r="L120" s="1533" t="s">
        <v>73</v>
      </c>
    </row>
    <row r="121" spans="1:12">
      <c r="A121" s="1369" t="s">
        <v>88</v>
      </c>
      <c r="B121" s="1525" t="s">
        <v>29</v>
      </c>
      <c r="C121" s="1276" t="s">
        <v>73</v>
      </c>
      <c r="D121" s="1276" t="s">
        <v>73</v>
      </c>
      <c r="E121" s="1507" t="s">
        <v>73</v>
      </c>
      <c r="F121" s="1507" t="s">
        <v>73</v>
      </c>
      <c r="G121" s="1508" t="s">
        <v>73</v>
      </c>
      <c r="H121" s="1509" t="s">
        <v>73</v>
      </c>
      <c r="I121" s="1509" t="s">
        <v>73</v>
      </c>
      <c r="J121" s="1526" t="s">
        <v>73</v>
      </c>
      <c r="K121" s="1526" t="s">
        <v>73</v>
      </c>
      <c r="L121" s="1527" t="s">
        <v>73</v>
      </c>
    </row>
    <row r="122" spans="1:12" ht="16.5" thickBot="1">
      <c r="A122" s="1551" t="s">
        <v>88</v>
      </c>
      <c r="B122" s="1525" t="s">
        <v>32</v>
      </c>
      <c r="C122" s="1370" t="s">
        <v>73</v>
      </c>
      <c r="D122" s="1370" t="s">
        <v>73</v>
      </c>
      <c r="E122" s="1536" t="s">
        <v>73</v>
      </c>
      <c r="F122" s="1536" t="s">
        <v>73</v>
      </c>
      <c r="G122" s="1537" t="s">
        <v>73</v>
      </c>
      <c r="H122" s="1526" t="s">
        <v>73</v>
      </c>
      <c r="I122" s="1526" t="s">
        <v>73</v>
      </c>
      <c r="J122" s="1526" t="s">
        <v>73</v>
      </c>
      <c r="K122" s="1526" t="s">
        <v>73</v>
      </c>
      <c r="L122" s="1527" t="s">
        <v>73</v>
      </c>
    </row>
    <row r="123" spans="1:12" ht="16.5" thickBot="1">
      <c r="A123" s="1538"/>
      <c r="B123" s="1539"/>
      <c r="C123" s="1540"/>
      <c r="D123" s="1540"/>
      <c r="E123" s="1540"/>
      <c r="F123" s="1540"/>
      <c r="G123" s="1541"/>
      <c r="H123" s="1542"/>
      <c r="I123" s="1542"/>
      <c r="J123" s="1542"/>
      <c r="K123" s="1542"/>
      <c r="L123" s="1543"/>
    </row>
    <row r="124" spans="1:12">
      <c r="A124" s="1518" t="s">
        <v>20</v>
      </c>
      <c r="B124" s="1519" t="s">
        <v>24</v>
      </c>
      <c r="C124" s="1278">
        <v>19098.943031022885</v>
      </c>
      <c r="D124" s="1278">
        <v>19372.826203012777</v>
      </c>
      <c r="E124" s="1520">
        <v>19480.921891643342</v>
      </c>
      <c r="F124" s="1520">
        <v>19760.282727073034</v>
      </c>
      <c r="G124" s="1521">
        <v>-1.4137491820749473</v>
      </c>
      <c r="H124" s="1522">
        <v>353.92594339622644</v>
      </c>
      <c r="I124" s="1522">
        <v>3.9716884133607113</v>
      </c>
      <c r="J124" s="1523">
        <v>-0.93457943925233633</v>
      </c>
      <c r="K124" s="1523">
        <v>2.9172973716801982</v>
      </c>
      <c r="L124" s="1524">
        <v>6.3964038346864704E-2</v>
      </c>
    </row>
    <row r="125" spans="1:12">
      <c r="A125" s="1367" t="s">
        <v>20</v>
      </c>
      <c r="B125" s="1525" t="s">
        <v>25</v>
      </c>
      <c r="C125" s="1276">
        <v>19476.290196078429</v>
      </c>
      <c r="D125" s="1276">
        <v>18973.403921568628</v>
      </c>
      <c r="E125" s="1507">
        <v>19865.815999999999</v>
      </c>
      <c r="F125" s="1507">
        <v>19352.871999999999</v>
      </c>
      <c r="G125" s="1508">
        <v>2.65047999077346</v>
      </c>
      <c r="H125" s="1509">
        <v>319</v>
      </c>
      <c r="I125" s="1509">
        <v>2.9364311068086555</v>
      </c>
      <c r="J125" s="1526">
        <v>-40.298507462686565</v>
      </c>
      <c r="K125" s="1526">
        <v>0.55043346635475443</v>
      </c>
      <c r="L125" s="1527">
        <v>-0.34289986697857888</v>
      </c>
    </row>
    <row r="126" spans="1:12">
      <c r="A126" s="1367" t="s">
        <v>20</v>
      </c>
      <c r="B126" s="1525" t="s">
        <v>26</v>
      </c>
      <c r="C126" s="1276">
        <v>18972.222549019607</v>
      </c>
      <c r="D126" s="1276">
        <v>19398.164705882355</v>
      </c>
      <c r="E126" s="1507">
        <v>19351.667000000001</v>
      </c>
      <c r="F126" s="1507">
        <v>19786.128000000001</v>
      </c>
      <c r="G126" s="1508">
        <v>-2.1957858556257159</v>
      </c>
      <c r="H126" s="1509">
        <v>354.1</v>
      </c>
      <c r="I126" s="1509">
        <v>1.8113858539390488</v>
      </c>
      <c r="J126" s="1526">
        <v>5.1282051282051277</v>
      </c>
      <c r="K126" s="1526">
        <v>1.6925829090408697</v>
      </c>
      <c r="L126" s="1527">
        <v>0.13258290904086989</v>
      </c>
    </row>
    <row r="127" spans="1:12">
      <c r="A127" s="1367" t="s">
        <v>20</v>
      </c>
      <c r="B127" s="1525" t="s">
        <v>31</v>
      </c>
      <c r="C127" s="1276">
        <v>19136.535294117646</v>
      </c>
      <c r="D127" s="1276">
        <v>20010.313725490196</v>
      </c>
      <c r="E127" s="1507">
        <v>19519.266</v>
      </c>
      <c r="F127" s="1507">
        <v>20410.52</v>
      </c>
      <c r="G127" s="1508">
        <v>-4.3666403403734977</v>
      </c>
      <c r="H127" s="1509">
        <v>382</v>
      </c>
      <c r="I127" s="1509">
        <v>0.60574137476955792</v>
      </c>
      <c r="J127" s="1526">
        <v>63.333333333333329</v>
      </c>
      <c r="K127" s="1526">
        <v>0.67428099628457416</v>
      </c>
      <c r="L127" s="1527">
        <v>0.27428099628457414</v>
      </c>
    </row>
    <row r="128" spans="1:12">
      <c r="A128" s="1518" t="s">
        <v>20</v>
      </c>
      <c r="B128" s="1528" t="s">
        <v>27</v>
      </c>
      <c r="C128" s="1279">
        <v>17589.946551628938</v>
      </c>
      <c r="D128" s="1279">
        <v>18141.765282394146</v>
      </c>
      <c r="E128" s="1529">
        <v>17941.745482661518</v>
      </c>
      <c r="F128" s="1529">
        <v>18504.600588042031</v>
      </c>
      <c r="G128" s="1530">
        <v>-3.0417036169061609</v>
      </c>
      <c r="H128" s="1531">
        <v>295.12324929971987</v>
      </c>
      <c r="I128" s="1531">
        <v>-1.2079959090315733</v>
      </c>
      <c r="J128" s="1532">
        <v>-5.3050397877984086</v>
      </c>
      <c r="K128" s="1532">
        <v>14.73785606164855</v>
      </c>
      <c r="L128" s="1533">
        <v>-0.34214393835144818</v>
      </c>
    </row>
    <row r="129" spans="1:12">
      <c r="A129" s="1367" t="s">
        <v>20</v>
      </c>
      <c r="B129" s="1525" t="s">
        <v>28</v>
      </c>
      <c r="C129" s="1276">
        <v>17175.669607843138</v>
      </c>
      <c r="D129" s="1276">
        <v>17783.059803921569</v>
      </c>
      <c r="E129" s="1507">
        <v>17519.183000000001</v>
      </c>
      <c r="F129" s="1507">
        <v>18138.721000000001</v>
      </c>
      <c r="G129" s="1508">
        <v>-3.4155550438203468</v>
      </c>
      <c r="H129" s="1509">
        <v>267.5</v>
      </c>
      <c r="I129" s="1509">
        <v>-1.4369933677229099</v>
      </c>
      <c r="J129" s="1526">
        <v>-3.4482758620689653</v>
      </c>
      <c r="K129" s="1526">
        <v>6.5501582496215764</v>
      </c>
      <c r="L129" s="1527">
        <v>-2.3175083711757694E-2</v>
      </c>
    </row>
    <row r="130" spans="1:12">
      <c r="A130" s="1367" t="s">
        <v>20</v>
      </c>
      <c r="B130" s="1525" t="s">
        <v>29</v>
      </c>
      <c r="C130" s="1276">
        <v>17803.464705882354</v>
      </c>
      <c r="D130" s="1276">
        <v>18313.849999999999</v>
      </c>
      <c r="E130" s="1507">
        <v>18159.534</v>
      </c>
      <c r="F130" s="1507">
        <v>18680.127</v>
      </c>
      <c r="G130" s="1508">
        <v>-2.7868814810520335</v>
      </c>
      <c r="H130" s="1509">
        <v>314.3</v>
      </c>
      <c r="I130" s="1509">
        <v>-0.72646873025900538</v>
      </c>
      <c r="J130" s="1526">
        <v>-8.0895008605851988</v>
      </c>
      <c r="K130" s="1526">
        <v>7.3482867758359705</v>
      </c>
      <c r="L130" s="1527">
        <v>-0.39837989083069658</v>
      </c>
    </row>
    <row r="131" spans="1:12">
      <c r="A131" s="1367" t="s">
        <v>20</v>
      </c>
      <c r="B131" s="1525" t="s">
        <v>32</v>
      </c>
      <c r="C131" s="1276">
        <v>18398.998039215687</v>
      </c>
      <c r="D131" s="1276">
        <v>18953.526470588236</v>
      </c>
      <c r="E131" s="1507">
        <v>18766.977999999999</v>
      </c>
      <c r="F131" s="1507">
        <v>19332.597000000002</v>
      </c>
      <c r="G131" s="1508">
        <v>-2.9257269470832208</v>
      </c>
      <c r="H131" s="1509">
        <v>342.8</v>
      </c>
      <c r="I131" s="1509">
        <v>-2.8895184135977301</v>
      </c>
      <c r="J131" s="1526">
        <v>7.0175438596491224</v>
      </c>
      <c r="K131" s="1526">
        <v>0.83941103619100033</v>
      </c>
      <c r="L131" s="1527">
        <v>7.9411036191000317E-2</v>
      </c>
    </row>
    <row r="132" spans="1:12">
      <c r="A132" s="1518" t="s">
        <v>20</v>
      </c>
      <c r="B132" s="1528" t="s">
        <v>33</v>
      </c>
      <c r="C132" s="1279">
        <v>16059.219371337778</v>
      </c>
      <c r="D132" s="1279">
        <v>16352.889425659172</v>
      </c>
      <c r="E132" s="1529">
        <v>16380.403758764534</v>
      </c>
      <c r="F132" s="1529">
        <v>16679.947214172356</v>
      </c>
      <c r="G132" s="1530">
        <v>-1.7958297563034888</v>
      </c>
      <c r="H132" s="1531">
        <v>218.77300970873785</v>
      </c>
      <c r="I132" s="1531">
        <v>-1.9064889079940472</v>
      </c>
      <c r="J132" s="1532">
        <v>-8.8495575221238933</v>
      </c>
      <c r="K132" s="1532">
        <v>7.0868308793174624</v>
      </c>
      <c r="L132" s="1533">
        <v>-0.44650245401587085</v>
      </c>
    </row>
    <row r="133" spans="1:12">
      <c r="A133" s="1367" t="s">
        <v>20</v>
      </c>
      <c r="B133" s="1525" t="s">
        <v>74</v>
      </c>
      <c r="C133" s="1276">
        <v>15538.848039215685</v>
      </c>
      <c r="D133" s="1276">
        <v>15713.197058823529</v>
      </c>
      <c r="E133" s="1507">
        <v>15849.625</v>
      </c>
      <c r="F133" s="1507">
        <v>16027.460999999999</v>
      </c>
      <c r="G133" s="1508">
        <v>-1.1095706300579944</v>
      </c>
      <c r="H133" s="1509">
        <v>209.7</v>
      </c>
      <c r="I133" s="1509">
        <v>1.5004840271055153</v>
      </c>
      <c r="J133" s="1526">
        <v>-17.260273972602739</v>
      </c>
      <c r="K133" s="1526">
        <v>4.1557726709783953</v>
      </c>
      <c r="L133" s="1527">
        <v>-0.71089399568827094</v>
      </c>
    </row>
    <row r="134" spans="1:12">
      <c r="A134" s="1367" t="s">
        <v>20</v>
      </c>
      <c r="B134" s="1525" t="s">
        <v>34</v>
      </c>
      <c r="C134" s="1276">
        <v>16572.882352941175</v>
      </c>
      <c r="D134" s="1276">
        <v>17295.202941176471</v>
      </c>
      <c r="E134" s="1507">
        <v>16904.34</v>
      </c>
      <c r="F134" s="1507">
        <v>17641.107</v>
      </c>
      <c r="G134" s="1508">
        <v>-4.1764215817068617</v>
      </c>
      <c r="H134" s="1509">
        <v>226.7</v>
      </c>
      <c r="I134" s="1509">
        <v>-7.0901639344262346</v>
      </c>
      <c r="J134" s="1526">
        <v>24.836601307189543</v>
      </c>
      <c r="K134" s="1526">
        <v>2.628319801843952</v>
      </c>
      <c r="L134" s="1527">
        <v>0.58831980184395194</v>
      </c>
    </row>
    <row r="135" spans="1:12" ht="16.5" thickBot="1">
      <c r="A135" s="1367" t="s">
        <v>20</v>
      </c>
      <c r="B135" s="1525" t="s">
        <v>35</v>
      </c>
      <c r="C135" s="1276">
        <v>17834.691176470587</v>
      </c>
      <c r="D135" s="1276">
        <v>17337.745098039217</v>
      </c>
      <c r="E135" s="1507">
        <v>18191.384999999998</v>
      </c>
      <c r="F135" s="1507">
        <v>17684.5</v>
      </c>
      <c r="G135" s="1508">
        <v>2.8662670700330706</v>
      </c>
      <c r="H135" s="1509">
        <v>274.5</v>
      </c>
      <c r="I135" s="1509">
        <v>-2.763018065887358</v>
      </c>
      <c r="J135" s="1526">
        <v>-53.191489361702125</v>
      </c>
      <c r="K135" s="1526">
        <v>0.30273840649511491</v>
      </c>
      <c r="L135" s="1527">
        <v>-0.3239282601715518</v>
      </c>
    </row>
    <row r="136" spans="1:12" ht="16.5" thickBot="1">
      <c r="A136" s="1538"/>
      <c r="B136" s="1539"/>
      <c r="C136" s="1540"/>
      <c r="D136" s="1540"/>
      <c r="E136" s="1540"/>
      <c r="F136" s="1540"/>
      <c r="G136" s="1541"/>
      <c r="H136" s="1542"/>
      <c r="I136" s="1542"/>
      <c r="J136" s="1542"/>
      <c r="K136" s="1542"/>
      <c r="L136" s="1543"/>
    </row>
    <row r="137" spans="1:12">
      <c r="A137" s="1518" t="s">
        <v>89</v>
      </c>
      <c r="B137" s="1528" t="s">
        <v>21</v>
      </c>
      <c r="C137" s="1279">
        <v>22315.513462096282</v>
      </c>
      <c r="D137" s="1279">
        <v>22870.060809797189</v>
      </c>
      <c r="E137" s="1529">
        <v>22761.823731338209</v>
      </c>
      <c r="F137" s="1529">
        <v>23327.462025993133</v>
      </c>
      <c r="G137" s="1530">
        <v>-2.424774259731509</v>
      </c>
      <c r="H137" s="1531">
        <v>360.76257668711656</v>
      </c>
      <c r="I137" s="1531">
        <v>3.7917918497751177</v>
      </c>
      <c r="J137" s="1532">
        <v>-7.3863636363636367</v>
      </c>
      <c r="K137" s="1532">
        <v>2.2430163753956243</v>
      </c>
      <c r="L137" s="1533">
        <v>-0.10365029127104242</v>
      </c>
    </row>
    <row r="138" spans="1:12">
      <c r="A138" s="1367" t="s">
        <v>89</v>
      </c>
      <c r="B138" s="1525" t="s">
        <v>22</v>
      </c>
      <c r="C138" s="1276">
        <v>22515.038235294116</v>
      </c>
      <c r="D138" s="1276">
        <v>23263.977450980394</v>
      </c>
      <c r="E138" s="1507">
        <v>22965.339</v>
      </c>
      <c r="F138" s="1507">
        <v>23729.257000000001</v>
      </c>
      <c r="G138" s="1508">
        <v>-3.2193085523073961</v>
      </c>
      <c r="H138" s="1509">
        <v>332.2</v>
      </c>
      <c r="I138" s="1509">
        <v>11.252511721366364</v>
      </c>
      <c r="J138" s="1526">
        <v>-14.285714285714285</v>
      </c>
      <c r="K138" s="1526">
        <v>0.24769505985963947</v>
      </c>
      <c r="L138" s="1527">
        <v>-3.2304940140360505E-2</v>
      </c>
    </row>
    <row r="139" spans="1:12">
      <c r="A139" s="1367" t="s">
        <v>89</v>
      </c>
      <c r="B139" s="1525" t="s">
        <v>23</v>
      </c>
      <c r="C139" s="1276">
        <v>22364.73725490196</v>
      </c>
      <c r="D139" s="1276">
        <v>22866.878431372548</v>
      </c>
      <c r="E139" s="1507">
        <v>22812.031999999999</v>
      </c>
      <c r="F139" s="1507">
        <v>23324.216</v>
      </c>
      <c r="G139" s="1508">
        <v>-2.1959323305872367</v>
      </c>
      <c r="H139" s="1509">
        <v>355.3</v>
      </c>
      <c r="I139" s="1509">
        <v>1.9804822043628112</v>
      </c>
      <c r="J139" s="1526">
        <v>-7.2072072072072073</v>
      </c>
      <c r="K139" s="1526">
        <v>1.4173661758634926</v>
      </c>
      <c r="L139" s="1527">
        <v>-6.2633824136507421E-2</v>
      </c>
    </row>
    <row r="140" spans="1:12">
      <c r="A140" s="1367" t="s">
        <v>89</v>
      </c>
      <c r="B140" s="1525" t="s">
        <v>30</v>
      </c>
      <c r="C140" s="1276">
        <v>22130.99411764706</v>
      </c>
      <c r="D140" s="1276">
        <v>22725.46470588235</v>
      </c>
      <c r="E140" s="1507">
        <v>22573.614000000001</v>
      </c>
      <c r="F140" s="1507">
        <v>23179.973999999998</v>
      </c>
      <c r="G140" s="1508">
        <v>-2.6158786890787584</v>
      </c>
      <c r="H140" s="1509">
        <v>386.4</v>
      </c>
      <c r="I140" s="1509">
        <v>4.7438330170777991</v>
      </c>
      <c r="J140" s="1526">
        <v>-4.5454545454545459</v>
      </c>
      <c r="K140" s="1526">
        <v>0.57795513967249212</v>
      </c>
      <c r="L140" s="1527">
        <v>-8.7115269941745455E-3</v>
      </c>
    </row>
    <row r="141" spans="1:12">
      <c r="A141" s="1518" t="s">
        <v>89</v>
      </c>
      <c r="B141" s="1528" t="s">
        <v>24</v>
      </c>
      <c r="C141" s="1279">
        <v>22273.661994862647</v>
      </c>
      <c r="D141" s="1279">
        <v>22449.750850827517</v>
      </c>
      <c r="E141" s="1529">
        <v>22719.135234759899</v>
      </c>
      <c r="F141" s="1529">
        <v>22898.745867844067</v>
      </c>
      <c r="G141" s="1530">
        <v>-0.78436886509312997</v>
      </c>
      <c r="H141" s="1531">
        <v>311.1523545706371</v>
      </c>
      <c r="I141" s="1531">
        <v>-0.53807827046891554</v>
      </c>
      <c r="J141" s="1532">
        <v>27.863046044864227</v>
      </c>
      <c r="K141" s="1532">
        <v>14.902986101554974</v>
      </c>
      <c r="L141" s="1533">
        <v>3.6096527682216415</v>
      </c>
    </row>
    <row r="142" spans="1:12">
      <c r="A142" s="1367" t="s">
        <v>89</v>
      </c>
      <c r="B142" s="1525" t="s">
        <v>25</v>
      </c>
      <c r="C142" s="1276">
        <v>22335.275490196076</v>
      </c>
      <c r="D142" s="1276">
        <v>22608.117647058822</v>
      </c>
      <c r="E142" s="1507">
        <v>22781.981</v>
      </c>
      <c r="F142" s="1507">
        <v>23060.28</v>
      </c>
      <c r="G142" s="1508">
        <v>-1.2068327010773463</v>
      </c>
      <c r="H142" s="1509">
        <v>277</v>
      </c>
      <c r="I142" s="1509">
        <v>2.0633750921149678</v>
      </c>
      <c r="J142" s="1526">
        <v>52.830188679245282</v>
      </c>
      <c r="K142" s="1526">
        <v>3.3438833081051325</v>
      </c>
      <c r="L142" s="1527">
        <v>1.2238833081051324</v>
      </c>
    </row>
    <row r="143" spans="1:12">
      <c r="A143" s="1367" t="s">
        <v>89</v>
      </c>
      <c r="B143" s="1525" t="s">
        <v>26</v>
      </c>
      <c r="C143" s="1276">
        <v>22249.640196078431</v>
      </c>
      <c r="D143" s="1276">
        <v>22414.880392156861</v>
      </c>
      <c r="E143" s="1507">
        <v>22694.633000000002</v>
      </c>
      <c r="F143" s="1507">
        <v>22863.178</v>
      </c>
      <c r="G143" s="1508">
        <v>-0.73718972926685111</v>
      </c>
      <c r="H143" s="1509">
        <v>315.10000000000002</v>
      </c>
      <c r="I143" s="1509">
        <v>-0.56800252445564992</v>
      </c>
      <c r="J143" s="1526">
        <v>27.84090909090909</v>
      </c>
      <c r="K143" s="1526">
        <v>9.2885647447364796</v>
      </c>
      <c r="L143" s="1527">
        <v>2.2485647447364796</v>
      </c>
    </row>
    <row r="144" spans="1:12">
      <c r="A144" s="1367" t="s">
        <v>89</v>
      </c>
      <c r="B144" s="1525" t="s">
        <v>31</v>
      </c>
      <c r="C144" s="1276">
        <v>22290.543137254899</v>
      </c>
      <c r="D144" s="1276">
        <v>22431.433333333334</v>
      </c>
      <c r="E144" s="1507">
        <v>22736.353999999999</v>
      </c>
      <c r="F144" s="1507">
        <v>22880.062000000002</v>
      </c>
      <c r="G144" s="1508">
        <v>-0.62809270359495684</v>
      </c>
      <c r="H144" s="1509">
        <v>345.3</v>
      </c>
      <c r="I144" s="1509">
        <v>1.3799177921315293</v>
      </c>
      <c r="J144" s="1526">
        <v>3.125</v>
      </c>
      <c r="K144" s="1526">
        <v>2.270538048713362</v>
      </c>
      <c r="L144" s="1527">
        <v>0.13720471538002865</v>
      </c>
    </row>
    <row r="145" spans="1:12">
      <c r="A145" s="1518" t="s">
        <v>89</v>
      </c>
      <c r="B145" s="1528" t="s">
        <v>27</v>
      </c>
      <c r="C145" s="1279">
        <v>20773.616447188862</v>
      </c>
      <c r="D145" s="1279">
        <v>21079.486486529975</v>
      </c>
      <c r="E145" s="1529">
        <v>21189.088776132641</v>
      </c>
      <c r="F145" s="1529">
        <v>21501.076216260575</v>
      </c>
      <c r="G145" s="1530">
        <v>-1.4510317390158722</v>
      </c>
      <c r="H145" s="1531">
        <v>274.43343915343917</v>
      </c>
      <c r="I145" s="1531">
        <v>-0.80912014608610516</v>
      </c>
      <c r="J145" s="1532">
        <v>-4.6417759838546919</v>
      </c>
      <c r="K145" s="1532">
        <v>13.003990642631072</v>
      </c>
      <c r="L145" s="1533">
        <v>-0.20934269070226108</v>
      </c>
    </row>
    <row r="146" spans="1:12">
      <c r="A146" s="1367" t="s">
        <v>89</v>
      </c>
      <c r="B146" s="1525" t="s">
        <v>28</v>
      </c>
      <c r="C146" s="1276">
        <v>20272.563725490196</v>
      </c>
      <c r="D146" s="1276">
        <v>20751.569607843136</v>
      </c>
      <c r="E146" s="1507">
        <v>20678.014999999999</v>
      </c>
      <c r="F146" s="1507">
        <v>21166.600999999999</v>
      </c>
      <c r="G146" s="1508">
        <v>-2.3082874761044505</v>
      </c>
      <c r="H146" s="1509">
        <v>245.3</v>
      </c>
      <c r="I146" s="1509">
        <v>0.5740057400574029</v>
      </c>
      <c r="J146" s="1526">
        <v>10.855263157894738</v>
      </c>
      <c r="K146" s="1526">
        <v>4.6374019540388058</v>
      </c>
      <c r="L146" s="1527">
        <v>0.58406862070547305</v>
      </c>
    </row>
    <row r="147" spans="1:12">
      <c r="A147" s="1367" t="s">
        <v>89</v>
      </c>
      <c r="B147" s="1525" t="s">
        <v>29</v>
      </c>
      <c r="C147" s="1276">
        <v>21009.427450980394</v>
      </c>
      <c r="D147" s="1276">
        <v>21181.488235294117</v>
      </c>
      <c r="E147" s="1507">
        <v>21429.616000000002</v>
      </c>
      <c r="F147" s="1507">
        <v>21605.117999999999</v>
      </c>
      <c r="G147" s="1508">
        <v>-0.8123167853098362</v>
      </c>
      <c r="H147" s="1509">
        <v>288.10000000000002</v>
      </c>
      <c r="I147" s="1509">
        <v>0.31337047353761632</v>
      </c>
      <c r="J147" s="1509">
        <v>-10.526315789473683</v>
      </c>
      <c r="K147" s="1509">
        <v>7.7198293656254302</v>
      </c>
      <c r="L147" s="1510">
        <v>-0.64017063437456923</v>
      </c>
    </row>
    <row r="148" spans="1:12" ht="16.5" thickBot="1">
      <c r="A148" s="1552" t="s">
        <v>89</v>
      </c>
      <c r="B148" s="1553" t="s">
        <v>32</v>
      </c>
      <c r="C148" s="1277">
        <v>20992.920588235291</v>
      </c>
      <c r="D148" s="1277">
        <v>21377.563725490196</v>
      </c>
      <c r="E148" s="1513">
        <v>21412.778999999999</v>
      </c>
      <c r="F148" s="1513">
        <v>21805.115000000002</v>
      </c>
      <c r="G148" s="1514">
        <v>-1.7992842505072912</v>
      </c>
      <c r="H148" s="1515">
        <v>320.2</v>
      </c>
      <c r="I148" s="1515">
        <v>-3.7571385632702134</v>
      </c>
      <c r="J148" s="1515">
        <v>-21.666666666666668</v>
      </c>
      <c r="K148" s="1515">
        <v>0.64675932296683636</v>
      </c>
      <c r="L148" s="1516">
        <v>-0.15324067703316369</v>
      </c>
    </row>
    <row r="149" spans="1:12">
      <c r="G149" s="1555"/>
      <c r="H149" s="1555"/>
      <c r="I149" s="1555"/>
      <c r="J149" s="1555"/>
      <c r="K149" s="1555"/>
      <c r="L149" s="1555"/>
    </row>
    <row r="150" spans="1:12" ht="16.5" thickBot="1">
      <c r="G150" s="1555"/>
      <c r="H150" s="1555"/>
      <c r="I150" s="1555"/>
      <c r="J150" s="1555"/>
      <c r="K150" s="1555"/>
      <c r="L150" s="1556"/>
    </row>
    <row r="151" spans="1:12" ht="16.5" thickBot="1">
      <c r="A151" s="1455" t="s">
        <v>271</v>
      </c>
      <c r="B151" s="1456"/>
      <c r="C151" s="1456"/>
      <c r="D151" s="1456"/>
      <c r="E151" s="1456"/>
      <c r="F151" s="1456"/>
      <c r="G151" s="1557"/>
      <c r="H151" s="1557"/>
      <c r="I151" s="1557"/>
      <c r="J151" s="1557"/>
      <c r="K151" s="1557"/>
      <c r="L151" s="1558"/>
    </row>
    <row r="152" spans="1:12">
      <c r="A152" s="1458"/>
      <c r="B152" s="1459"/>
      <c r="C152" s="1460" t="s">
        <v>5</v>
      </c>
      <c r="D152" s="1460" t="s">
        <v>5</v>
      </c>
      <c r="E152" s="1460"/>
      <c r="F152" s="1460"/>
      <c r="G152" s="1461"/>
      <c r="H152" s="1591" t="s">
        <v>6</v>
      </c>
      <c r="I152" s="1592"/>
      <c r="J152" s="1462" t="s">
        <v>7</v>
      </c>
      <c r="K152" s="1463" t="s">
        <v>8</v>
      </c>
      <c r="L152" s="1464"/>
    </row>
    <row r="153" spans="1:12">
      <c r="A153" s="1450" t="s">
        <v>9</v>
      </c>
      <c r="B153" s="1451" t="s">
        <v>10</v>
      </c>
      <c r="C153" s="1465" t="s">
        <v>36</v>
      </c>
      <c r="D153" s="1465" t="s">
        <v>36</v>
      </c>
      <c r="E153" s="1466" t="s">
        <v>37</v>
      </c>
      <c r="F153" s="1467"/>
      <c r="G153" s="1468"/>
      <c r="H153" s="1593" t="s">
        <v>11</v>
      </c>
      <c r="I153" s="1594"/>
      <c r="J153" s="1469" t="s">
        <v>12</v>
      </c>
      <c r="K153" s="1470" t="s">
        <v>13</v>
      </c>
      <c r="L153" s="1471"/>
    </row>
    <row r="154" spans="1:12" ht="48" thickBot="1">
      <c r="A154" s="1452" t="s">
        <v>14</v>
      </c>
      <c r="B154" s="1453" t="s">
        <v>15</v>
      </c>
      <c r="C154" s="990" t="s">
        <v>541</v>
      </c>
      <c r="D154" s="990" t="s">
        <v>531</v>
      </c>
      <c r="E154" s="1472" t="s">
        <v>541</v>
      </c>
      <c r="F154" s="1473" t="s">
        <v>531</v>
      </c>
      <c r="G154" s="1474" t="s">
        <v>16</v>
      </c>
      <c r="H154" s="1475" t="s">
        <v>541</v>
      </c>
      <c r="I154" s="1476" t="s">
        <v>16</v>
      </c>
      <c r="J154" s="1477" t="s">
        <v>16</v>
      </c>
      <c r="K154" s="1478" t="s">
        <v>541</v>
      </c>
      <c r="L154" s="1479" t="s">
        <v>17</v>
      </c>
    </row>
    <row r="155" spans="1:12" ht="16.5" thickBot="1">
      <c r="A155" s="1480" t="s">
        <v>18</v>
      </c>
      <c r="B155" s="1481" t="s">
        <v>19</v>
      </c>
      <c r="C155" s="1482">
        <v>20044.828415502499</v>
      </c>
      <c r="D155" s="1482">
        <v>20555.504008031807</v>
      </c>
      <c r="E155" s="1483">
        <v>20445.72498381255</v>
      </c>
      <c r="F155" s="1484">
        <v>20966.614088192444</v>
      </c>
      <c r="G155" s="1485">
        <v>-2.4843739775476568</v>
      </c>
      <c r="H155" s="1486">
        <v>312.71089092959562</v>
      </c>
      <c r="I155" s="1486">
        <v>-1.5716854623457011</v>
      </c>
      <c r="J155" s="1487">
        <v>-8.4918177797434762</v>
      </c>
      <c r="K155" s="1486">
        <v>100</v>
      </c>
      <c r="L155" s="1488" t="s">
        <v>19</v>
      </c>
    </row>
    <row r="156" spans="1:12" ht="16.5" thickBot="1">
      <c r="A156" s="1489"/>
      <c r="B156" s="1490"/>
      <c r="C156" s="1491"/>
      <c r="D156" s="1491"/>
      <c r="E156" s="1491"/>
      <c r="F156" s="1491"/>
      <c r="G156" s="1492"/>
      <c r="H156" s="1487"/>
      <c r="I156" s="1487"/>
      <c r="J156" s="1487"/>
      <c r="K156" s="1487"/>
      <c r="L156" s="1493"/>
    </row>
    <row r="157" spans="1:12">
      <c r="A157" s="1494" t="s">
        <v>80</v>
      </c>
      <c r="B157" s="1495" t="s">
        <v>19</v>
      </c>
      <c r="C157" s="1496">
        <v>19777.023321186884</v>
      </c>
      <c r="D157" s="1496">
        <v>18380.709410123876</v>
      </c>
      <c r="E157" s="1497">
        <v>20172.563787610623</v>
      </c>
      <c r="F157" s="1497">
        <v>18748.323598326355</v>
      </c>
      <c r="G157" s="1498">
        <v>7.5966268760765825</v>
      </c>
      <c r="H157" s="1499">
        <v>260.78461538461539</v>
      </c>
      <c r="I157" s="1499">
        <v>30.932403858222841</v>
      </c>
      <c r="J157" s="1499">
        <v>8.3333333333333321</v>
      </c>
      <c r="K157" s="1499">
        <v>0.20944095376188174</v>
      </c>
      <c r="L157" s="1500">
        <v>3.2528083350559317E-2</v>
      </c>
    </row>
    <row r="158" spans="1:12">
      <c r="A158" s="1367" t="s">
        <v>81</v>
      </c>
      <c r="B158" s="1501" t="s">
        <v>19</v>
      </c>
      <c r="C158" s="1368">
        <v>20546.026590591293</v>
      </c>
      <c r="D158" s="1368">
        <v>21316.049551364311</v>
      </c>
      <c r="E158" s="1502">
        <v>20956.947122403119</v>
      </c>
      <c r="F158" s="1502">
        <v>21742.370542391596</v>
      </c>
      <c r="G158" s="1503">
        <v>-3.6124093205803836</v>
      </c>
      <c r="H158" s="1504">
        <v>348.47019718309866</v>
      </c>
      <c r="I158" s="1504">
        <v>-0.11933563353453171</v>
      </c>
      <c r="J158" s="1504">
        <v>-13.456850316918576</v>
      </c>
      <c r="K158" s="1504">
        <v>28.596745609795391</v>
      </c>
      <c r="L158" s="1505">
        <v>-1.6406124913398017</v>
      </c>
    </row>
    <row r="159" spans="1:12">
      <c r="A159" s="1369" t="s">
        <v>82</v>
      </c>
      <c r="B159" s="1506" t="s">
        <v>19</v>
      </c>
      <c r="C159" s="1276">
        <v>20347.217637478443</v>
      </c>
      <c r="D159" s="1276">
        <v>21258.016535535164</v>
      </c>
      <c r="E159" s="1507">
        <v>20754.161990228011</v>
      </c>
      <c r="F159" s="1507">
        <v>21683.176866245867</v>
      </c>
      <c r="G159" s="1508">
        <v>-4.2844961407110542</v>
      </c>
      <c r="H159" s="1509">
        <v>401.79261744966442</v>
      </c>
      <c r="I159" s="1509">
        <v>5.6781668392926985</v>
      </c>
      <c r="J159" s="1509">
        <v>-43.238095238095234</v>
      </c>
      <c r="K159" s="1509">
        <v>4.8010310939262117</v>
      </c>
      <c r="L159" s="1510">
        <v>-2.9389069865691448</v>
      </c>
    </row>
    <row r="160" spans="1:12">
      <c r="A160" s="1369" t="s">
        <v>83</v>
      </c>
      <c r="B160" s="1506" t="s">
        <v>19</v>
      </c>
      <c r="C160" s="1276" t="s">
        <v>200</v>
      </c>
      <c r="D160" s="1276" t="s">
        <v>200</v>
      </c>
      <c r="E160" s="1507" t="s">
        <v>200</v>
      </c>
      <c r="F160" s="1507" t="s">
        <v>200</v>
      </c>
      <c r="G160" s="1508" t="s">
        <v>73</v>
      </c>
      <c r="H160" s="1509" t="s">
        <v>200</v>
      </c>
      <c r="I160" s="1509" t="s">
        <v>73</v>
      </c>
      <c r="J160" s="1509" t="s">
        <v>73</v>
      </c>
      <c r="K160" s="1509">
        <v>0.25777348155308522</v>
      </c>
      <c r="L160" s="1510" t="s">
        <v>73</v>
      </c>
    </row>
    <row r="161" spans="1:12">
      <c r="A161" s="1369" t="s">
        <v>71</v>
      </c>
      <c r="B161" s="1506" t="s">
        <v>19</v>
      </c>
      <c r="C161" s="1276">
        <v>17670.839560297096</v>
      </c>
      <c r="D161" s="1276">
        <v>18182.660854776786</v>
      </c>
      <c r="E161" s="1507">
        <v>18024.256351503038</v>
      </c>
      <c r="F161" s="1507">
        <v>18546.314071872323</v>
      </c>
      <c r="G161" s="1508">
        <v>-2.8148866580505443</v>
      </c>
      <c r="H161" s="1509">
        <v>286.19690181124878</v>
      </c>
      <c r="I161" s="1509">
        <v>-2.8878686170172618</v>
      </c>
      <c r="J161" s="1509">
        <v>-8.5440278988666094</v>
      </c>
      <c r="K161" s="1509">
        <v>33.8005477686483</v>
      </c>
      <c r="L161" s="1510">
        <v>-1.9295958316170925E-2</v>
      </c>
    </row>
    <row r="162" spans="1:12" ht="16.5" thickBot="1">
      <c r="A162" s="1511" t="s">
        <v>84</v>
      </c>
      <c r="B162" s="1512" t="s">
        <v>19</v>
      </c>
      <c r="C162" s="1277">
        <v>21851.128098242734</v>
      </c>
      <c r="D162" s="1277">
        <v>22209.594112899224</v>
      </c>
      <c r="E162" s="1513">
        <v>22288.15066020759</v>
      </c>
      <c r="F162" s="1513">
        <v>22653.78599515721</v>
      </c>
      <c r="G162" s="1514">
        <v>-1.6140142536341766</v>
      </c>
      <c r="H162" s="1515">
        <v>295.69825610363722</v>
      </c>
      <c r="I162" s="1515">
        <v>0.3552108338163561</v>
      </c>
      <c r="J162" s="1515">
        <v>8.486486486486486</v>
      </c>
      <c r="K162" s="1515">
        <v>32.334461092315124</v>
      </c>
      <c r="L162" s="1516">
        <v>5.0603935705695804</v>
      </c>
    </row>
    <row r="163" spans="1:12" ht="16.5" thickBot="1">
      <c r="A163" s="1489"/>
      <c r="B163" s="1517"/>
      <c r="C163" s="1491"/>
      <c r="D163" s="1491"/>
      <c r="E163" s="1491"/>
      <c r="F163" s="1491"/>
      <c r="G163" s="1492"/>
      <c r="H163" s="1487"/>
      <c r="I163" s="1487"/>
      <c r="J163" s="1487"/>
      <c r="K163" s="1487"/>
      <c r="L163" s="1493"/>
    </row>
    <row r="164" spans="1:12">
      <c r="A164" s="1518" t="s">
        <v>85</v>
      </c>
      <c r="B164" s="1519" t="s">
        <v>21</v>
      </c>
      <c r="C164" s="1278" t="s">
        <v>73</v>
      </c>
      <c r="D164" s="1278" t="s">
        <v>200</v>
      </c>
      <c r="E164" s="1520" t="s">
        <v>73</v>
      </c>
      <c r="F164" s="1520" t="s">
        <v>200</v>
      </c>
      <c r="G164" s="1521" t="s">
        <v>73</v>
      </c>
      <c r="H164" s="1522" t="s">
        <v>73</v>
      </c>
      <c r="I164" s="1522" t="s">
        <v>73</v>
      </c>
      <c r="J164" s="1523" t="s">
        <v>73</v>
      </c>
      <c r="K164" s="1523" t="s">
        <v>73</v>
      </c>
      <c r="L164" s="1524" t="s">
        <v>73</v>
      </c>
    </row>
    <row r="165" spans="1:12">
      <c r="A165" s="1367" t="s">
        <v>85</v>
      </c>
      <c r="B165" s="1525" t="s">
        <v>22</v>
      </c>
      <c r="C165" s="1276" t="s">
        <v>73</v>
      </c>
      <c r="D165" s="1276" t="s">
        <v>200</v>
      </c>
      <c r="E165" s="1507" t="s">
        <v>73</v>
      </c>
      <c r="F165" s="1507" t="s">
        <v>200</v>
      </c>
      <c r="G165" s="1508" t="s">
        <v>73</v>
      </c>
      <c r="H165" s="1509" t="s">
        <v>73</v>
      </c>
      <c r="I165" s="1509" t="s">
        <v>73</v>
      </c>
      <c r="J165" s="1526" t="s">
        <v>73</v>
      </c>
      <c r="K165" s="1526" t="s">
        <v>73</v>
      </c>
      <c r="L165" s="1527" t="s">
        <v>73</v>
      </c>
    </row>
    <row r="166" spans="1:12">
      <c r="A166" s="1367" t="s">
        <v>85</v>
      </c>
      <c r="B166" s="1525" t="s">
        <v>23</v>
      </c>
      <c r="C166" s="1276" t="s">
        <v>73</v>
      </c>
      <c r="D166" s="1276" t="s">
        <v>73</v>
      </c>
      <c r="E166" s="1507" t="s">
        <v>73</v>
      </c>
      <c r="F166" s="1507" t="s">
        <v>73</v>
      </c>
      <c r="G166" s="1508" t="s">
        <v>73</v>
      </c>
      <c r="H166" s="1509" t="s">
        <v>73</v>
      </c>
      <c r="I166" s="1509" t="s">
        <v>73</v>
      </c>
      <c r="J166" s="1526" t="s">
        <v>73</v>
      </c>
      <c r="K166" s="1526" t="s">
        <v>73</v>
      </c>
      <c r="L166" s="1527" t="s">
        <v>73</v>
      </c>
    </row>
    <row r="167" spans="1:12">
      <c r="A167" s="1518" t="s">
        <v>85</v>
      </c>
      <c r="B167" s="1528" t="s">
        <v>24</v>
      </c>
      <c r="C167" s="1279">
        <v>20194.790412676699</v>
      </c>
      <c r="D167" s="1279" t="s">
        <v>200</v>
      </c>
      <c r="E167" s="1529">
        <v>20598.686220930234</v>
      </c>
      <c r="F167" s="1529" t="s">
        <v>200</v>
      </c>
      <c r="G167" s="1530" t="s">
        <v>73</v>
      </c>
      <c r="H167" s="1531">
        <v>286.66666666666669</v>
      </c>
      <c r="I167" s="1531" t="s">
        <v>73</v>
      </c>
      <c r="J167" s="1532" t="s">
        <v>73</v>
      </c>
      <c r="K167" s="1532">
        <v>9.6665055582406956E-2</v>
      </c>
      <c r="L167" s="1533" t="s">
        <v>73</v>
      </c>
    </row>
    <row r="168" spans="1:12">
      <c r="A168" s="1367" t="s">
        <v>85</v>
      </c>
      <c r="B168" s="1525" t="s">
        <v>25</v>
      </c>
      <c r="C168" s="1276" t="s">
        <v>200</v>
      </c>
      <c r="D168" s="1276" t="s">
        <v>200</v>
      </c>
      <c r="E168" s="1507" t="s">
        <v>200</v>
      </c>
      <c r="F168" s="1507" t="s">
        <v>200</v>
      </c>
      <c r="G168" s="1508" t="s">
        <v>73</v>
      </c>
      <c r="H168" s="1509" t="s">
        <v>200</v>
      </c>
      <c r="I168" s="1509" t="s">
        <v>73</v>
      </c>
      <c r="J168" s="1526" t="s">
        <v>73</v>
      </c>
      <c r="K168" s="1526" t="s">
        <v>73</v>
      </c>
      <c r="L168" s="1527" t="s">
        <v>73</v>
      </c>
    </row>
    <row r="169" spans="1:12">
      <c r="A169" s="1367" t="s">
        <v>85</v>
      </c>
      <c r="B169" s="1525" t="s">
        <v>26</v>
      </c>
      <c r="C169" s="1276" t="s">
        <v>200</v>
      </c>
      <c r="D169" s="1276" t="s">
        <v>73</v>
      </c>
      <c r="E169" s="1507" t="s">
        <v>200</v>
      </c>
      <c r="F169" s="1507" t="s">
        <v>73</v>
      </c>
      <c r="G169" s="1508" t="s">
        <v>73</v>
      </c>
      <c r="H169" s="1509" t="s">
        <v>200</v>
      </c>
      <c r="I169" s="1509" t="s">
        <v>73</v>
      </c>
      <c r="J169" s="1526" t="s">
        <v>73</v>
      </c>
      <c r="K169" s="1526" t="s">
        <v>73</v>
      </c>
      <c r="L169" s="1527" t="s">
        <v>73</v>
      </c>
    </row>
    <row r="170" spans="1:12">
      <c r="A170" s="1518" t="s">
        <v>85</v>
      </c>
      <c r="B170" s="1528" t="s">
        <v>27</v>
      </c>
      <c r="C170" s="1279">
        <v>19346.748232945873</v>
      </c>
      <c r="D170" s="1279" t="s">
        <v>200</v>
      </c>
      <c r="E170" s="1529">
        <v>19733.683197604791</v>
      </c>
      <c r="F170" s="1529" t="s">
        <v>200</v>
      </c>
      <c r="G170" s="1530" t="s">
        <v>73</v>
      </c>
      <c r="H170" s="1531">
        <v>238.59999999999997</v>
      </c>
      <c r="I170" s="1531" t="s">
        <v>73</v>
      </c>
      <c r="J170" s="1532" t="s">
        <v>73</v>
      </c>
      <c r="K170" s="1532">
        <v>0.1127758981794748</v>
      </c>
      <c r="L170" s="1533" t="s">
        <v>73</v>
      </c>
    </row>
    <row r="171" spans="1:12">
      <c r="A171" s="1367" t="s">
        <v>85</v>
      </c>
      <c r="B171" s="1525" t="s">
        <v>28</v>
      </c>
      <c r="C171" s="1276" t="s">
        <v>200</v>
      </c>
      <c r="D171" s="1276" t="s">
        <v>200</v>
      </c>
      <c r="E171" s="1507" t="s">
        <v>200</v>
      </c>
      <c r="F171" s="1507" t="s">
        <v>200</v>
      </c>
      <c r="G171" s="1508" t="s">
        <v>73</v>
      </c>
      <c r="H171" s="1509" t="s">
        <v>200</v>
      </c>
      <c r="I171" s="1509" t="s">
        <v>73</v>
      </c>
      <c r="J171" s="1526" t="s">
        <v>73</v>
      </c>
      <c r="K171" s="1526" t="s">
        <v>73</v>
      </c>
      <c r="L171" s="1527" t="s">
        <v>73</v>
      </c>
    </row>
    <row r="172" spans="1:12" ht="16.5" thickBot="1">
      <c r="A172" s="1534" t="s">
        <v>85</v>
      </c>
      <c r="B172" s="1535" t="s">
        <v>29</v>
      </c>
      <c r="C172" s="1370" t="s">
        <v>200</v>
      </c>
      <c r="D172" s="1370" t="s">
        <v>200</v>
      </c>
      <c r="E172" s="1536" t="s">
        <v>200</v>
      </c>
      <c r="F172" s="1536" t="s">
        <v>200</v>
      </c>
      <c r="G172" s="1537" t="s">
        <v>73</v>
      </c>
      <c r="H172" s="1526" t="s">
        <v>200</v>
      </c>
      <c r="I172" s="1526" t="s">
        <v>73</v>
      </c>
      <c r="J172" s="1526" t="s">
        <v>73</v>
      </c>
      <c r="K172" s="1526" t="s">
        <v>73</v>
      </c>
      <c r="L172" s="1527" t="s">
        <v>73</v>
      </c>
    </row>
    <row r="173" spans="1:12" ht="16.5" thickBot="1">
      <c r="A173" s="1489"/>
      <c r="B173" s="1517"/>
      <c r="C173" s="1491"/>
      <c r="D173" s="1491"/>
      <c r="E173" s="1491"/>
      <c r="F173" s="1491"/>
      <c r="G173" s="1492"/>
      <c r="H173" s="1487"/>
      <c r="I173" s="1487"/>
      <c r="J173" s="1487"/>
      <c r="K173" s="1487"/>
      <c r="L173" s="1493"/>
    </row>
    <row r="174" spans="1:12">
      <c r="A174" s="1518" t="s">
        <v>86</v>
      </c>
      <c r="B174" s="1519" t="s">
        <v>21</v>
      </c>
      <c r="C174" s="1278">
        <v>21481.57441225792</v>
      </c>
      <c r="D174" s="1278">
        <v>22637.833661292971</v>
      </c>
      <c r="E174" s="1520">
        <v>21911.205900503079</v>
      </c>
      <c r="F174" s="1520">
        <v>23090.590334518831</v>
      </c>
      <c r="G174" s="1521">
        <v>-5.1076408915048574</v>
      </c>
      <c r="H174" s="1522">
        <v>420.92352941176472</v>
      </c>
      <c r="I174" s="1522">
        <v>0.38656991650962019</v>
      </c>
      <c r="J174" s="1523">
        <v>-25.438596491228072</v>
      </c>
      <c r="K174" s="1523">
        <v>2.7388432415015305</v>
      </c>
      <c r="L174" s="1524">
        <v>-0.62250129631359563</v>
      </c>
    </row>
    <row r="175" spans="1:12">
      <c r="A175" s="1367" t="s">
        <v>86</v>
      </c>
      <c r="B175" s="1525" t="s">
        <v>22</v>
      </c>
      <c r="C175" s="1276">
        <v>21884.905882352941</v>
      </c>
      <c r="D175" s="1276">
        <v>22505.746078431373</v>
      </c>
      <c r="E175" s="1507">
        <v>22322.603999999999</v>
      </c>
      <c r="F175" s="1507">
        <v>22955.861000000001</v>
      </c>
      <c r="G175" s="1508">
        <v>-2.7585852693567077</v>
      </c>
      <c r="H175" s="1509">
        <v>409.6</v>
      </c>
      <c r="I175" s="1509">
        <v>1.0609425117197167</v>
      </c>
      <c r="J175" s="1526">
        <v>-20.634920634920633</v>
      </c>
      <c r="K175" s="1526">
        <v>1.6110842597067827</v>
      </c>
      <c r="L175" s="1527">
        <v>-0.24650087961210265</v>
      </c>
    </row>
    <row r="176" spans="1:12">
      <c r="A176" s="1367" t="s">
        <v>86</v>
      </c>
      <c r="B176" s="1525" t="s">
        <v>23</v>
      </c>
      <c r="C176" s="1276">
        <v>20941.690196078431</v>
      </c>
      <c r="D176" s="1276">
        <v>22789.320588235292</v>
      </c>
      <c r="E176" s="1507">
        <v>21360.524000000001</v>
      </c>
      <c r="F176" s="1507">
        <v>23245.107</v>
      </c>
      <c r="G176" s="1508">
        <v>-8.1074395570646267</v>
      </c>
      <c r="H176" s="1509">
        <v>437.1</v>
      </c>
      <c r="I176" s="1509">
        <v>0.11452130096197893</v>
      </c>
      <c r="J176" s="1526">
        <v>-31.372549019607842</v>
      </c>
      <c r="K176" s="1526">
        <v>1.1277589817947478</v>
      </c>
      <c r="L176" s="1527">
        <v>-0.37600041670149276</v>
      </c>
    </row>
    <row r="177" spans="1:12">
      <c r="A177" s="1518" t="s">
        <v>86</v>
      </c>
      <c r="B177" s="1528" t="s">
        <v>24</v>
      </c>
      <c r="C177" s="1279">
        <v>21022.437115820274</v>
      </c>
      <c r="D177" s="1279">
        <v>21746.097700695394</v>
      </c>
      <c r="E177" s="1529">
        <v>21442.88585813668</v>
      </c>
      <c r="F177" s="1529">
        <v>22181.019654709304</v>
      </c>
      <c r="G177" s="1530">
        <v>-3.3277721586433406</v>
      </c>
      <c r="H177" s="1531">
        <v>362.90709570957097</v>
      </c>
      <c r="I177" s="1531">
        <v>-0.93289510851590696</v>
      </c>
      <c r="J177" s="1532">
        <v>-2.8846153846153846</v>
      </c>
      <c r="K177" s="1532">
        <v>9.7631706138231031</v>
      </c>
      <c r="L177" s="1533">
        <v>0.56370135243433594</v>
      </c>
    </row>
    <row r="178" spans="1:12">
      <c r="A178" s="1367" t="s">
        <v>86</v>
      </c>
      <c r="B178" s="1525" t="s">
        <v>25</v>
      </c>
      <c r="C178" s="1276">
        <v>21079.864705882352</v>
      </c>
      <c r="D178" s="1276">
        <v>21632.012745098036</v>
      </c>
      <c r="E178" s="1507">
        <v>21501.462</v>
      </c>
      <c r="F178" s="1507">
        <v>22064.652999999998</v>
      </c>
      <c r="G178" s="1508">
        <v>-2.5524579969601104</v>
      </c>
      <c r="H178" s="1509">
        <v>351.8</v>
      </c>
      <c r="I178" s="1509">
        <v>-5.6818181818178583E-2</v>
      </c>
      <c r="J178" s="1526">
        <v>23.052959501557631</v>
      </c>
      <c r="K178" s="1526">
        <v>6.3637828258417919</v>
      </c>
      <c r="L178" s="1527">
        <v>1.6313635423389172</v>
      </c>
    </row>
    <row r="179" spans="1:12">
      <c r="A179" s="1367" t="s">
        <v>86</v>
      </c>
      <c r="B179" s="1525" t="s">
        <v>26</v>
      </c>
      <c r="C179" s="1276">
        <v>20923.880392156861</v>
      </c>
      <c r="D179" s="1276">
        <v>21857.606862745095</v>
      </c>
      <c r="E179" s="1507">
        <v>21342.358</v>
      </c>
      <c r="F179" s="1507">
        <v>22294.758999999998</v>
      </c>
      <c r="G179" s="1508">
        <v>-4.2718604852378004</v>
      </c>
      <c r="H179" s="1509">
        <v>383.7</v>
      </c>
      <c r="I179" s="1509">
        <v>0.57667103538662878</v>
      </c>
      <c r="J179" s="1526">
        <v>-30.363036303630363</v>
      </c>
      <c r="K179" s="1526">
        <v>3.3993877879813117</v>
      </c>
      <c r="L179" s="1527">
        <v>-1.0676621899045791</v>
      </c>
    </row>
    <row r="180" spans="1:12">
      <c r="A180" s="1518" t="s">
        <v>86</v>
      </c>
      <c r="B180" s="1528" t="s">
        <v>27</v>
      </c>
      <c r="C180" s="1279">
        <v>20020.938622966311</v>
      </c>
      <c r="D180" s="1279">
        <v>20742.040181500295</v>
      </c>
      <c r="E180" s="1529">
        <v>20421.357395425635</v>
      </c>
      <c r="F180" s="1529">
        <v>21156.880985130301</v>
      </c>
      <c r="G180" s="1530">
        <v>-3.4765218475332649</v>
      </c>
      <c r="H180" s="1531">
        <v>327.38328328328333</v>
      </c>
      <c r="I180" s="1531">
        <v>0.29479283411793322</v>
      </c>
      <c r="J180" s="1532">
        <v>-16.680567139282733</v>
      </c>
      <c r="K180" s="1532">
        <v>16.094731754470757</v>
      </c>
      <c r="L180" s="1533">
        <v>-1.5818125474605402</v>
      </c>
    </row>
    <row r="181" spans="1:12">
      <c r="A181" s="1367" t="s">
        <v>86</v>
      </c>
      <c r="B181" s="1525" t="s">
        <v>28</v>
      </c>
      <c r="C181" s="1276">
        <v>20022.831372549019</v>
      </c>
      <c r="D181" s="1276">
        <v>20701.876470588235</v>
      </c>
      <c r="E181" s="1507">
        <v>20423.288</v>
      </c>
      <c r="F181" s="1507">
        <v>21115.914000000001</v>
      </c>
      <c r="G181" s="1508">
        <v>-3.2801137568565593</v>
      </c>
      <c r="H181" s="1509">
        <v>315.3</v>
      </c>
      <c r="I181" s="1509">
        <v>0.60625398851309331</v>
      </c>
      <c r="J181" s="1526">
        <v>-2.0086083213773311</v>
      </c>
      <c r="K181" s="1526">
        <v>11.003705493797325</v>
      </c>
      <c r="L181" s="1527">
        <v>0.72801627073968156</v>
      </c>
    </row>
    <row r="182" spans="1:12" ht="16.5" thickBot="1">
      <c r="A182" s="1534" t="s">
        <v>86</v>
      </c>
      <c r="B182" s="1535" t="s">
        <v>29</v>
      </c>
      <c r="C182" s="1370">
        <v>20017.290196078429</v>
      </c>
      <c r="D182" s="1370">
        <v>20792.77549019608</v>
      </c>
      <c r="E182" s="1536">
        <v>20417.635999999999</v>
      </c>
      <c r="F182" s="1536">
        <v>21208.631000000001</v>
      </c>
      <c r="G182" s="1537">
        <v>-3.7295900899968628</v>
      </c>
      <c r="H182" s="1526">
        <v>353.5</v>
      </c>
      <c r="I182" s="1526">
        <v>2.6124818577648767</v>
      </c>
      <c r="J182" s="1526">
        <v>-37.051792828685258</v>
      </c>
      <c r="K182" s="1526">
        <v>5.0910262606734333</v>
      </c>
      <c r="L182" s="1527">
        <v>-2.3098288182002209</v>
      </c>
    </row>
    <row r="183" spans="1:12" ht="16.5" thickBot="1">
      <c r="A183" s="1538"/>
      <c r="B183" s="1539"/>
      <c r="C183" s="1540"/>
      <c r="D183" s="1540"/>
      <c r="E183" s="1540"/>
      <c r="F183" s="1540"/>
      <c r="G183" s="1541"/>
      <c r="H183" s="1542"/>
      <c r="I183" s="1542"/>
      <c r="J183" s="1542"/>
      <c r="K183" s="1542"/>
      <c r="L183" s="1543"/>
    </row>
    <row r="184" spans="1:12">
      <c r="A184" s="1367" t="s">
        <v>87</v>
      </c>
      <c r="B184" s="1544" t="s">
        <v>26</v>
      </c>
      <c r="C184" s="1545">
        <v>20644.249999999996</v>
      </c>
      <c r="D184" s="1545">
        <v>21682.080392156862</v>
      </c>
      <c r="E184" s="1546">
        <v>21057.134999999998</v>
      </c>
      <c r="F184" s="1546">
        <v>22115.722000000002</v>
      </c>
      <c r="G184" s="1547">
        <v>-4.7865812384511033</v>
      </c>
      <c r="H184" s="1548">
        <v>414.4</v>
      </c>
      <c r="I184" s="1548">
        <v>2.9053886267693048</v>
      </c>
      <c r="J184" s="1548">
        <v>-44.104803493449779</v>
      </c>
      <c r="K184" s="1548">
        <v>2.0621878524246817</v>
      </c>
      <c r="L184" s="1549">
        <v>-1.313899424591388</v>
      </c>
    </row>
    <row r="185" spans="1:12" ht="16.5" thickBot="1">
      <c r="A185" s="1534" t="s">
        <v>87</v>
      </c>
      <c r="B185" s="1535" t="s">
        <v>29</v>
      </c>
      <c r="C185" s="1370">
        <v>20110.98137254902</v>
      </c>
      <c r="D185" s="1370">
        <v>20893.890196078431</v>
      </c>
      <c r="E185" s="1536">
        <v>20513.201000000001</v>
      </c>
      <c r="F185" s="1536">
        <v>21311.768</v>
      </c>
      <c r="G185" s="1537">
        <v>-3.74707063252565</v>
      </c>
      <c r="H185" s="1526">
        <v>392.3</v>
      </c>
      <c r="I185" s="1526">
        <v>8.131201764057332</v>
      </c>
      <c r="J185" s="1526">
        <v>-42.567567567567565</v>
      </c>
      <c r="K185" s="1526">
        <v>2.7388432415015305</v>
      </c>
      <c r="L185" s="1527">
        <v>-1.6250075619777555</v>
      </c>
    </row>
    <row r="186" spans="1:12" ht="16.5" thickBot="1">
      <c r="A186" s="1538"/>
      <c r="B186" s="1539"/>
      <c r="C186" s="1540"/>
      <c r="D186" s="1540"/>
      <c r="E186" s="1540"/>
      <c r="F186" s="1540"/>
      <c r="G186" s="1541"/>
      <c r="H186" s="1542"/>
      <c r="I186" s="1542"/>
      <c r="J186" s="1542"/>
      <c r="K186" s="1542"/>
      <c r="L186" s="1543"/>
    </row>
    <row r="187" spans="1:12">
      <c r="A187" s="1518" t="s">
        <v>88</v>
      </c>
      <c r="B187" s="1519" t="s">
        <v>21</v>
      </c>
      <c r="C187" s="1278" t="s">
        <v>73</v>
      </c>
      <c r="D187" s="1278" t="s">
        <v>200</v>
      </c>
      <c r="E187" s="1520" t="s">
        <v>73</v>
      </c>
      <c r="F187" s="1520" t="s">
        <v>200</v>
      </c>
      <c r="G187" s="1521" t="s">
        <v>73</v>
      </c>
      <c r="H187" s="1522" t="s">
        <v>73</v>
      </c>
      <c r="I187" s="1522" t="s">
        <v>73</v>
      </c>
      <c r="J187" s="1523" t="s">
        <v>73</v>
      </c>
      <c r="K187" s="1523" t="s">
        <v>73</v>
      </c>
      <c r="L187" s="1524" t="s">
        <v>73</v>
      </c>
    </row>
    <row r="188" spans="1:12">
      <c r="A188" s="1369" t="s">
        <v>88</v>
      </c>
      <c r="B188" s="1525" t="s">
        <v>22</v>
      </c>
      <c r="C188" s="1276" t="s">
        <v>73</v>
      </c>
      <c r="D188" s="1276" t="s">
        <v>73</v>
      </c>
      <c r="E188" s="1507" t="s">
        <v>73</v>
      </c>
      <c r="F188" s="1507" t="s">
        <v>73</v>
      </c>
      <c r="G188" s="1508" t="s">
        <v>73</v>
      </c>
      <c r="H188" s="1509" t="s">
        <v>73</v>
      </c>
      <c r="I188" s="1509" t="s">
        <v>73</v>
      </c>
      <c r="J188" s="1526" t="s">
        <v>73</v>
      </c>
      <c r="K188" s="1526" t="s">
        <v>73</v>
      </c>
      <c r="L188" s="1527" t="s">
        <v>73</v>
      </c>
    </row>
    <row r="189" spans="1:12">
      <c r="A189" s="1369" t="s">
        <v>88</v>
      </c>
      <c r="B189" s="1525" t="s">
        <v>23</v>
      </c>
      <c r="C189" s="1276" t="s">
        <v>73</v>
      </c>
      <c r="D189" s="1276" t="s">
        <v>73</v>
      </c>
      <c r="E189" s="1507" t="s">
        <v>73</v>
      </c>
      <c r="F189" s="1507" t="s">
        <v>73</v>
      </c>
      <c r="G189" s="1508" t="s">
        <v>73</v>
      </c>
      <c r="H189" s="1509" t="s">
        <v>73</v>
      </c>
      <c r="I189" s="1509" t="s">
        <v>73</v>
      </c>
      <c r="J189" s="1526" t="s">
        <v>73</v>
      </c>
      <c r="K189" s="1526" t="s">
        <v>73</v>
      </c>
      <c r="L189" s="1527" t="s">
        <v>73</v>
      </c>
    </row>
    <row r="190" spans="1:12">
      <c r="A190" s="1369" t="s">
        <v>88</v>
      </c>
      <c r="B190" s="1525" t="s">
        <v>30</v>
      </c>
      <c r="C190" s="1276" t="s">
        <v>73</v>
      </c>
      <c r="D190" s="1276" t="s">
        <v>200</v>
      </c>
      <c r="E190" s="1507" t="s">
        <v>73</v>
      </c>
      <c r="F190" s="1507" t="s">
        <v>200</v>
      </c>
      <c r="G190" s="1508" t="s">
        <v>73</v>
      </c>
      <c r="H190" s="1509" t="s">
        <v>73</v>
      </c>
      <c r="I190" s="1509" t="s">
        <v>73</v>
      </c>
      <c r="J190" s="1526" t="s">
        <v>73</v>
      </c>
      <c r="K190" s="1526" t="s">
        <v>73</v>
      </c>
      <c r="L190" s="1527" t="s">
        <v>73</v>
      </c>
    </row>
    <row r="191" spans="1:12">
      <c r="A191" s="1550" t="s">
        <v>88</v>
      </c>
      <c r="B191" s="1528" t="s">
        <v>24</v>
      </c>
      <c r="C191" s="1279" t="s">
        <v>73</v>
      </c>
      <c r="D191" s="1279" t="s">
        <v>200</v>
      </c>
      <c r="E191" s="1529" t="s">
        <v>73</v>
      </c>
      <c r="F191" s="1529" t="s">
        <v>200</v>
      </c>
      <c r="G191" s="1530" t="s">
        <v>73</v>
      </c>
      <c r="H191" s="1531" t="s">
        <v>73</v>
      </c>
      <c r="I191" s="1531" t="s">
        <v>73</v>
      </c>
      <c r="J191" s="1532" t="s">
        <v>73</v>
      </c>
      <c r="K191" s="1532" t="s">
        <v>73</v>
      </c>
      <c r="L191" s="1533" t="s">
        <v>73</v>
      </c>
    </row>
    <row r="192" spans="1:12">
      <c r="A192" s="1369" t="s">
        <v>88</v>
      </c>
      <c r="B192" s="1525" t="s">
        <v>26</v>
      </c>
      <c r="C192" s="1276" t="s">
        <v>73</v>
      </c>
      <c r="D192" s="1276" t="s">
        <v>200</v>
      </c>
      <c r="E192" s="1507" t="s">
        <v>73</v>
      </c>
      <c r="F192" s="1507" t="s">
        <v>200</v>
      </c>
      <c r="G192" s="1508" t="s">
        <v>73</v>
      </c>
      <c r="H192" s="1509" t="s">
        <v>73</v>
      </c>
      <c r="I192" s="1509" t="s">
        <v>73</v>
      </c>
      <c r="J192" s="1526" t="s">
        <v>73</v>
      </c>
      <c r="K192" s="1526" t="s">
        <v>73</v>
      </c>
      <c r="L192" s="1527" t="s">
        <v>73</v>
      </c>
    </row>
    <row r="193" spans="1:12">
      <c r="A193" s="1369" t="s">
        <v>88</v>
      </c>
      <c r="B193" s="1525" t="s">
        <v>31</v>
      </c>
      <c r="C193" s="1276" t="s">
        <v>73</v>
      </c>
      <c r="D193" s="1276" t="s">
        <v>200</v>
      </c>
      <c r="E193" s="1507" t="s">
        <v>73</v>
      </c>
      <c r="F193" s="1507" t="s">
        <v>200</v>
      </c>
      <c r="G193" s="1508" t="s">
        <v>73</v>
      </c>
      <c r="H193" s="1509" t="s">
        <v>73</v>
      </c>
      <c r="I193" s="1509" t="s">
        <v>73</v>
      </c>
      <c r="J193" s="1526" t="s">
        <v>73</v>
      </c>
      <c r="K193" s="1526" t="s">
        <v>73</v>
      </c>
      <c r="L193" s="1527" t="s">
        <v>73</v>
      </c>
    </row>
    <row r="194" spans="1:12">
      <c r="A194" s="1550" t="s">
        <v>88</v>
      </c>
      <c r="B194" s="1528" t="s">
        <v>27</v>
      </c>
      <c r="C194" s="1279" t="s">
        <v>200</v>
      </c>
      <c r="D194" s="1279" t="s">
        <v>200</v>
      </c>
      <c r="E194" s="1529" t="s">
        <v>200</v>
      </c>
      <c r="F194" s="1529" t="s">
        <v>200</v>
      </c>
      <c r="G194" s="1530" t="s">
        <v>73</v>
      </c>
      <c r="H194" s="1531" t="s">
        <v>200</v>
      </c>
      <c r="I194" s="1531" t="s">
        <v>73</v>
      </c>
      <c r="J194" s="1532" t="s">
        <v>73</v>
      </c>
      <c r="K194" s="1532">
        <v>0.25777348155308522</v>
      </c>
      <c r="L194" s="1533" t="s">
        <v>73</v>
      </c>
    </row>
    <row r="195" spans="1:12">
      <c r="A195" s="1369" t="s">
        <v>88</v>
      </c>
      <c r="B195" s="1525" t="s">
        <v>29</v>
      </c>
      <c r="C195" s="1276" t="s">
        <v>200</v>
      </c>
      <c r="D195" s="1276" t="s">
        <v>200</v>
      </c>
      <c r="E195" s="1507" t="s">
        <v>200</v>
      </c>
      <c r="F195" s="1507" t="s">
        <v>200</v>
      </c>
      <c r="G195" s="1508" t="s">
        <v>73</v>
      </c>
      <c r="H195" s="1509" t="s">
        <v>200</v>
      </c>
      <c r="I195" s="1509" t="s">
        <v>73</v>
      </c>
      <c r="J195" s="1526" t="s">
        <v>73</v>
      </c>
      <c r="K195" s="1526">
        <v>0.16110842597067826</v>
      </c>
      <c r="L195" s="1527" t="s">
        <v>73</v>
      </c>
    </row>
    <row r="196" spans="1:12" ht="16.5" thickBot="1">
      <c r="A196" s="1551" t="s">
        <v>88</v>
      </c>
      <c r="B196" s="1525" t="s">
        <v>32</v>
      </c>
      <c r="C196" s="1370" t="s">
        <v>200</v>
      </c>
      <c r="D196" s="1370" t="s">
        <v>200</v>
      </c>
      <c r="E196" s="1536" t="s">
        <v>200</v>
      </c>
      <c r="F196" s="1536" t="s">
        <v>200</v>
      </c>
      <c r="G196" s="1537" t="s">
        <v>73</v>
      </c>
      <c r="H196" s="1526" t="s">
        <v>200</v>
      </c>
      <c r="I196" s="1526" t="s">
        <v>73</v>
      </c>
      <c r="J196" s="1526" t="s">
        <v>73</v>
      </c>
      <c r="K196" s="1526">
        <v>9.6665055582406956E-2</v>
      </c>
      <c r="L196" s="1527" t="s">
        <v>73</v>
      </c>
    </row>
    <row r="197" spans="1:12" ht="16.5" thickBot="1">
      <c r="A197" s="1538"/>
      <c r="B197" s="1539"/>
      <c r="C197" s="1540"/>
      <c r="D197" s="1540"/>
      <c r="E197" s="1540"/>
      <c r="F197" s="1540"/>
      <c r="G197" s="1541"/>
      <c r="H197" s="1542"/>
      <c r="I197" s="1542"/>
      <c r="J197" s="1542"/>
      <c r="K197" s="1542"/>
      <c r="L197" s="1543"/>
    </row>
    <row r="198" spans="1:12">
      <c r="A198" s="1518" t="s">
        <v>20</v>
      </c>
      <c r="B198" s="1519" t="s">
        <v>24</v>
      </c>
      <c r="C198" s="1278">
        <v>18959.877055345849</v>
      </c>
      <c r="D198" s="1278">
        <v>19458.991290216229</v>
      </c>
      <c r="E198" s="1520">
        <v>19339.074596452767</v>
      </c>
      <c r="F198" s="1520">
        <v>19848.171116020552</v>
      </c>
      <c r="G198" s="1521">
        <v>-2.5649543053206831</v>
      </c>
      <c r="H198" s="1522">
        <v>349.68571428571431</v>
      </c>
      <c r="I198" s="1522">
        <v>-1.3504015253653292</v>
      </c>
      <c r="J198" s="1523">
        <v>-4.9668874172185431</v>
      </c>
      <c r="K198" s="1523">
        <v>4.6238118253584659</v>
      </c>
      <c r="L198" s="1524">
        <v>0.17150458667351831</v>
      </c>
    </row>
    <row r="199" spans="1:12">
      <c r="A199" s="1367" t="s">
        <v>20</v>
      </c>
      <c r="B199" s="1525" t="s">
        <v>25</v>
      </c>
      <c r="C199" s="1276">
        <v>18335.915686274508</v>
      </c>
      <c r="D199" s="1276">
        <v>18629.263725490193</v>
      </c>
      <c r="E199" s="1507">
        <v>18702.633999999998</v>
      </c>
      <c r="F199" s="1507">
        <v>19001.848999999998</v>
      </c>
      <c r="G199" s="1508">
        <v>-1.5746625499444826</v>
      </c>
      <c r="H199" s="1509">
        <v>311.60000000000002</v>
      </c>
      <c r="I199" s="1509">
        <v>-0.47908016608112425</v>
      </c>
      <c r="J199" s="1526">
        <v>31.372549019607842</v>
      </c>
      <c r="K199" s="1526">
        <v>1.0794264540035443</v>
      </c>
      <c r="L199" s="1527">
        <v>0.32754675475542405</v>
      </c>
    </row>
    <row r="200" spans="1:12">
      <c r="A200" s="1367" t="s">
        <v>20</v>
      </c>
      <c r="B200" s="1525" t="s">
        <v>26</v>
      </c>
      <c r="C200" s="1276">
        <v>19284.346078431372</v>
      </c>
      <c r="D200" s="1276">
        <v>19458.927450980391</v>
      </c>
      <c r="E200" s="1507">
        <v>19670.032999999999</v>
      </c>
      <c r="F200" s="1507">
        <v>19848.106</v>
      </c>
      <c r="G200" s="1508">
        <v>-0.89717880386168991</v>
      </c>
      <c r="H200" s="1509">
        <v>345.4</v>
      </c>
      <c r="I200" s="1509">
        <v>-0.80413555427915318</v>
      </c>
      <c r="J200" s="1526">
        <v>-7.7519379844961236</v>
      </c>
      <c r="K200" s="1526">
        <v>1.9171902690510711</v>
      </c>
      <c r="L200" s="1527">
        <v>1.5376912129355214E-2</v>
      </c>
    </row>
    <row r="201" spans="1:12">
      <c r="A201" s="1367" t="s">
        <v>20</v>
      </c>
      <c r="B201" s="1525" t="s">
        <v>31</v>
      </c>
      <c r="C201" s="1276">
        <v>18951.868627450978</v>
      </c>
      <c r="D201" s="1276">
        <v>19746.114705882352</v>
      </c>
      <c r="E201" s="1507">
        <v>19330.905999999999</v>
      </c>
      <c r="F201" s="1507">
        <v>20141.037</v>
      </c>
      <c r="G201" s="1508">
        <v>-4.0222904113626381</v>
      </c>
      <c r="H201" s="1509">
        <v>380</v>
      </c>
      <c r="I201" s="1509">
        <v>0.42283298097252187</v>
      </c>
      <c r="J201" s="1526">
        <v>-17.21311475409836</v>
      </c>
      <c r="K201" s="1526">
        <v>1.6271951023038504</v>
      </c>
      <c r="L201" s="1527">
        <v>-0.17141908021126095</v>
      </c>
    </row>
    <row r="202" spans="1:12">
      <c r="A202" s="1518" t="s">
        <v>20</v>
      </c>
      <c r="B202" s="1528" t="s">
        <v>27</v>
      </c>
      <c r="C202" s="1279">
        <v>18458.023832352479</v>
      </c>
      <c r="D202" s="1279">
        <v>18714.896004395214</v>
      </c>
      <c r="E202" s="1529">
        <v>18827.184308999527</v>
      </c>
      <c r="F202" s="1529">
        <v>19089.193924483119</v>
      </c>
      <c r="G202" s="1530">
        <v>-1.3725546323228857</v>
      </c>
      <c r="H202" s="1531">
        <v>302.36439966414775</v>
      </c>
      <c r="I202" s="1531">
        <v>-1.4228623602962958</v>
      </c>
      <c r="J202" s="1532">
        <v>-13.381818181818181</v>
      </c>
      <c r="K202" s="1532">
        <v>19.188013533107782</v>
      </c>
      <c r="L202" s="1533">
        <v>-1.0832528681895788</v>
      </c>
    </row>
    <row r="203" spans="1:12">
      <c r="A203" s="1367" t="s">
        <v>20</v>
      </c>
      <c r="B203" s="1525" t="s">
        <v>28</v>
      </c>
      <c r="C203" s="1276">
        <v>17730.926470588234</v>
      </c>
      <c r="D203" s="1276">
        <v>18097.095098039215</v>
      </c>
      <c r="E203" s="1507">
        <v>18085.544999999998</v>
      </c>
      <c r="F203" s="1507">
        <v>18459.037</v>
      </c>
      <c r="G203" s="1508">
        <v>-2.0233558229500379</v>
      </c>
      <c r="H203" s="1509">
        <v>274.7</v>
      </c>
      <c r="I203" s="1509">
        <v>0.29207740051113962</v>
      </c>
      <c r="J203" s="1526">
        <v>-6.7164179104477615</v>
      </c>
      <c r="K203" s="1526">
        <v>6.0415659739004344</v>
      </c>
      <c r="L203" s="1527">
        <v>0.11498481512113301</v>
      </c>
    </row>
    <row r="204" spans="1:12">
      <c r="A204" s="1367" t="s">
        <v>20</v>
      </c>
      <c r="B204" s="1525" t="s">
        <v>29</v>
      </c>
      <c r="C204" s="1276">
        <v>18744.399019607845</v>
      </c>
      <c r="D204" s="1276">
        <v>18841.244117647057</v>
      </c>
      <c r="E204" s="1507">
        <v>19119.287</v>
      </c>
      <c r="F204" s="1507">
        <v>19218.069</v>
      </c>
      <c r="G204" s="1508">
        <v>-0.5140058556351278</v>
      </c>
      <c r="H204" s="1509">
        <v>301.89999999999998</v>
      </c>
      <c r="I204" s="1509">
        <v>-0.98392915710068873</v>
      </c>
      <c r="J204" s="1526">
        <v>-11.054421768707483</v>
      </c>
      <c r="K204" s="1526">
        <v>8.4259706782664736</v>
      </c>
      <c r="L204" s="1527">
        <v>-0.24275997188832577</v>
      </c>
    </row>
    <row r="205" spans="1:12">
      <c r="A205" s="1367" t="s">
        <v>20</v>
      </c>
      <c r="B205" s="1525" t="s">
        <v>32</v>
      </c>
      <c r="C205" s="1276">
        <v>18757.154901960785</v>
      </c>
      <c r="D205" s="1276">
        <v>19057.656862745098</v>
      </c>
      <c r="E205" s="1507">
        <v>19132.297999999999</v>
      </c>
      <c r="F205" s="1507">
        <v>19438.810000000001</v>
      </c>
      <c r="G205" s="1508">
        <v>-1.5768043414180315</v>
      </c>
      <c r="H205" s="1509">
        <v>338.6</v>
      </c>
      <c r="I205" s="1509">
        <v>-1.512507271669572</v>
      </c>
      <c r="J205" s="1526">
        <v>-23.896103896103895</v>
      </c>
      <c r="K205" s="1526">
        <v>4.7204768809408728</v>
      </c>
      <c r="L205" s="1527">
        <v>-0.9554777114223878</v>
      </c>
    </row>
    <row r="206" spans="1:12">
      <c r="A206" s="1518" t="s">
        <v>20</v>
      </c>
      <c r="B206" s="1528" t="s">
        <v>33</v>
      </c>
      <c r="C206" s="1279">
        <v>14721.021934558332</v>
      </c>
      <c r="D206" s="1279">
        <v>15730.323538533241</v>
      </c>
      <c r="E206" s="1529">
        <v>15015.442373249498</v>
      </c>
      <c r="F206" s="1529">
        <v>16044.930009303906</v>
      </c>
      <c r="G206" s="1530">
        <v>-6.4162800053190816</v>
      </c>
      <c r="H206" s="1531">
        <v>225.75048387096771</v>
      </c>
      <c r="I206" s="1531">
        <v>-5.4114016215309322</v>
      </c>
      <c r="J206" s="1532">
        <v>0.48622366288492713</v>
      </c>
      <c r="K206" s="1532">
        <v>9.9887224101820529</v>
      </c>
      <c r="L206" s="1533">
        <v>0.89245232319989221</v>
      </c>
    </row>
    <row r="207" spans="1:12">
      <c r="A207" s="1367" t="s">
        <v>20</v>
      </c>
      <c r="B207" s="1525" t="s">
        <v>74</v>
      </c>
      <c r="C207" s="1276">
        <v>14316.608823529412</v>
      </c>
      <c r="D207" s="1276">
        <v>15189.362745098038</v>
      </c>
      <c r="E207" s="1507">
        <v>14602.941000000001</v>
      </c>
      <c r="F207" s="1507">
        <v>15493.15</v>
      </c>
      <c r="G207" s="1508">
        <v>-5.7458231541035811</v>
      </c>
      <c r="H207" s="1509">
        <v>213.1</v>
      </c>
      <c r="I207" s="1509">
        <v>-5.1202137132680319</v>
      </c>
      <c r="J207" s="1526">
        <v>9.117647058823529</v>
      </c>
      <c r="K207" s="1526">
        <v>5.9771226035121643</v>
      </c>
      <c r="L207" s="1527">
        <v>0.96459127519136256</v>
      </c>
    </row>
    <row r="208" spans="1:12">
      <c r="A208" s="1367" t="s">
        <v>20</v>
      </c>
      <c r="B208" s="1525" t="s">
        <v>34</v>
      </c>
      <c r="C208" s="1276">
        <v>15020.652941176471</v>
      </c>
      <c r="D208" s="1276">
        <v>16289.391176470588</v>
      </c>
      <c r="E208" s="1507">
        <v>15321.066000000001</v>
      </c>
      <c r="F208" s="1507">
        <v>16615.179</v>
      </c>
      <c r="G208" s="1508">
        <v>-7.788739441206137</v>
      </c>
      <c r="H208" s="1509">
        <v>236</v>
      </c>
      <c r="I208" s="1509">
        <v>-6.7562228368233876</v>
      </c>
      <c r="J208" s="1526">
        <v>-11.312217194570136</v>
      </c>
      <c r="K208" s="1526">
        <v>3.1577251490252944</v>
      </c>
      <c r="L208" s="1527">
        <v>-0.10042021438322646</v>
      </c>
    </row>
    <row r="209" spans="1:12" ht="16.5" thickBot="1">
      <c r="A209" s="1367" t="s">
        <v>20</v>
      </c>
      <c r="B209" s="1525" t="s">
        <v>35</v>
      </c>
      <c r="C209" s="1276">
        <v>15957.057843137256</v>
      </c>
      <c r="D209" s="1276">
        <v>16401.387254901962</v>
      </c>
      <c r="E209" s="1507">
        <v>16276.199000000001</v>
      </c>
      <c r="F209" s="1507">
        <v>16729.415000000001</v>
      </c>
      <c r="G209" s="1508">
        <v>-2.7090965225024326</v>
      </c>
      <c r="H209" s="1509">
        <v>276.39999999999998</v>
      </c>
      <c r="I209" s="1509">
        <v>3.4818420067390319</v>
      </c>
      <c r="J209" s="1526">
        <v>-5.3571428571428568</v>
      </c>
      <c r="K209" s="1526">
        <v>0.8538746576445948</v>
      </c>
      <c r="L209" s="1527">
        <v>2.8281262391756878E-2</v>
      </c>
    </row>
    <row r="210" spans="1:12" ht="16.5" thickBot="1">
      <c r="A210" s="1538"/>
      <c r="B210" s="1539"/>
      <c r="C210" s="1540"/>
      <c r="D210" s="1540"/>
      <c r="E210" s="1540"/>
      <c r="F210" s="1540"/>
      <c r="G210" s="1541"/>
      <c r="H210" s="1542"/>
      <c r="I210" s="1542"/>
      <c r="J210" s="1542"/>
      <c r="K210" s="1542"/>
      <c r="L210" s="1543"/>
    </row>
    <row r="211" spans="1:12">
      <c r="A211" s="1518" t="s">
        <v>89</v>
      </c>
      <c r="B211" s="1528" t="s">
        <v>21</v>
      </c>
      <c r="C211" s="1279">
        <v>22459.871812628928</v>
      </c>
      <c r="D211" s="1279">
        <v>23100.556004291455</v>
      </c>
      <c r="E211" s="1529">
        <v>22909.069248881508</v>
      </c>
      <c r="F211" s="1529">
        <v>23562.567124377285</v>
      </c>
      <c r="G211" s="1530">
        <v>-2.7734578836262864</v>
      </c>
      <c r="H211" s="1531">
        <v>352.39504504504509</v>
      </c>
      <c r="I211" s="1531">
        <v>0.65971888550097668</v>
      </c>
      <c r="J211" s="1532">
        <v>29.069767441860467</v>
      </c>
      <c r="K211" s="1532">
        <v>3.5766070565490575</v>
      </c>
      <c r="L211" s="1533">
        <v>1.0408559139867695</v>
      </c>
    </row>
    <row r="212" spans="1:12">
      <c r="A212" s="1367" t="s">
        <v>89</v>
      </c>
      <c r="B212" s="1525" t="s">
        <v>22</v>
      </c>
      <c r="C212" s="1276">
        <v>22260.97745098039</v>
      </c>
      <c r="D212" s="1276">
        <v>22847.983333333334</v>
      </c>
      <c r="E212" s="1507">
        <v>22706.197</v>
      </c>
      <c r="F212" s="1507">
        <v>23304.942999999999</v>
      </c>
      <c r="G212" s="1508">
        <v>-2.5691802807670423</v>
      </c>
      <c r="H212" s="1509">
        <v>340.3</v>
      </c>
      <c r="I212" s="1509">
        <v>5.2582740488710176</v>
      </c>
      <c r="J212" s="1526">
        <v>66.666666666666657</v>
      </c>
      <c r="K212" s="1526">
        <v>0.56387949089737388</v>
      </c>
      <c r="L212" s="1527">
        <v>0.25428196767755962</v>
      </c>
    </row>
    <row r="213" spans="1:12">
      <c r="A213" s="1367" t="s">
        <v>89</v>
      </c>
      <c r="B213" s="1525" t="s">
        <v>23</v>
      </c>
      <c r="C213" s="1276">
        <v>22472.411764705881</v>
      </c>
      <c r="D213" s="1276">
        <v>22973.570588235296</v>
      </c>
      <c r="E213" s="1507">
        <v>22921.86</v>
      </c>
      <c r="F213" s="1507">
        <v>23433.042000000001</v>
      </c>
      <c r="G213" s="1508">
        <v>-2.181458130788144</v>
      </c>
      <c r="H213" s="1509">
        <v>346.8</v>
      </c>
      <c r="I213" s="1509">
        <v>-1.2528473804100164</v>
      </c>
      <c r="J213" s="1526">
        <v>2.0618556701030926</v>
      </c>
      <c r="K213" s="1526">
        <v>1.5949734171097147</v>
      </c>
      <c r="L213" s="1527">
        <v>0.16492771461819178</v>
      </c>
    </row>
    <row r="214" spans="1:12">
      <c r="A214" s="1367" t="s">
        <v>89</v>
      </c>
      <c r="B214" s="1525" t="s">
        <v>30</v>
      </c>
      <c r="C214" s="1276">
        <v>22520.463725490194</v>
      </c>
      <c r="D214" s="1276">
        <v>23412.609803921569</v>
      </c>
      <c r="E214" s="1507">
        <v>22970.873</v>
      </c>
      <c r="F214" s="1507">
        <v>23880.862000000001</v>
      </c>
      <c r="G214" s="1508">
        <v>-3.8105366548326498</v>
      </c>
      <c r="H214" s="1509">
        <v>363.5</v>
      </c>
      <c r="I214" s="1509">
        <v>1.394700139470014</v>
      </c>
      <c r="J214" s="1526">
        <v>62.962962962962962</v>
      </c>
      <c r="K214" s="1526">
        <v>1.4177541485419687</v>
      </c>
      <c r="L214" s="1527">
        <v>0.62164623169101774</v>
      </c>
    </row>
    <row r="215" spans="1:12">
      <c r="A215" s="1518" t="s">
        <v>89</v>
      </c>
      <c r="B215" s="1528" t="s">
        <v>24</v>
      </c>
      <c r="C215" s="1279">
        <v>22507.941168503592</v>
      </c>
      <c r="D215" s="1279">
        <v>22900.865286356868</v>
      </c>
      <c r="E215" s="1529">
        <v>22958.099991873663</v>
      </c>
      <c r="F215" s="1529">
        <v>23358.882592084006</v>
      </c>
      <c r="G215" s="1530">
        <v>-1.7157610113857178</v>
      </c>
      <c r="H215" s="1531">
        <v>308.83234152652005</v>
      </c>
      <c r="I215" s="1531">
        <v>-0.66113848774697037</v>
      </c>
      <c r="J215" s="1532">
        <v>14.180206794682423</v>
      </c>
      <c r="K215" s="1532">
        <v>12.453681327533429</v>
      </c>
      <c r="L215" s="1533">
        <v>2.4728468884946562</v>
      </c>
    </row>
    <row r="216" spans="1:12">
      <c r="A216" s="1367" t="s">
        <v>89</v>
      </c>
      <c r="B216" s="1525" t="s">
        <v>25</v>
      </c>
      <c r="C216" s="1276">
        <v>21767.899019607845</v>
      </c>
      <c r="D216" s="1276">
        <v>21463.326470588236</v>
      </c>
      <c r="E216" s="1507">
        <v>22203.257000000001</v>
      </c>
      <c r="F216" s="1507">
        <v>21892.593000000001</v>
      </c>
      <c r="G216" s="1508">
        <v>1.4190370231612155</v>
      </c>
      <c r="H216" s="1509">
        <v>273.8</v>
      </c>
      <c r="I216" s="1509">
        <v>-1.0480664980122794</v>
      </c>
      <c r="J216" s="1526">
        <v>48.4375</v>
      </c>
      <c r="K216" s="1526">
        <v>1.5305300467214435</v>
      </c>
      <c r="L216" s="1527">
        <v>0.58699473786105727</v>
      </c>
    </row>
    <row r="217" spans="1:12">
      <c r="A217" s="1367" t="s">
        <v>89</v>
      </c>
      <c r="B217" s="1525" t="s">
        <v>26</v>
      </c>
      <c r="C217" s="1276">
        <v>22689.809803921569</v>
      </c>
      <c r="D217" s="1276">
        <v>23132.223529411764</v>
      </c>
      <c r="E217" s="1507">
        <v>23143.606</v>
      </c>
      <c r="F217" s="1507">
        <v>23594.867999999999</v>
      </c>
      <c r="G217" s="1508">
        <v>-1.9125430157100214</v>
      </c>
      <c r="H217" s="1509">
        <v>304.60000000000002</v>
      </c>
      <c r="I217" s="1509">
        <v>6.5703022339042544E-2</v>
      </c>
      <c r="J217" s="1526">
        <v>28.023598820058996</v>
      </c>
      <c r="K217" s="1526">
        <v>6.9921056871274363</v>
      </c>
      <c r="L217" s="1527">
        <v>1.9943170980075777</v>
      </c>
    </row>
    <row r="218" spans="1:12">
      <c r="A218" s="1367" t="s">
        <v>89</v>
      </c>
      <c r="B218" s="1525" t="s">
        <v>31</v>
      </c>
      <c r="C218" s="1276">
        <v>22448.426470588234</v>
      </c>
      <c r="D218" s="1276">
        <v>22918.586274509802</v>
      </c>
      <c r="E218" s="1507">
        <v>22897.395</v>
      </c>
      <c r="F218" s="1507">
        <v>23376.957999999999</v>
      </c>
      <c r="G218" s="1508">
        <v>-2.0514345792981206</v>
      </c>
      <c r="H218" s="1509">
        <v>330</v>
      </c>
      <c r="I218" s="1509">
        <v>0.94830223309881401</v>
      </c>
      <c r="J218" s="1526">
        <v>-10.948905109489052</v>
      </c>
      <c r="K218" s="1526">
        <v>3.9310455936845496</v>
      </c>
      <c r="L218" s="1527">
        <v>-0.10846494737397894</v>
      </c>
    </row>
    <row r="219" spans="1:12">
      <c r="A219" s="1518" t="s">
        <v>89</v>
      </c>
      <c r="B219" s="1528" t="s">
        <v>27</v>
      </c>
      <c r="C219" s="1279">
        <v>21111.857864480957</v>
      </c>
      <c r="D219" s="1279">
        <v>21484.028798224826</v>
      </c>
      <c r="E219" s="1529">
        <v>21534.095021770576</v>
      </c>
      <c r="F219" s="1529">
        <v>21913.709374189322</v>
      </c>
      <c r="G219" s="1530">
        <v>-1.7323144426925206</v>
      </c>
      <c r="H219" s="1531">
        <v>273.22855731225297</v>
      </c>
      <c r="I219" s="1531">
        <v>-0.3345291157688976</v>
      </c>
      <c r="J219" s="1532">
        <v>1.098901098901099</v>
      </c>
      <c r="K219" s="1532">
        <v>16.304172708232638</v>
      </c>
      <c r="L219" s="1533">
        <v>1.5466907680881583</v>
      </c>
    </row>
    <row r="220" spans="1:12">
      <c r="A220" s="1367" t="s">
        <v>89</v>
      </c>
      <c r="B220" s="1525" t="s">
        <v>28</v>
      </c>
      <c r="C220" s="1276">
        <v>19463.651960784311</v>
      </c>
      <c r="D220" s="1276">
        <v>20111.760784313723</v>
      </c>
      <c r="E220" s="1507">
        <v>19852.924999999999</v>
      </c>
      <c r="F220" s="1507">
        <v>20513.995999999999</v>
      </c>
      <c r="G220" s="1508">
        <v>-3.2225364575483</v>
      </c>
      <c r="H220" s="1509">
        <v>232.9</v>
      </c>
      <c r="I220" s="1509">
        <v>-1.8128161888701446</v>
      </c>
      <c r="J220" s="1526">
        <v>-0.43859649122807015</v>
      </c>
      <c r="K220" s="1526">
        <v>3.6571612695343965</v>
      </c>
      <c r="L220" s="1527">
        <v>0.29581673171927036</v>
      </c>
    </row>
    <row r="221" spans="1:12">
      <c r="A221" s="1367" t="s">
        <v>89</v>
      </c>
      <c r="B221" s="1525" t="s">
        <v>29</v>
      </c>
      <c r="C221" s="1276">
        <v>21531.697058823527</v>
      </c>
      <c r="D221" s="1276">
        <v>21945.892156862745</v>
      </c>
      <c r="E221" s="1507">
        <v>21962.330999999998</v>
      </c>
      <c r="F221" s="1507">
        <v>22384.81</v>
      </c>
      <c r="G221" s="1508">
        <v>-1.887346821348955</v>
      </c>
      <c r="H221" s="1509">
        <v>277.39999999999998</v>
      </c>
      <c r="I221" s="1509">
        <v>0.54367524465386019</v>
      </c>
      <c r="J221" s="1509">
        <v>9.4377510040160644</v>
      </c>
      <c r="K221" s="1509">
        <v>8.7804092154019653</v>
      </c>
      <c r="L221" s="1510">
        <v>1.4385250933320846</v>
      </c>
    </row>
    <row r="222" spans="1:12" ht="16.5" thickBot="1">
      <c r="A222" s="1552" t="s">
        <v>89</v>
      </c>
      <c r="B222" s="1553" t="s">
        <v>32</v>
      </c>
      <c r="C222" s="1277">
        <v>21438.168627450981</v>
      </c>
      <c r="D222" s="1277">
        <v>21613.705882352941</v>
      </c>
      <c r="E222" s="1513">
        <v>21866.932000000001</v>
      </c>
      <c r="F222" s="1513">
        <v>22045.98</v>
      </c>
      <c r="G222" s="1514">
        <v>-0.81215713703813064</v>
      </c>
      <c r="H222" s="1515">
        <v>301.89999999999998</v>
      </c>
      <c r="I222" s="1515">
        <v>9.946949602120507E-2</v>
      </c>
      <c r="J222" s="1515">
        <v>-12.727272727272727</v>
      </c>
      <c r="K222" s="1515">
        <v>3.8666022232962782</v>
      </c>
      <c r="L222" s="1516">
        <v>-0.18765105696319351</v>
      </c>
    </row>
    <row r="223" spans="1:12">
      <c r="G223" s="1555"/>
      <c r="H223" s="1555"/>
      <c r="I223" s="1555"/>
      <c r="J223" s="1555"/>
      <c r="K223" s="1555"/>
      <c r="L223" s="1555"/>
    </row>
    <row r="224" spans="1:12">
      <c r="G224" s="1555"/>
      <c r="H224" s="1555"/>
      <c r="I224" s="1555"/>
      <c r="J224" s="1555"/>
      <c r="K224" s="1555"/>
      <c r="L224" s="1559"/>
    </row>
    <row r="225" spans="1:12" ht="16.5" thickBot="1">
      <c r="G225" s="1555"/>
      <c r="H225" s="1555"/>
      <c r="I225" s="1555"/>
      <c r="J225" s="1555"/>
      <c r="K225" s="1555"/>
      <c r="L225" s="1556"/>
    </row>
    <row r="226" spans="1:12" ht="16.5" thickBot="1">
      <c r="A226" s="1455" t="s">
        <v>260</v>
      </c>
      <c r="B226" s="1456"/>
      <c r="C226" s="1456"/>
      <c r="D226" s="1456"/>
      <c r="E226" s="1456"/>
      <c r="F226" s="1456"/>
      <c r="G226" s="1557"/>
      <c r="H226" s="1557"/>
      <c r="I226" s="1557"/>
      <c r="J226" s="1557"/>
      <c r="K226" s="1557"/>
      <c r="L226" s="1558"/>
    </row>
    <row r="227" spans="1:12">
      <c r="A227" s="1458"/>
      <c r="B227" s="1459"/>
      <c r="C227" s="1460" t="s">
        <v>5</v>
      </c>
      <c r="D227" s="1460" t="s">
        <v>5</v>
      </c>
      <c r="E227" s="1460"/>
      <c r="F227" s="1460"/>
      <c r="G227" s="1461"/>
      <c r="H227" s="1591" t="s">
        <v>6</v>
      </c>
      <c r="I227" s="1592"/>
      <c r="J227" s="1462" t="s">
        <v>7</v>
      </c>
      <c r="K227" s="1463" t="s">
        <v>8</v>
      </c>
      <c r="L227" s="1464"/>
    </row>
    <row r="228" spans="1:12">
      <c r="A228" s="1450" t="s">
        <v>9</v>
      </c>
      <c r="B228" s="1451" t="s">
        <v>10</v>
      </c>
      <c r="C228" s="1465" t="s">
        <v>36</v>
      </c>
      <c r="D228" s="1465" t="s">
        <v>36</v>
      </c>
      <c r="E228" s="1466" t="s">
        <v>37</v>
      </c>
      <c r="F228" s="1467"/>
      <c r="G228" s="1468"/>
      <c r="H228" s="1593" t="s">
        <v>11</v>
      </c>
      <c r="I228" s="1594"/>
      <c r="J228" s="1469" t="s">
        <v>12</v>
      </c>
      <c r="K228" s="1470" t="s">
        <v>13</v>
      </c>
      <c r="L228" s="1471"/>
    </row>
    <row r="229" spans="1:12" ht="48" thickBot="1">
      <c r="A229" s="1452" t="s">
        <v>14</v>
      </c>
      <c r="B229" s="1453" t="s">
        <v>15</v>
      </c>
      <c r="C229" s="990" t="s">
        <v>541</v>
      </c>
      <c r="D229" s="990" t="s">
        <v>531</v>
      </c>
      <c r="E229" s="1472" t="s">
        <v>541</v>
      </c>
      <c r="F229" s="1473" t="s">
        <v>531</v>
      </c>
      <c r="G229" s="1474" t="s">
        <v>16</v>
      </c>
      <c r="H229" s="1475" t="s">
        <v>541</v>
      </c>
      <c r="I229" s="1476" t="s">
        <v>16</v>
      </c>
      <c r="J229" s="1477" t="s">
        <v>16</v>
      </c>
      <c r="K229" s="1478" t="s">
        <v>541</v>
      </c>
      <c r="L229" s="1479" t="s">
        <v>17</v>
      </c>
    </row>
    <row r="230" spans="1:12" ht="16.5" thickBot="1">
      <c r="A230" s="1480" t="s">
        <v>18</v>
      </c>
      <c r="B230" s="1481" t="s">
        <v>19</v>
      </c>
      <c r="C230" s="1482">
        <v>19426.636611686063</v>
      </c>
      <c r="D230" s="1482">
        <v>19503.051296408419</v>
      </c>
      <c r="E230" s="1483">
        <v>19815.169343919784</v>
      </c>
      <c r="F230" s="1484">
        <v>19912.210997372877</v>
      </c>
      <c r="G230" s="1485">
        <v>-0.48734745461413365</v>
      </c>
      <c r="H230" s="1486">
        <v>310.59275198187999</v>
      </c>
      <c r="I230" s="1486">
        <v>0.48963193090594392</v>
      </c>
      <c r="J230" s="1487">
        <v>-3.7602179836512262</v>
      </c>
      <c r="K230" s="1486">
        <v>100</v>
      </c>
      <c r="L230" s="1488" t="s">
        <v>19</v>
      </c>
    </row>
    <row r="231" spans="1:12" ht="16.5" thickBot="1">
      <c r="A231" s="1489"/>
      <c r="B231" s="1490"/>
      <c r="C231" s="1491"/>
      <c r="D231" s="1491"/>
      <c r="E231" s="1491"/>
      <c r="F231" s="1491"/>
      <c r="G231" s="1492"/>
      <c r="H231" s="1487"/>
      <c r="I231" s="1487"/>
      <c r="J231" s="1487"/>
      <c r="K231" s="1487"/>
      <c r="L231" s="1493"/>
    </row>
    <row r="232" spans="1:12">
      <c r="A232" s="1494" t="s">
        <v>80</v>
      </c>
      <c r="B232" s="1495" t="s">
        <v>19</v>
      </c>
      <c r="C232" s="1496" t="s">
        <v>73</v>
      </c>
      <c r="D232" s="1496" t="s">
        <v>73</v>
      </c>
      <c r="E232" s="1497" t="s">
        <v>73</v>
      </c>
      <c r="F232" s="1497" t="s">
        <v>73</v>
      </c>
      <c r="G232" s="1498" t="s">
        <v>73</v>
      </c>
      <c r="H232" s="1499" t="s">
        <v>73</v>
      </c>
      <c r="I232" s="1499" t="s">
        <v>73</v>
      </c>
      <c r="J232" s="1499" t="s">
        <v>73</v>
      </c>
      <c r="K232" s="1499" t="s">
        <v>73</v>
      </c>
      <c r="L232" s="1500" t="s">
        <v>73</v>
      </c>
    </row>
    <row r="233" spans="1:12">
      <c r="A233" s="1367" t="s">
        <v>81</v>
      </c>
      <c r="B233" s="1501" t="s">
        <v>19</v>
      </c>
      <c r="C233" s="1368">
        <v>20218.395793011699</v>
      </c>
      <c r="D233" s="1368">
        <v>20701.778849098911</v>
      </c>
      <c r="E233" s="1502">
        <v>20622.763708871935</v>
      </c>
      <c r="F233" s="1502">
        <v>21115.814426080891</v>
      </c>
      <c r="G233" s="1503">
        <v>-2.3349831896607882</v>
      </c>
      <c r="H233" s="1504">
        <v>345.52679738562091</v>
      </c>
      <c r="I233" s="1504">
        <v>-0.73014612352380581</v>
      </c>
      <c r="J233" s="1504">
        <v>11.407766990291263</v>
      </c>
      <c r="K233" s="1504">
        <v>25.990939977349942</v>
      </c>
      <c r="L233" s="1505">
        <v>3.5386239010556615</v>
      </c>
    </row>
    <row r="234" spans="1:12">
      <c r="A234" s="1369" t="s">
        <v>82</v>
      </c>
      <c r="B234" s="1506" t="s">
        <v>19</v>
      </c>
      <c r="C234" s="1276">
        <v>20181.260788251042</v>
      </c>
      <c r="D234" s="1276">
        <v>20552.628309673546</v>
      </c>
      <c r="E234" s="1507">
        <v>20584.886004016062</v>
      </c>
      <c r="F234" s="1507">
        <v>20963.680875867016</v>
      </c>
      <c r="G234" s="1508">
        <v>-1.8069101227686382</v>
      </c>
      <c r="H234" s="1509">
        <v>397.34042553191489</v>
      </c>
      <c r="I234" s="1509">
        <v>4.5332603284000665</v>
      </c>
      <c r="J234" s="1509">
        <v>-14.545454545454545</v>
      </c>
      <c r="K234" s="1509">
        <v>5.3227633069082669</v>
      </c>
      <c r="L234" s="1510">
        <v>-0.67178710181107881</v>
      </c>
    </row>
    <row r="235" spans="1:12">
      <c r="A235" s="1369" t="s">
        <v>83</v>
      </c>
      <c r="B235" s="1506" t="s">
        <v>19</v>
      </c>
      <c r="C235" s="1276" t="s">
        <v>73</v>
      </c>
      <c r="D235" s="1276" t="s">
        <v>73</v>
      </c>
      <c r="E235" s="1507" t="s">
        <v>73</v>
      </c>
      <c r="F235" s="1507" t="s">
        <v>73</v>
      </c>
      <c r="G235" s="1508" t="s">
        <v>73</v>
      </c>
      <c r="H235" s="1509" t="s">
        <v>73</v>
      </c>
      <c r="I235" s="1509" t="s">
        <v>73</v>
      </c>
      <c r="J235" s="1509" t="s">
        <v>73</v>
      </c>
      <c r="K235" s="1509" t="s">
        <v>73</v>
      </c>
      <c r="L235" s="1510" t="s">
        <v>73</v>
      </c>
    </row>
    <row r="236" spans="1:12">
      <c r="A236" s="1369" t="s">
        <v>71</v>
      </c>
      <c r="B236" s="1506" t="s">
        <v>19</v>
      </c>
      <c r="C236" s="1276">
        <v>17824.552458814851</v>
      </c>
      <c r="D236" s="1276">
        <v>18061.085611048205</v>
      </c>
      <c r="E236" s="1507">
        <v>18181.043507991148</v>
      </c>
      <c r="F236" s="1507">
        <v>18422.307323269171</v>
      </c>
      <c r="G236" s="1508">
        <v>-1.3096286531561872</v>
      </c>
      <c r="H236" s="1509">
        <v>283.23147632311975</v>
      </c>
      <c r="I236" s="1509">
        <v>-0.8549084210802862</v>
      </c>
      <c r="J236" s="1509">
        <v>-20.399113082039911</v>
      </c>
      <c r="K236" s="1509">
        <v>40.656851642129105</v>
      </c>
      <c r="L236" s="1510">
        <v>-8.4984617093695292</v>
      </c>
    </row>
    <row r="237" spans="1:12" ht="16.5" thickBot="1">
      <c r="A237" s="1511" t="s">
        <v>84</v>
      </c>
      <c r="B237" s="1512" t="s">
        <v>19</v>
      </c>
      <c r="C237" s="1277">
        <v>20579.598952851025</v>
      </c>
      <c r="D237" s="1277">
        <v>20744.764765427932</v>
      </c>
      <c r="E237" s="1513">
        <v>20991.190931908048</v>
      </c>
      <c r="F237" s="1513">
        <v>21258.953505190311</v>
      </c>
      <c r="G237" s="1514">
        <v>-1.2595284768692401</v>
      </c>
      <c r="H237" s="1515">
        <v>301.41373737373738</v>
      </c>
      <c r="I237" s="1515">
        <v>-0.31050419652694217</v>
      </c>
      <c r="J237" s="1515">
        <v>20.437956204379564</v>
      </c>
      <c r="K237" s="1515">
        <v>28.029445073612685</v>
      </c>
      <c r="L237" s="1516">
        <v>5.6316249101249447</v>
      </c>
    </row>
    <row r="238" spans="1:12" ht="16.5" thickBot="1">
      <c r="A238" s="1489"/>
      <c r="B238" s="1517"/>
      <c r="C238" s="1491"/>
      <c r="D238" s="1491"/>
      <c r="E238" s="1491"/>
      <c r="F238" s="1491"/>
      <c r="G238" s="1492"/>
      <c r="H238" s="1487"/>
      <c r="I238" s="1487"/>
      <c r="J238" s="1487"/>
      <c r="K238" s="1487"/>
      <c r="L238" s="1493"/>
    </row>
    <row r="239" spans="1:12">
      <c r="A239" s="1518" t="s">
        <v>85</v>
      </c>
      <c r="B239" s="1519" t="s">
        <v>21</v>
      </c>
      <c r="C239" s="1278" t="s">
        <v>73</v>
      </c>
      <c r="D239" s="1278" t="s">
        <v>73</v>
      </c>
      <c r="E239" s="1520" t="s">
        <v>73</v>
      </c>
      <c r="F239" s="1520" t="s">
        <v>73</v>
      </c>
      <c r="G239" s="1521" t="s">
        <v>73</v>
      </c>
      <c r="H239" s="1522" t="s">
        <v>73</v>
      </c>
      <c r="I239" s="1522" t="s">
        <v>73</v>
      </c>
      <c r="J239" s="1523" t="s">
        <v>73</v>
      </c>
      <c r="K239" s="1523" t="s">
        <v>73</v>
      </c>
      <c r="L239" s="1524" t="s">
        <v>73</v>
      </c>
    </row>
    <row r="240" spans="1:12">
      <c r="A240" s="1367" t="s">
        <v>85</v>
      </c>
      <c r="B240" s="1525" t="s">
        <v>22</v>
      </c>
      <c r="C240" s="1276" t="s">
        <v>73</v>
      </c>
      <c r="D240" s="1276" t="s">
        <v>73</v>
      </c>
      <c r="E240" s="1507" t="s">
        <v>73</v>
      </c>
      <c r="F240" s="1507" t="s">
        <v>73</v>
      </c>
      <c r="G240" s="1508" t="s">
        <v>73</v>
      </c>
      <c r="H240" s="1509" t="s">
        <v>73</v>
      </c>
      <c r="I240" s="1509" t="s">
        <v>73</v>
      </c>
      <c r="J240" s="1526" t="s">
        <v>73</v>
      </c>
      <c r="K240" s="1526" t="s">
        <v>73</v>
      </c>
      <c r="L240" s="1527" t="s">
        <v>73</v>
      </c>
    </row>
    <row r="241" spans="1:12">
      <c r="A241" s="1367" t="s">
        <v>85</v>
      </c>
      <c r="B241" s="1525" t="s">
        <v>23</v>
      </c>
      <c r="C241" s="1276" t="s">
        <v>73</v>
      </c>
      <c r="D241" s="1276" t="s">
        <v>73</v>
      </c>
      <c r="E241" s="1507" t="s">
        <v>73</v>
      </c>
      <c r="F241" s="1507" t="s">
        <v>73</v>
      </c>
      <c r="G241" s="1508" t="s">
        <v>73</v>
      </c>
      <c r="H241" s="1509" t="s">
        <v>73</v>
      </c>
      <c r="I241" s="1509" t="s">
        <v>73</v>
      </c>
      <c r="J241" s="1526" t="s">
        <v>73</v>
      </c>
      <c r="K241" s="1526" t="s">
        <v>73</v>
      </c>
      <c r="L241" s="1527" t="s">
        <v>73</v>
      </c>
    </row>
    <row r="242" spans="1:12">
      <c r="A242" s="1518" t="s">
        <v>85</v>
      </c>
      <c r="B242" s="1528" t="s">
        <v>24</v>
      </c>
      <c r="C242" s="1279" t="s">
        <v>73</v>
      </c>
      <c r="D242" s="1279" t="s">
        <v>73</v>
      </c>
      <c r="E242" s="1529" t="s">
        <v>73</v>
      </c>
      <c r="F242" s="1529" t="s">
        <v>73</v>
      </c>
      <c r="G242" s="1530" t="s">
        <v>73</v>
      </c>
      <c r="H242" s="1531" t="s">
        <v>73</v>
      </c>
      <c r="I242" s="1531" t="s">
        <v>73</v>
      </c>
      <c r="J242" s="1532" t="s">
        <v>73</v>
      </c>
      <c r="K242" s="1532" t="s">
        <v>73</v>
      </c>
      <c r="L242" s="1533" t="s">
        <v>73</v>
      </c>
    </row>
    <row r="243" spans="1:12">
      <c r="A243" s="1367" t="s">
        <v>85</v>
      </c>
      <c r="B243" s="1525" t="s">
        <v>25</v>
      </c>
      <c r="C243" s="1276" t="s">
        <v>73</v>
      </c>
      <c r="D243" s="1276" t="s">
        <v>73</v>
      </c>
      <c r="E243" s="1507" t="s">
        <v>73</v>
      </c>
      <c r="F243" s="1507" t="s">
        <v>73</v>
      </c>
      <c r="G243" s="1508" t="s">
        <v>73</v>
      </c>
      <c r="H243" s="1509" t="s">
        <v>73</v>
      </c>
      <c r="I243" s="1509" t="s">
        <v>73</v>
      </c>
      <c r="J243" s="1526" t="s">
        <v>73</v>
      </c>
      <c r="K243" s="1526" t="s">
        <v>73</v>
      </c>
      <c r="L243" s="1527" t="s">
        <v>73</v>
      </c>
    </row>
    <row r="244" spans="1:12">
      <c r="A244" s="1367" t="s">
        <v>85</v>
      </c>
      <c r="B244" s="1525" t="s">
        <v>26</v>
      </c>
      <c r="C244" s="1276" t="s">
        <v>73</v>
      </c>
      <c r="D244" s="1276" t="s">
        <v>73</v>
      </c>
      <c r="E244" s="1507" t="s">
        <v>73</v>
      </c>
      <c r="F244" s="1507" t="s">
        <v>73</v>
      </c>
      <c r="G244" s="1508" t="s">
        <v>73</v>
      </c>
      <c r="H244" s="1509" t="s">
        <v>73</v>
      </c>
      <c r="I244" s="1509" t="s">
        <v>73</v>
      </c>
      <c r="J244" s="1526" t="s">
        <v>73</v>
      </c>
      <c r="K244" s="1526" t="s">
        <v>73</v>
      </c>
      <c r="L244" s="1527" t="s">
        <v>73</v>
      </c>
    </row>
    <row r="245" spans="1:12">
      <c r="A245" s="1518" t="s">
        <v>85</v>
      </c>
      <c r="B245" s="1528" t="s">
        <v>27</v>
      </c>
      <c r="C245" s="1279" t="s">
        <v>73</v>
      </c>
      <c r="D245" s="1279" t="s">
        <v>73</v>
      </c>
      <c r="E245" s="1529" t="s">
        <v>73</v>
      </c>
      <c r="F245" s="1529" t="s">
        <v>73</v>
      </c>
      <c r="G245" s="1530" t="s">
        <v>73</v>
      </c>
      <c r="H245" s="1531" t="s">
        <v>73</v>
      </c>
      <c r="I245" s="1531" t="s">
        <v>73</v>
      </c>
      <c r="J245" s="1532" t="s">
        <v>73</v>
      </c>
      <c r="K245" s="1532" t="s">
        <v>73</v>
      </c>
      <c r="L245" s="1533" t="s">
        <v>73</v>
      </c>
    </row>
    <row r="246" spans="1:12">
      <c r="A246" s="1367" t="s">
        <v>85</v>
      </c>
      <c r="B246" s="1525" t="s">
        <v>28</v>
      </c>
      <c r="C246" s="1276" t="s">
        <v>73</v>
      </c>
      <c r="D246" s="1276" t="s">
        <v>73</v>
      </c>
      <c r="E246" s="1507" t="s">
        <v>73</v>
      </c>
      <c r="F246" s="1507" t="s">
        <v>73</v>
      </c>
      <c r="G246" s="1508" t="s">
        <v>73</v>
      </c>
      <c r="H246" s="1509" t="s">
        <v>73</v>
      </c>
      <c r="I246" s="1509" t="s">
        <v>73</v>
      </c>
      <c r="J246" s="1526" t="s">
        <v>73</v>
      </c>
      <c r="K246" s="1526" t="s">
        <v>73</v>
      </c>
      <c r="L246" s="1527" t="s">
        <v>73</v>
      </c>
    </row>
    <row r="247" spans="1:12" ht="16.5" thickBot="1">
      <c r="A247" s="1534" t="s">
        <v>85</v>
      </c>
      <c r="B247" s="1535" t="s">
        <v>29</v>
      </c>
      <c r="C247" s="1370" t="s">
        <v>73</v>
      </c>
      <c r="D247" s="1370" t="s">
        <v>73</v>
      </c>
      <c r="E247" s="1536" t="s">
        <v>73</v>
      </c>
      <c r="F247" s="1536" t="s">
        <v>73</v>
      </c>
      <c r="G247" s="1537" t="s">
        <v>73</v>
      </c>
      <c r="H247" s="1526" t="s">
        <v>73</v>
      </c>
      <c r="I247" s="1526" t="s">
        <v>73</v>
      </c>
      <c r="J247" s="1526" t="s">
        <v>73</v>
      </c>
      <c r="K247" s="1526" t="s">
        <v>73</v>
      </c>
      <c r="L247" s="1527" t="s">
        <v>73</v>
      </c>
    </row>
    <row r="248" spans="1:12" ht="16.5" thickBot="1">
      <c r="A248" s="1489"/>
      <c r="B248" s="1517"/>
      <c r="C248" s="1491"/>
      <c r="D248" s="1491"/>
      <c r="E248" s="1491"/>
      <c r="F248" s="1491"/>
      <c r="G248" s="1492"/>
      <c r="H248" s="1487"/>
      <c r="I248" s="1487"/>
      <c r="J248" s="1487"/>
      <c r="K248" s="1487"/>
      <c r="L248" s="1493"/>
    </row>
    <row r="249" spans="1:12">
      <c r="A249" s="1518" t="s">
        <v>86</v>
      </c>
      <c r="B249" s="1519" t="s">
        <v>21</v>
      </c>
      <c r="C249" s="1278">
        <v>21189.336872665732</v>
      </c>
      <c r="D249" s="1278">
        <v>21345.36449153574</v>
      </c>
      <c r="E249" s="1520">
        <v>21613.123610119048</v>
      </c>
      <c r="F249" s="1520">
        <v>21772.271781366457</v>
      </c>
      <c r="G249" s="1521">
        <v>-0.73096722678068826</v>
      </c>
      <c r="H249" s="1522">
        <v>381.83636363636361</v>
      </c>
      <c r="I249" s="1522">
        <v>-5.1397146422300137</v>
      </c>
      <c r="J249" s="1523">
        <v>10</v>
      </c>
      <c r="K249" s="1523">
        <v>2.491506228765572</v>
      </c>
      <c r="L249" s="1524">
        <v>0.31166971650399189</v>
      </c>
    </row>
    <row r="250" spans="1:12">
      <c r="A250" s="1367" t="s">
        <v>86</v>
      </c>
      <c r="B250" s="1525" t="s">
        <v>22</v>
      </c>
      <c r="C250" s="1276">
        <v>21228.52254901961</v>
      </c>
      <c r="D250" s="1276">
        <v>21346.203921568627</v>
      </c>
      <c r="E250" s="1507">
        <v>21653.093000000001</v>
      </c>
      <c r="F250" s="1507">
        <v>21773.128000000001</v>
      </c>
      <c r="G250" s="1508">
        <v>-0.55129883037476213</v>
      </c>
      <c r="H250" s="1509">
        <v>376.4</v>
      </c>
      <c r="I250" s="1509">
        <v>-4.1507512095747421</v>
      </c>
      <c r="J250" s="1526">
        <v>20</v>
      </c>
      <c r="K250" s="1526">
        <v>2.0385050962627407</v>
      </c>
      <c r="L250" s="1527">
        <v>0.40362771206655546</v>
      </c>
    </row>
    <row r="251" spans="1:12">
      <c r="A251" s="1367" t="s">
        <v>86</v>
      </c>
      <c r="B251" s="1525" t="s">
        <v>23</v>
      </c>
      <c r="C251" s="1276">
        <v>21025.962745098041</v>
      </c>
      <c r="D251" s="1276">
        <v>21343.075490196079</v>
      </c>
      <c r="E251" s="1507">
        <v>21446.482</v>
      </c>
      <c r="F251" s="1507">
        <v>21769.937000000002</v>
      </c>
      <c r="G251" s="1508">
        <v>-1.4857874875797836</v>
      </c>
      <c r="H251" s="1509">
        <v>406.3</v>
      </c>
      <c r="I251" s="1509">
        <v>-5.9490740740740709</v>
      </c>
      <c r="J251" s="1526">
        <v>-20</v>
      </c>
      <c r="K251" s="1526">
        <v>0.45300113250283131</v>
      </c>
      <c r="L251" s="1527">
        <v>-9.1957995562563732E-2</v>
      </c>
    </row>
    <row r="252" spans="1:12">
      <c r="A252" s="1518" t="s">
        <v>86</v>
      </c>
      <c r="B252" s="1528" t="s">
        <v>24</v>
      </c>
      <c r="C252" s="1279">
        <v>20422.909983389654</v>
      </c>
      <c r="D252" s="1279">
        <v>21095.95060488005</v>
      </c>
      <c r="E252" s="1529">
        <v>20831.368183057446</v>
      </c>
      <c r="F252" s="1529">
        <v>21517.869616977652</v>
      </c>
      <c r="G252" s="1530">
        <v>-3.1903782583502358</v>
      </c>
      <c r="H252" s="1531">
        <v>370.0846846846847</v>
      </c>
      <c r="I252" s="1531">
        <v>0.17138095452385385</v>
      </c>
      <c r="J252" s="1532">
        <v>-15.909090909090908</v>
      </c>
      <c r="K252" s="1532">
        <v>6.2853907134767839</v>
      </c>
      <c r="L252" s="1533">
        <v>-0.90806977698643099</v>
      </c>
    </row>
    <row r="253" spans="1:12">
      <c r="A253" s="1367" t="s">
        <v>86</v>
      </c>
      <c r="B253" s="1525" t="s">
        <v>25</v>
      </c>
      <c r="C253" s="1276">
        <v>20409.629411764705</v>
      </c>
      <c r="D253" s="1276">
        <v>21113.356862745099</v>
      </c>
      <c r="E253" s="1507">
        <v>20817.822</v>
      </c>
      <c r="F253" s="1507">
        <v>21535.624</v>
      </c>
      <c r="G253" s="1508">
        <v>-3.3330912538220376</v>
      </c>
      <c r="H253" s="1509">
        <v>361.3</v>
      </c>
      <c r="I253" s="1509">
        <v>1.5458122540753232</v>
      </c>
      <c r="J253" s="1526">
        <v>-21.518987341772153</v>
      </c>
      <c r="K253" s="1526">
        <v>3.5107587768969424</v>
      </c>
      <c r="L253" s="1527">
        <v>-0.79441833481967894</v>
      </c>
    </row>
    <row r="254" spans="1:12">
      <c r="A254" s="1367" t="s">
        <v>86</v>
      </c>
      <c r="B254" s="1525" t="s">
        <v>26</v>
      </c>
      <c r="C254" s="1276">
        <v>20438.835294117649</v>
      </c>
      <c r="D254" s="1276">
        <v>21072.267647058823</v>
      </c>
      <c r="E254" s="1507">
        <v>20847.612000000001</v>
      </c>
      <c r="F254" s="1507">
        <v>21493.713</v>
      </c>
      <c r="G254" s="1508">
        <v>-3.0059999405407467</v>
      </c>
      <c r="H254" s="1509">
        <v>381.2</v>
      </c>
      <c r="I254" s="1509">
        <v>-2.2062596203181175</v>
      </c>
      <c r="J254" s="1526">
        <v>-7.5471698113207548</v>
      </c>
      <c r="K254" s="1526">
        <v>2.7746319365798415</v>
      </c>
      <c r="L254" s="1527">
        <v>-0.11365144216675249</v>
      </c>
    </row>
    <row r="255" spans="1:12">
      <c r="A255" s="1518" t="s">
        <v>86</v>
      </c>
      <c r="B255" s="1528" t="s">
        <v>27</v>
      </c>
      <c r="C255" s="1279">
        <v>19973.005533068157</v>
      </c>
      <c r="D255" s="1279">
        <v>20325.037662639228</v>
      </c>
      <c r="E255" s="1529">
        <v>20372.46564372952</v>
      </c>
      <c r="F255" s="1529">
        <v>20731.538415892013</v>
      </c>
      <c r="G255" s="1530">
        <v>-1.7320121881897674</v>
      </c>
      <c r="H255" s="1531">
        <v>331.3046052631579</v>
      </c>
      <c r="I255" s="1531">
        <v>1.2447940907715591</v>
      </c>
      <c r="J255" s="1532">
        <v>26.666666666666668</v>
      </c>
      <c r="K255" s="1532">
        <v>17.214043035107586</v>
      </c>
      <c r="L255" s="1533">
        <v>4.1350239615381046</v>
      </c>
    </row>
    <row r="256" spans="1:12">
      <c r="A256" s="1367" t="s">
        <v>86</v>
      </c>
      <c r="B256" s="1525" t="s">
        <v>28</v>
      </c>
      <c r="C256" s="1276">
        <v>19829.605882352942</v>
      </c>
      <c r="D256" s="1276">
        <v>20190.470588235294</v>
      </c>
      <c r="E256" s="1507">
        <v>20226.198</v>
      </c>
      <c r="F256" s="1507">
        <v>20594.28</v>
      </c>
      <c r="G256" s="1508">
        <v>-1.78730210524475</v>
      </c>
      <c r="H256" s="1509">
        <v>315.89999999999998</v>
      </c>
      <c r="I256" s="1509">
        <v>-0.87856918732350542</v>
      </c>
      <c r="J256" s="1526">
        <v>20.606060606060606</v>
      </c>
      <c r="K256" s="1526">
        <v>11.268403171007927</v>
      </c>
      <c r="L256" s="1527">
        <v>2.276577557928908</v>
      </c>
    </row>
    <row r="257" spans="1:12" ht="16.5" thickBot="1">
      <c r="A257" s="1534" t="s">
        <v>86</v>
      </c>
      <c r="B257" s="1535" t="s">
        <v>29</v>
      </c>
      <c r="C257" s="1370">
        <v>20211.158823529411</v>
      </c>
      <c r="D257" s="1370">
        <v>20597.698039215684</v>
      </c>
      <c r="E257" s="1536">
        <v>20615.382000000001</v>
      </c>
      <c r="F257" s="1536">
        <v>21009.651999999998</v>
      </c>
      <c r="G257" s="1537">
        <v>-1.8766136630915964</v>
      </c>
      <c r="H257" s="1526">
        <v>360.5</v>
      </c>
      <c r="I257" s="1526">
        <v>4.1907514450867049</v>
      </c>
      <c r="J257" s="1526">
        <v>40</v>
      </c>
      <c r="K257" s="1526">
        <v>5.9456398640996602</v>
      </c>
      <c r="L257" s="1527">
        <v>1.8584464036091966</v>
      </c>
    </row>
    <row r="258" spans="1:12" ht="16.5" thickBot="1">
      <c r="A258" s="1538"/>
      <c r="B258" s="1539"/>
      <c r="C258" s="1540"/>
      <c r="D258" s="1540"/>
      <c r="E258" s="1540"/>
      <c r="F258" s="1540"/>
      <c r="G258" s="1541"/>
      <c r="H258" s="1542"/>
      <c r="I258" s="1542"/>
      <c r="J258" s="1542"/>
      <c r="K258" s="1542"/>
      <c r="L258" s="1543"/>
    </row>
    <row r="259" spans="1:12">
      <c r="A259" s="1367" t="s">
        <v>87</v>
      </c>
      <c r="B259" s="1544" t="s">
        <v>26</v>
      </c>
      <c r="C259" s="1545">
        <v>20235.904901960785</v>
      </c>
      <c r="D259" s="1545">
        <v>21000.322549019609</v>
      </c>
      <c r="E259" s="1546">
        <v>20640.623</v>
      </c>
      <c r="F259" s="1546">
        <v>21420.329000000002</v>
      </c>
      <c r="G259" s="1547">
        <v>-3.6400281246847417</v>
      </c>
      <c r="H259" s="1548">
        <v>411.5</v>
      </c>
      <c r="I259" s="1548">
        <v>2.7722277722277777</v>
      </c>
      <c r="J259" s="1548">
        <v>-18.75</v>
      </c>
      <c r="K259" s="1548">
        <v>2.2083805209513021</v>
      </c>
      <c r="L259" s="1549">
        <v>-0.40742329376259434</v>
      </c>
    </row>
    <row r="260" spans="1:12" ht="16.5" thickBot="1">
      <c r="A260" s="1534" t="s">
        <v>87</v>
      </c>
      <c r="B260" s="1535" t="s">
        <v>29</v>
      </c>
      <c r="C260" s="1370">
        <v>20140.085294117645</v>
      </c>
      <c r="D260" s="1370">
        <v>20171.72156862745</v>
      </c>
      <c r="E260" s="1536">
        <v>20542.886999999999</v>
      </c>
      <c r="F260" s="1536">
        <v>20575.155999999999</v>
      </c>
      <c r="G260" s="1537">
        <v>-0.15683477685418393</v>
      </c>
      <c r="H260" s="1526">
        <v>387.3</v>
      </c>
      <c r="I260" s="1526">
        <v>6.2843029637760797</v>
      </c>
      <c r="J260" s="1526">
        <v>-11.29032258064516</v>
      </c>
      <c r="K260" s="1526">
        <v>3.1143827859569653</v>
      </c>
      <c r="L260" s="1527">
        <v>-0.26436380804848447</v>
      </c>
    </row>
    <row r="261" spans="1:12" ht="16.5" thickBot="1">
      <c r="A261" s="1538"/>
      <c r="B261" s="1539"/>
      <c r="C261" s="1540"/>
      <c r="D261" s="1540"/>
      <c r="E261" s="1540"/>
      <c r="F261" s="1540"/>
      <c r="G261" s="1541"/>
      <c r="H261" s="1542"/>
      <c r="I261" s="1542"/>
      <c r="J261" s="1542"/>
      <c r="K261" s="1542"/>
      <c r="L261" s="1543"/>
    </row>
    <row r="262" spans="1:12">
      <c r="A262" s="1518" t="s">
        <v>88</v>
      </c>
      <c r="B262" s="1519" t="s">
        <v>21</v>
      </c>
      <c r="C262" s="1278" t="s">
        <v>73</v>
      </c>
      <c r="D262" s="1278" t="s">
        <v>73</v>
      </c>
      <c r="E262" s="1520" t="s">
        <v>73</v>
      </c>
      <c r="F262" s="1520" t="s">
        <v>73</v>
      </c>
      <c r="G262" s="1521" t="s">
        <v>73</v>
      </c>
      <c r="H262" s="1522" t="s">
        <v>73</v>
      </c>
      <c r="I262" s="1522" t="s">
        <v>73</v>
      </c>
      <c r="J262" s="1523" t="s">
        <v>73</v>
      </c>
      <c r="K262" s="1523" t="s">
        <v>73</v>
      </c>
      <c r="L262" s="1524" t="s">
        <v>73</v>
      </c>
    </row>
    <row r="263" spans="1:12">
      <c r="A263" s="1369" t="s">
        <v>88</v>
      </c>
      <c r="B263" s="1525" t="s">
        <v>22</v>
      </c>
      <c r="C263" s="1276" t="s">
        <v>73</v>
      </c>
      <c r="D263" s="1276" t="s">
        <v>73</v>
      </c>
      <c r="E263" s="1507" t="s">
        <v>73</v>
      </c>
      <c r="F263" s="1507" t="s">
        <v>73</v>
      </c>
      <c r="G263" s="1508" t="s">
        <v>73</v>
      </c>
      <c r="H263" s="1509" t="s">
        <v>73</v>
      </c>
      <c r="I263" s="1509" t="s">
        <v>73</v>
      </c>
      <c r="J263" s="1526" t="s">
        <v>73</v>
      </c>
      <c r="K263" s="1526" t="s">
        <v>73</v>
      </c>
      <c r="L263" s="1527" t="s">
        <v>73</v>
      </c>
    </row>
    <row r="264" spans="1:12">
      <c r="A264" s="1369" t="s">
        <v>88</v>
      </c>
      <c r="B264" s="1525" t="s">
        <v>23</v>
      </c>
      <c r="C264" s="1276" t="s">
        <v>73</v>
      </c>
      <c r="D264" s="1276" t="s">
        <v>73</v>
      </c>
      <c r="E264" s="1507" t="s">
        <v>73</v>
      </c>
      <c r="F264" s="1507" t="s">
        <v>73</v>
      </c>
      <c r="G264" s="1508" t="s">
        <v>73</v>
      </c>
      <c r="H264" s="1509" t="s">
        <v>73</v>
      </c>
      <c r="I264" s="1509" t="s">
        <v>73</v>
      </c>
      <c r="J264" s="1526" t="s">
        <v>73</v>
      </c>
      <c r="K264" s="1526" t="s">
        <v>73</v>
      </c>
      <c r="L264" s="1527" t="s">
        <v>73</v>
      </c>
    </row>
    <row r="265" spans="1:12">
      <c r="A265" s="1369" t="s">
        <v>88</v>
      </c>
      <c r="B265" s="1525" t="s">
        <v>30</v>
      </c>
      <c r="C265" s="1276" t="s">
        <v>73</v>
      </c>
      <c r="D265" s="1276" t="s">
        <v>73</v>
      </c>
      <c r="E265" s="1507" t="s">
        <v>73</v>
      </c>
      <c r="F265" s="1507" t="s">
        <v>73</v>
      </c>
      <c r="G265" s="1508" t="s">
        <v>73</v>
      </c>
      <c r="H265" s="1509" t="s">
        <v>73</v>
      </c>
      <c r="I265" s="1509" t="s">
        <v>73</v>
      </c>
      <c r="J265" s="1526" t="s">
        <v>73</v>
      </c>
      <c r="K265" s="1526" t="s">
        <v>73</v>
      </c>
      <c r="L265" s="1527" t="s">
        <v>73</v>
      </c>
    </row>
    <row r="266" spans="1:12">
      <c r="A266" s="1550" t="s">
        <v>88</v>
      </c>
      <c r="B266" s="1528" t="s">
        <v>24</v>
      </c>
      <c r="C266" s="1279" t="s">
        <v>73</v>
      </c>
      <c r="D266" s="1279" t="s">
        <v>73</v>
      </c>
      <c r="E266" s="1529" t="s">
        <v>73</v>
      </c>
      <c r="F266" s="1529" t="s">
        <v>73</v>
      </c>
      <c r="G266" s="1530" t="s">
        <v>73</v>
      </c>
      <c r="H266" s="1531" t="s">
        <v>73</v>
      </c>
      <c r="I266" s="1531" t="s">
        <v>73</v>
      </c>
      <c r="J266" s="1532" t="s">
        <v>73</v>
      </c>
      <c r="K266" s="1532" t="s">
        <v>73</v>
      </c>
      <c r="L266" s="1533" t="s">
        <v>73</v>
      </c>
    </row>
    <row r="267" spans="1:12">
      <c r="A267" s="1369" t="s">
        <v>88</v>
      </c>
      <c r="B267" s="1525" t="s">
        <v>26</v>
      </c>
      <c r="C267" s="1276" t="s">
        <v>73</v>
      </c>
      <c r="D267" s="1276" t="s">
        <v>73</v>
      </c>
      <c r="E267" s="1507" t="s">
        <v>73</v>
      </c>
      <c r="F267" s="1507" t="s">
        <v>73</v>
      </c>
      <c r="G267" s="1508" t="s">
        <v>73</v>
      </c>
      <c r="H267" s="1509" t="s">
        <v>73</v>
      </c>
      <c r="I267" s="1509" t="s">
        <v>73</v>
      </c>
      <c r="J267" s="1526" t="s">
        <v>73</v>
      </c>
      <c r="K267" s="1526" t="s">
        <v>73</v>
      </c>
      <c r="L267" s="1527" t="s">
        <v>73</v>
      </c>
    </row>
    <row r="268" spans="1:12">
      <c r="A268" s="1369" t="s">
        <v>88</v>
      </c>
      <c r="B268" s="1525" t="s">
        <v>31</v>
      </c>
      <c r="C268" s="1276" t="s">
        <v>73</v>
      </c>
      <c r="D268" s="1276" t="s">
        <v>73</v>
      </c>
      <c r="E268" s="1507" t="s">
        <v>73</v>
      </c>
      <c r="F268" s="1507" t="s">
        <v>73</v>
      </c>
      <c r="G268" s="1508" t="s">
        <v>73</v>
      </c>
      <c r="H268" s="1509" t="s">
        <v>73</v>
      </c>
      <c r="I268" s="1509" t="s">
        <v>73</v>
      </c>
      <c r="J268" s="1526" t="s">
        <v>73</v>
      </c>
      <c r="K268" s="1526" t="s">
        <v>73</v>
      </c>
      <c r="L268" s="1527" t="s">
        <v>73</v>
      </c>
    </row>
    <row r="269" spans="1:12">
      <c r="A269" s="1550" t="s">
        <v>88</v>
      </c>
      <c r="B269" s="1528" t="s">
        <v>27</v>
      </c>
      <c r="C269" s="1279" t="s">
        <v>73</v>
      </c>
      <c r="D269" s="1279" t="s">
        <v>73</v>
      </c>
      <c r="E269" s="1529" t="s">
        <v>73</v>
      </c>
      <c r="F269" s="1529" t="s">
        <v>73</v>
      </c>
      <c r="G269" s="1530" t="s">
        <v>73</v>
      </c>
      <c r="H269" s="1531" t="s">
        <v>73</v>
      </c>
      <c r="I269" s="1531" t="s">
        <v>73</v>
      </c>
      <c r="J269" s="1532" t="s">
        <v>73</v>
      </c>
      <c r="K269" s="1532" t="s">
        <v>73</v>
      </c>
      <c r="L269" s="1533" t="s">
        <v>73</v>
      </c>
    </row>
    <row r="270" spans="1:12">
      <c r="A270" s="1369" t="s">
        <v>88</v>
      </c>
      <c r="B270" s="1525" t="s">
        <v>29</v>
      </c>
      <c r="C270" s="1276" t="s">
        <v>73</v>
      </c>
      <c r="D270" s="1276" t="s">
        <v>73</v>
      </c>
      <c r="E270" s="1507" t="s">
        <v>73</v>
      </c>
      <c r="F270" s="1507" t="s">
        <v>73</v>
      </c>
      <c r="G270" s="1508" t="s">
        <v>73</v>
      </c>
      <c r="H270" s="1509" t="s">
        <v>73</v>
      </c>
      <c r="I270" s="1509" t="s">
        <v>73</v>
      </c>
      <c r="J270" s="1526" t="s">
        <v>73</v>
      </c>
      <c r="K270" s="1526" t="s">
        <v>73</v>
      </c>
      <c r="L270" s="1527" t="s">
        <v>73</v>
      </c>
    </row>
    <row r="271" spans="1:12" ht="16.5" thickBot="1">
      <c r="A271" s="1551" t="s">
        <v>88</v>
      </c>
      <c r="B271" s="1525" t="s">
        <v>32</v>
      </c>
      <c r="C271" s="1370" t="s">
        <v>73</v>
      </c>
      <c r="D271" s="1370" t="s">
        <v>73</v>
      </c>
      <c r="E271" s="1536" t="s">
        <v>73</v>
      </c>
      <c r="F271" s="1536" t="s">
        <v>73</v>
      </c>
      <c r="G271" s="1537" t="s">
        <v>73</v>
      </c>
      <c r="H271" s="1526" t="s">
        <v>73</v>
      </c>
      <c r="I271" s="1526" t="s">
        <v>73</v>
      </c>
      <c r="J271" s="1526" t="s">
        <v>73</v>
      </c>
      <c r="K271" s="1526" t="s">
        <v>73</v>
      </c>
      <c r="L271" s="1527" t="s">
        <v>73</v>
      </c>
    </row>
    <row r="272" spans="1:12" ht="16.5" thickBot="1">
      <c r="A272" s="1538"/>
      <c r="B272" s="1539"/>
      <c r="C272" s="1540"/>
      <c r="D272" s="1540"/>
      <c r="E272" s="1540"/>
      <c r="F272" s="1540"/>
      <c r="G272" s="1541"/>
      <c r="H272" s="1542"/>
      <c r="I272" s="1542"/>
      <c r="J272" s="1542"/>
      <c r="K272" s="1542"/>
      <c r="L272" s="1543"/>
    </row>
    <row r="273" spans="1:12">
      <c r="A273" s="1518" t="s">
        <v>20</v>
      </c>
      <c r="B273" s="1519" t="s">
        <v>24</v>
      </c>
      <c r="C273" s="1278">
        <v>18402.801401089739</v>
      </c>
      <c r="D273" s="1278">
        <v>18621.025590506473</v>
      </c>
      <c r="E273" s="1520">
        <v>18770.857429111533</v>
      </c>
      <c r="F273" s="1520">
        <v>18993.446102316604</v>
      </c>
      <c r="G273" s="1521">
        <v>-1.1719235783016879</v>
      </c>
      <c r="H273" s="1522">
        <v>337.65531914893614</v>
      </c>
      <c r="I273" s="1522">
        <v>-2.2165674210168738</v>
      </c>
      <c r="J273" s="1523">
        <v>-37.333333333333336</v>
      </c>
      <c r="K273" s="1523">
        <v>2.6613816534541335</v>
      </c>
      <c r="L273" s="1524">
        <v>-1.4258118070363301</v>
      </c>
    </row>
    <row r="274" spans="1:12">
      <c r="A274" s="1367" t="s">
        <v>20</v>
      </c>
      <c r="B274" s="1525" t="s">
        <v>25</v>
      </c>
      <c r="C274" s="1276">
        <v>17085.811764705879</v>
      </c>
      <c r="D274" s="1276">
        <v>18533.689215686274</v>
      </c>
      <c r="E274" s="1507">
        <v>17427.527999999998</v>
      </c>
      <c r="F274" s="1507">
        <v>18904.363000000001</v>
      </c>
      <c r="G274" s="1508">
        <v>-7.8121383936607796</v>
      </c>
      <c r="H274" s="1509">
        <v>281.8</v>
      </c>
      <c r="I274" s="1509">
        <v>-11.937499999999996</v>
      </c>
      <c r="J274" s="1526">
        <v>-31.25</v>
      </c>
      <c r="K274" s="1526">
        <v>0.62287655719139301</v>
      </c>
      <c r="L274" s="1527">
        <v>-0.24905804771323914</v>
      </c>
    </row>
    <row r="275" spans="1:12">
      <c r="A275" s="1367" t="s">
        <v>20</v>
      </c>
      <c r="B275" s="1525" t="s">
        <v>26</v>
      </c>
      <c r="C275" s="1276">
        <v>18266.132352941178</v>
      </c>
      <c r="D275" s="1276">
        <v>18830.890196078431</v>
      </c>
      <c r="E275" s="1507">
        <v>18631.455000000002</v>
      </c>
      <c r="F275" s="1507">
        <v>19207.508000000002</v>
      </c>
      <c r="G275" s="1508">
        <v>-2.9991032673265048</v>
      </c>
      <c r="H275" s="1509">
        <v>352.7</v>
      </c>
      <c r="I275" s="1509">
        <v>4.1642055522740593</v>
      </c>
      <c r="J275" s="1526">
        <v>-40.54054054054054</v>
      </c>
      <c r="K275" s="1526">
        <v>1.245753114382786</v>
      </c>
      <c r="L275" s="1527">
        <v>-0.77059565945917585</v>
      </c>
    </row>
    <row r="276" spans="1:12">
      <c r="A276" s="1367" t="s">
        <v>20</v>
      </c>
      <c r="B276" s="1525" t="s">
        <v>31</v>
      </c>
      <c r="C276" s="1276">
        <v>19429.392156862745</v>
      </c>
      <c r="D276" s="1276">
        <v>18356.48725490196</v>
      </c>
      <c r="E276" s="1507">
        <v>19817.98</v>
      </c>
      <c r="F276" s="1507">
        <v>18723.616999999998</v>
      </c>
      <c r="G276" s="1508">
        <v>5.8448268836090875</v>
      </c>
      <c r="H276" s="1509">
        <v>357.9</v>
      </c>
      <c r="I276" s="1509">
        <v>-4.5600000000000067</v>
      </c>
      <c r="J276" s="1526">
        <v>-36.363636363636367</v>
      </c>
      <c r="K276" s="1526">
        <v>0.79275198187995466</v>
      </c>
      <c r="L276" s="1527">
        <v>-0.40615809986391449</v>
      </c>
    </row>
    <row r="277" spans="1:12">
      <c r="A277" s="1518" t="s">
        <v>20</v>
      </c>
      <c r="B277" s="1528" t="s">
        <v>27</v>
      </c>
      <c r="C277" s="1279">
        <v>18553.115383331307</v>
      </c>
      <c r="D277" s="1279">
        <v>18769.392090542795</v>
      </c>
      <c r="E277" s="1529">
        <v>18924.177690997934</v>
      </c>
      <c r="F277" s="1529">
        <v>19144.779932353653</v>
      </c>
      <c r="G277" s="1530">
        <v>-1.1522840279971696</v>
      </c>
      <c r="H277" s="1531">
        <v>306.75854800936764</v>
      </c>
      <c r="I277" s="1531">
        <v>-0.71067919678625635</v>
      </c>
      <c r="J277" s="1532">
        <v>-19.887429643527206</v>
      </c>
      <c r="K277" s="1532">
        <v>24.178935447338617</v>
      </c>
      <c r="L277" s="1533">
        <v>-4.8673860785469429</v>
      </c>
    </row>
    <row r="278" spans="1:12">
      <c r="A278" s="1367" t="s">
        <v>20</v>
      </c>
      <c r="B278" s="1525" t="s">
        <v>28</v>
      </c>
      <c r="C278" s="1276">
        <v>17844.658823529411</v>
      </c>
      <c r="D278" s="1276">
        <v>18178.25980392157</v>
      </c>
      <c r="E278" s="1507">
        <v>18201.552</v>
      </c>
      <c r="F278" s="1507">
        <v>18541.825000000001</v>
      </c>
      <c r="G278" s="1508">
        <v>-1.8351645536510082</v>
      </c>
      <c r="H278" s="1509">
        <v>275</v>
      </c>
      <c r="I278" s="1509">
        <v>2.688573562359966</v>
      </c>
      <c r="J278" s="1526">
        <v>-17.687074829931973</v>
      </c>
      <c r="K278" s="1526">
        <v>6.8516421291053229</v>
      </c>
      <c r="L278" s="1527">
        <v>-1.1592570534559856</v>
      </c>
    </row>
    <row r="279" spans="1:12">
      <c r="A279" s="1367" t="s">
        <v>20</v>
      </c>
      <c r="B279" s="1525" t="s">
        <v>29</v>
      </c>
      <c r="C279" s="1276">
        <v>18790.725490196081</v>
      </c>
      <c r="D279" s="1276">
        <v>18926.870588235292</v>
      </c>
      <c r="E279" s="1507">
        <v>19166.54</v>
      </c>
      <c r="F279" s="1507">
        <v>19305.407999999999</v>
      </c>
      <c r="G279" s="1508">
        <v>-0.7193217568880107</v>
      </c>
      <c r="H279" s="1509">
        <v>311.39999999999998</v>
      </c>
      <c r="I279" s="1509">
        <v>-2.2905553812362758</v>
      </c>
      <c r="J279" s="1526">
        <v>-23.148148148148149</v>
      </c>
      <c r="K279" s="1526">
        <v>14.099660249150622</v>
      </c>
      <c r="L279" s="1527">
        <v>-3.5570155001681787</v>
      </c>
    </row>
    <row r="280" spans="1:12">
      <c r="A280" s="1367" t="s">
        <v>20</v>
      </c>
      <c r="B280" s="1525" t="s">
        <v>32</v>
      </c>
      <c r="C280" s="1276">
        <v>18808.367647058822</v>
      </c>
      <c r="D280" s="1276">
        <v>19087.041176470586</v>
      </c>
      <c r="E280" s="1507">
        <v>19184.535</v>
      </c>
      <c r="F280" s="1507">
        <v>19468.781999999999</v>
      </c>
      <c r="G280" s="1508">
        <v>-1.4600142936522655</v>
      </c>
      <c r="H280" s="1509">
        <v>353.9</v>
      </c>
      <c r="I280" s="1509">
        <v>-0.47806524184478216</v>
      </c>
      <c r="J280" s="1526">
        <v>-8.064516129032258</v>
      </c>
      <c r="K280" s="1526">
        <v>3.2276330690826729</v>
      </c>
      <c r="L280" s="1527">
        <v>-0.15111352492277685</v>
      </c>
    </row>
    <row r="281" spans="1:12">
      <c r="A281" s="1518" t="s">
        <v>20</v>
      </c>
      <c r="B281" s="1528" t="s">
        <v>33</v>
      </c>
      <c r="C281" s="1279">
        <v>15973.611086706847</v>
      </c>
      <c r="D281" s="1279">
        <v>16106.594455889659</v>
      </c>
      <c r="E281" s="1529">
        <v>16293.083308440984</v>
      </c>
      <c r="F281" s="1529">
        <v>16428.726345007453</v>
      </c>
      <c r="G281" s="1530">
        <v>-0.82564548047079689</v>
      </c>
      <c r="H281" s="1531">
        <v>231.57581967213116</v>
      </c>
      <c r="I281" s="1531">
        <v>1.4549785247218467</v>
      </c>
      <c r="J281" s="1532">
        <v>-17.006802721088434</v>
      </c>
      <c r="K281" s="1532">
        <v>13.816534541336353</v>
      </c>
      <c r="L281" s="1533">
        <v>-2.2052638237862645</v>
      </c>
    </row>
    <row r="282" spans="1:12">
      <c r="A282" s="1367" t="s">
        <v>20</v>
      </c>
      <c r="B282" s="1525" t="s">
        <v>74</v>
      </c>
      <c r="C282" s="1276">
        <v>15711.286274509805</v>
      </c>
      <c r="D282" s="1276">
        <v>15898.157843137255</v>
      </c>
      <c r="E282" s="1507">
        <v>16025.512000000001</v>
      </c>
      <c r="F282" s="1507">
        <v>16216.120999999999</v>
      </c>
      <c r="G282" s="1508">
        <v>-1.1754290683943378</v>
      </c>
      <c r="H282" s="1509">
        <v>219.1</v>
      </c>
      <c r="I282" s="1509">
        <v>0.92123445416858596</v>
      </c>
      <c r="J282" s="1526">
        <v>4.9645390070921991</v>
      </c>
      <c r="K282" s="1526">
        <v>8.380520951302378</v>
      </c>
      <c r="L282" s="1527">
        <v>0.69659724558030778</v>
      </c>
    </row>
    <row r="283" spans="1:12">
      <c r="A283" s="1367" t="s">
        <v>20</v>
      </c>
      <c r="B283" s="1525" t="s">
        <v>34</v>
      </c>
      <c r="C283" s="1276">
        <v>16289.541176470586</v>
      </c>
      <c r="D283" s="1276">
        <v>16087.90980392157</v>
      </c>
      <c r="E283" s="1507">
        <v>16615.331999999999</v>
      </c>
      <c r="F283" s="1507">
        <v>16409.668000000001</v>
      </c>
      <c r="G283" s="1508">
        <v>1.253309938994482</v>
      </c>
      <c r="H283" s="1509">
        <v>242.8</v>
      </c>
      <c r="I283" s="1509">
        <v>5.6570931244560487</v>
      </c>
      <c r="J283" s="1526">
        <v>-33.070866141732289</v>
      </c>
      <c r="K283" s="1526">
        <v>4.8131370328425822</v>
      </c>
      <c r="L283" s="1527">
        <v>-2.1078438935879351</v>
      </c>
    </row>
    <row r="284" spans="1:12" ht="16.5" thickBot="1">
      <c r="A284" s="1367" t="s">
        <v>20</v>
      </c>
      <c r="B284" s="1525" t="s">
        <v>35</v>
      </c>
      <c r="C284" s="1276">
        <v>16551.051960784313</v>
      </c>
      <c r="D284" s="1276">
        <v>17053.99019607843</v>
      </c>
      <c r="E284" s="1507">
        <v>16882.073</v>
      </c>
      <c r="F284" s="1507">
        <v>17395.07</v>
      </c>
      <c r="G284" s="1508">
        <v>-2.9490941973789089</v>
      </c>
      <c r="H284" s="1509">
        <v>312.7</v>
      </c>
      <c r="I284" s="1509">
        <v>11.20199146514936</v>
      </c>
      <c r="J284" s="1526">
        <v>-57.692307692307686</v>
      </c>
      <c r="K284" s="1526">
        <v>0.62287655719139301</v>
      </c>
      <c r="L284" s="1527">
        <v>-0.79401717577863407</v>
      </c>
    </row>
    <row r="285" spans="1:12" ht="16.5" thickBot="1">
      <c r="A285" s="1538"/>
      <c r="B285" s="1539"/>
      <c r="C285" s="1540"/>
      <c r="D285" s="1540"/>
      <c r="E285" s="1540"/>
      <c r="F285" s="1540"/>
      <c r="G285" s="1541"/>
      <c r="H285" s="1542"/>
      <c r="I285" s="1542"/>
      <c r="J285" s="1542"/>
      <c r="K285" s="1542"/>
      <c r="L285" s="1543"/>
    </row>
    <row r="286" spans="1:12">
      <c r="A286" s="1518" t="s">
        <v>89</v>
      </c>
      <c r="B286" s="1528" t="s">
        <v>21</v>
      </c>
      <c r="C286" s="1279">
        <v>22418.817889348866</v>
      </c>
      <c r="D286" s="1279">
        <v>22071.760857235451</v>
      </c>
      <c r="E286" s="1529">
        <v>22867.194247135842</v>
      </c>
      <c r="F286" s="1529">
        <v>22513.196074380161</v>
      </c>
      <c r="G286" s="1530">
        <v>1.5724030101551316</v>
      </c>
      <c r="H286" s="1531">
        <v>330.27027027027026</v>
      </c>
      <c r="I286" s="1531">
        <v>-0.73925697404194346</v>
      </c>
      <c r="J286" s="1532">
        <v>85</v>
      </c>
      <c r="K286" s="1532">
        <v>4.190260475651189</v>
      </c>
      <c r="L286" s="1533">
        <v>2.0104239633896088</v>
      </c>
    </row>
    <row r="287" spans="1:12">
      <c r="A287" s="1367" t="s">
        <v>89</v>
      </c>
      <c r="B287" s="1525" t="s">
        <v>22</v>
      </c>
      <c r="C287" s="1276">
        <v>21455.069607843136</v>
      </c>
      <c r="D287" s="1276" t="s">
        <v>200</v>
      </c>
      <c r="E287" s="1507">
        <v>21884.170999999998</v>
      </c>
      <c r="F287" s="1507" t="s">
        <v>200</v>
      </c>
      <c r="G287" s="1508" t="s">
        <v>73</v>
      </c>
      <c r="H287" s="1509">
        <v>305</v>
      </c>
      <c r="I287" s="1509" t="s">
        <v>73</v>
      </c>
      <c r="J287" s="1526" t="s">
        <v>73</v>
      </c>
      <c r="K287" s="1526">
        <v>0.33975084937712347</v>
      </c>
      <c r="L287" s="1527" t="s">
        <v>73</v>
      </c>
    </row>
    <row r="288" spans="1:12">
      <c r="A288" s="1367" t="s">
        <v>89</v>
      </c>
      <c r="B288" s="1525" t="s">
        <v>23</v>
      </c>
      <c r="C288" s="1276">
        <v>22377.891176470588</v>
      </c>
      <c r="D288" s="1276">
        <v>21744.169607843138</v>
      </c>
      <c r="E288" s="1507">
        <v>22825.449000000001</v>
      </c>
      <c r="F288" s="1507">
        <v>22179.053</v>
      </c>
      <c r="G288" s="1508">
        <v>2.9144436419354816</v>
      </c>
      <c r="H288" s="1509">
        <v>330.2</v>
      </c>
      <c r="I288" s="1509">
        <v>-0.18137847642080493</v>
      </c>
      <c r="J288" s="1526">
        <v>112.5</v>
      </c>
      <c r="K288" s="1526">
        <v>2.8878822197055491</v>
      </c>
      <c r="L288" s="1527">
        <v>1.5799803123486009</v>
      </c>
    </row>
    <row r="289" spans="1:12">
      <c r="A289" s="1367" t="s">
        <v>89</v>
      </c>
      <c r="B289" s="1525" t="s">
        <v>30</v>
      </c>
      <c r="C289" s="1276">
        <v>22843.924509803921</v>
      </c>
      <c r="D289" s="1276" t="s">
        <v>200</v>
      </c>
      <c r="E289" s="1507">
        <v>23300.803</v>
      </c>
      <c r="F289" s="1507" t="s">
        <v>200</v>
      </c>
      <c r="G289" s="1508" t="s">
        <v>73</v>
      </c>
      <c r="H289" s="1509">
        <v>339.4</v>
      </c>
      <c r="I289" s="1509" t="s">
        <v>73</v>
      </c>
      <c r="J289" s="1526" t="s">
        <v>73</v>
      </c>
      <c r="K289" s="1526">
        <v>0.96262740656851642</v>
      </c>
      <c r="L289" s="1527" t="s">
        <v>73</v>
      </c>
    </row>
    <row r="290" spans="1:12">
      <c r="A290" s="1518" t="s">
        <v>89</v>
      </c>
      <c r="B290" s="1528" t="s">
        <v>24</v>
      </c>
      <c r="C290" s="1279">
        <v>21507.33850656854</v>
      </c>
      <c r="D290" s="1279">
        <v>21839.248994785594</v>
      </c>
      <c r="E290" s="1529">
        <v>21937.48527669991</v>
      </c>
      <c r="F290" s="1529">
        <v>22276.033974681304</v>
      </c>
      <c r="G290" s="1530">
        <v>-1.5197889281646131</v>
      </c>
      <c r="H290" s="1531">
        <v>313.33238636363632</v>
      </c>
      <c r="I290" s="1531">
        <v>-0.68616149185305675</v>
      </c>
      <c r="J290" s="1532">
        <v>-1.6759776536312849</v>
      </c>
      <c r="K290" s="1532">
        <v>9.9660249150622882</v>
      </c>
      <c r="L290" s="1533">
        <v>0.21125652269171624</v>
      </c>
    </row>
    <row r="291" spans="1:12">
      <c r="A291" s="1367" t="s">
        <v>89</v>
      </c>
      <c r="B291" s="1525" t="s">
        <v>25</v>
      </c>
      <c r="C291" s="1276">
        <v>20940.693137254904</v>
      </c>
      <c r="D291" s="1276">
        <v>21095.620588235292</v>
      </c>
      <c r="E291" s="1507">
        <v>21359.507000000001</v>
      </c>
      <c r="F291" s="1507">
        <v>21517.532999999999</v>
      </c>
      <c r="G291" s="1508">
        <v>-0.7344057518117808</v>
      </c>
      <c r="H291" s="1509">
        <v>272.5</v>
      </c>
      <c r="I291" s="1509">
        <v>2.9467321496033287</v>
      </c>
      <c r="J291" s="1526">
        <v>-52.941176470588239</v>
      </c>
      <c r="K291" s="1526">
        <v>0.45300113250283131</v>
      </c>
      <c r="L291" s="1527">
        <v>-0.47342938520834038</v>
      </c>
    </row>
    <row r="292" spans="1:12">
      <c r="A292" s="1367" t="s">
        <v>89</v>
      </c>
      <c r="B292" s="1525" t="s">
        <v>26</v>
      </c>
      <c r="C292" s="1276">
        <v>21412.963725490197</v>
      </c>
      <c r="D292" s="1276">
        <v>21973.321568627453</v>
      </c>
      <c r="E292" s="1507">
        <v>21841.223000000002</v>
      </c>
      <c r="F292" s="1507">
        <v>22412.788</v>
      </c>
      <c r="G292" s="1508">
        <v>-2.5501735883996166</v>
      </c>
      <c r="H292" s="1509">
        <v>316.39999999999998</v>
      </c>
      <c r="I292" s="1509">
        <v>-0.12626262626263704</v>
      </c>
      <c r="J292" s="1526">
        <v>11.965811965811966</v>
      </c>
      <c r="K292" s="1526">
        <v>7.417893544733861</v>
      </c>
      <c r="L292" s="1527">
        <v>1.0418717463687388</v>
      </c>
    </row>
    <row r="293" spans="1:12">
      <c r="A293" s="1367" t="s">
        <v>89</v>
      </c>
      <c r="B293" s="1525" t="s">
        <v>31</v>
      </c>
      <c r="C293" s="1276" t="s">
        <v>200</v>
      </c>
      <c r="D293" s="1276">
        <v>21730.346078431372</v>
      </c>
      <c r="E293" s="1507" t="s">
        <v>200</v>
      </c>
      <c r="F293" s="1507">
        <v>22164.953000000001</v>
      </c>
      <c r="G293" s="1508" t="s">
        <v>73</v>
      </c>
      <c r="H293" s="1509" t="s">
        <v>200</v>
      </c>
      <c r="I293" s="1509" t="s">
        <v>73</v>
      </c>
      <c r="J293" s="1526" t="s">
        <v>73</v>
      </c>
      <c r="K293" s="1526">
        <v>2.0951302378255945</v>
      </c>
      <c r="L293" s="1527" t="s">
        <v>73</v>
      </c>
    </row>
    <row r="294" spans="1:12">
      <c r="A294" s="1518" t="s">
        <v>89</v>
      </c>
      <c r="B294" s="1528" t="s">
        <v>27</v>
      </c>
      <c r="C294" s="1279">
        <v>19199.028036511929</v>
      </c>
      <c r="D294" s="1279">
        <v>19317.08760975919</v>
      </c>
      <c r="E294" s="1529">
        <v>19583.008597242169</v>
      </c>
      <c r="F294" s="1529">
        <v>19898.111480359763</v>
      </c>
      <c r="G294" s="1530">
        <v>-1.583581856140533</v>
      </c>
      <c r="H294" s="1531">
        <v>284.13591836734696</v>
      </c>
      <c r="I294" s="1531">
        <v>0.12920621494247936</v>
      </c>
      <c r="J294" s="1532">
        <v>27.604166666666668</v>
      </c>
      <c r="K294" s="1532">
        <v>13.873159682899209</v>
      </c>
      <c r="L294" s="1533">
        <v>3.4099444240436227</v>
      </c>
    </row>
    <row r="295" spans="1:12">
      <c r="A295" s="1367" t="s">
        <v>89</v>
      </c>
      <c r="B295" s="1525" t="s">
        <v>28</v>
      </c>
      <c r="C295" s="1276">
        <v>19164.250980392157</v>
      </c>
      <c r="D295" s="1276">
        <v>20141.717647058824</v>
      </c>
      <c r="E295" s="1507">
        <v>19547.536</v>
      </c>
      <c r="F295" s="1507">
        <v>20544.552</v>
      </c>
      <c r="G295" s="1508">
        <v>-4.8529459294123312</v>
      </c>
      <c r="H295" s="1509">
        <v>240</v>
      </c>
      <c r="I295" s="1509">
        <v>-3.1085991118288208</v>
      </c>
      <c r="J295" s="1526">
        <v>-2.8571428571428572</v>
      </c>
      <c r="K295" s="1526">
        <v>1.9252548131370328</v>
      </c>
      <c r="L295" s="1527">
        <v>1.7897864908150041E-2</v>
      </c>
    </row>
    <row r="296" spans="1:12">
      <c r="A296" s="1367" t="s">
        <v>89</v>
      </c>
      <c r="B296" s="1525" t="s">
        <v>29</v>
      </c>
      <c r="C296" s="1276">
        <v>20437.993137254904</v>
      </c>
      <c r="D296" s="1276">
        <v>20855.682352941174</v>
      </c>
      <c r="E296" s="1507">
        <v>20846.753000000001</v>
      </c>
      <c r="F296" s="1507">
        <v>21272.795999999998</v>
      </c>
      <c r="G296" s="1508">
        <v>-2.0027597688615915</v>
      </c>
      <c r="H296" s="1509">
        <v>288.7</v>
      </c>
      <c r="I296" s="1509">
        <v>3.4650034650022823E-2</v>
      </c>
      <c r="J296" s="1509">
        <v>37.593984962406012</v>
      </c>
      <c r="K296" s="1509">
        <v>10.362400906002266</v>
      </c>
      <c r="L296" s="1510">
        <v>3.1144445027325114</v>
      </c>
    </row>
    <row r="297" spans="1:12" ht="16.5" thickBot="1">
      <c r="A297" s="1552" t="s">
        <v>89</v>
      </c>
      <c r="B297" s="1553" t="s">
        <v>32</v>
      </c>
      <c r="C297" s="1277">
        <v>11637.179411764706</v>
      </c>
      <c r="D297" s="1277">
        <v>11637.179411764706</v>
      </c>
      <c r="E297" s="1513">
        <v>11869.923000000001</v>
      </c>
      <c r="F297" s="1513">
        <v>12042.790999999999</v>
      </c>
      <c r="G297" s="1514">
        <v>-1.435447978794937</v>
      </c>
      <c r="H297" s="1515">
        <v>307.89999999999998</v>
      </c>
      <c r="I297" s="1515">
        <v>-0.54909560723515671</v>
      </c>
      <c r="J297" s="1515">
        <v>16.666666666666664</v>
      </c>
      <c r="K297" s="1515">
        <v>2.5454545454545454</v>
      </c>
      <c r="L297" s="1516">
        <v>0.57662763815347895</v>
      </c>
    </row>
    <row r="298" spans="1:12">
      <c r="G298" s="1555"/>
      <c r="H298" s="1555"/>
      <c r="I298" s="1555"/>
      <c r="J298" s="1555"/>
      <c r="K298" s="1555"/>
      <c r="L298" s="1555"/>
    </row>
    <row r="299" spans="1:12">
      <c r="G299" s="1555"/>
      <c r="H299" s="1555"/>
      <c r="I299" s="1555"/>
      <c r="J299" s="1555"/>
      <c r="K299" s="1555"/>
      <c r="L299" s="1555"/>
    </row>
    <row r="300" spans="1:12">
      <c r="G300" s="1555"/>
      <c r="H300" s="1555"/>
      <c r="I300" s="1555"/>
      <c r="J300" s="1555"/>
      <c r="K300" s="1555"/>
      <c r="L300" s="1555"/>
    </row>
    <row r="301" spans="1:12">
      <c r="G301" s="1555"/>
      <c r="H301" s="1555"/>
      <c r="I301" s="1555"/>
      <c r="J301" s="1555"/>
      <c r="K301" s="1555"/>
      <c r="L301" s="1555"/>
    </row>
    <row r="302" spans="1:12">
      <c r="G302" s="1555"/>
      <c r="H302" s="1555"/>
      <c r="I302" s="1555"/>
      <c r="J302" s="1555"/>
      <c r="K302" s="1555"/>
      <c r="L302" s="1555"/>
    </row>
    <row r="303" spans="1:12">
      <c r="G303" s="1555"/>
      <c r="H303" s="1555"/>
      <c r="I303" s="1555"/>
      <c r="J303" s="1555"/>
      <c r="K303" s="1555"/>
      <c r="L303" s="1555"/>
    </row>
    <row r="304" spans="1:12">
      <c r="G304" s="1555"/>
      <c r="H304" s="1555"/>
      <c r="I304" s="1555"/>
      <c r="J304" s="1555"/>
      <c r="K304" s="1555"/>
      <c r="L304" s="1555"/>
    </row>
    <row r="305" spans="7:12">
      <c r="G305" s="1555"/>
      <c r="H305" s="1555"/>
      <c r="I305" s="1555"/>
      <c r="J305" s="1555"/>
      <c r="K305" s="1555"/>
      <c r="L305" s="1555"/>
    </row>
    <row r="306" spans="7:12">
      <c r="G306" s="1555"/>
      <c r="H306" s="1555"/>
      <c r="I306" s="1555"/>
      <c r="J306" s="1555"/>
      <c r="K306" s="1555"/>
      <c r="L306" s="1555"/>
    </row>
    <row r="307" spans="7:12">
      <c r="G307" s="1555"/>
      <c r="H307" s="1555"/>
      <c r="I307" s="1555"/>
      <c r="J307" s="1555"/>
      <c r="K307" s="1555"/>
      <c r="L307" s="1555"/>
    </row>
    <row r="308" spans="7:12">
      <c r="G308" s="1555"/>
      <c r="H308" s="1555"/>
      <c r="I308" s="1555"/>
      <c r="J308" s="1555"/>
      <c r="K308" s="1555"/>
      <c r="L308" s="1555"/>
    </row>
    <row r="309" spans="7:12">
      <c r="G309" s="1555"/>
      <c r="H309" s="1555"/>
      <c r="I309" s="1555"/>
      <c r="J309" s="1555"/>
      <c r="K309" s="1555"/>
      <c r="L309" s="1555"/>
    </row>
    <row r="310" spans="7:12">
      <c r="G310" s="1555"/>
      <c r="H310" s="1555"/>
      <c r="I310" s="1555"/>
      <c r="J310" s="1555"/>
      <c r="K310" s="1555"/>
      <c r="L310" s="1555"/>
    </row>
    <row r="311" spans="7:12">
      <c r="G311" s="1555"/>
      <c r="H311" s="1555"/>
      <c r="I311" s="1555"/>
      <c r="J311" s="1555"/>
      <c r="K311" s="1555"/>
      <c r="L311" s="1555"/>
    </row>
    <row r="312" spans="7:12">
      <c r="G312" s="1555"/>
      <c r="H312" s="1555"/>
      <c r="I312" s="1555"/>
      <c r="J312" s="1555"/>
      <c r="K312" s="1555"/>
      <c r="L312" s="1555"/>
    </row>
    <row r="313" spans="7:12">
      <c r="G313" s="1555"/>
      <c r="H313" s="1555"/>
      <c r="I313" s="1555"/>
      <c r="J313" s="1555"/>
      <c r="K313" s="1555"/>
      <c r="L313" s="1555"/>
    </row>
    <row r="314" spans="7:12">
      <c r="G314" s="1555"/>
      <c r="H314" s="1555"/>
      <c r="I314" s="1555"/>
      <c r="J314" s="1555"/>
      <c r="K314" s="1555"/>
      <c r="L314" s="1555"/>
    </row>
    <row r="315" spans="7:12">
      <c r="G315" s="1555"/>
      <c r="H315" s="1555"/>
      <c r="I315" s="1555"/>
      <c r="J315" s="1555"/>
      <c r="K315" s="1555"/>
      <c r="L315" s="1555"/>
    </row>
    <row r="316" spans="7:12">
      <c r="G316" s="1555"/>
      <c r="H316" s="1555"/>
      <c r="I316" s="1555"/>
      <c r="J316" s="1555"/>
      <c r="K316" s="1555"/>
      <c r="L316" s="1555"/>
    </row>
    <row r="317" spans="7:12">
      <c r="G317" s="1555"/>
      <c r="H317" s="1555"/>
      <c r="I317" s="1555"/>
      <c r="J317" s="1555"/>
      <c r="K317" s="1555"/>
      <c r="L317" s="1555"/>
    </row>
    <row r="318" spans="7:12">
      <c r="G318" s="1555"/>
      <c r="H318" s="1555"/>
      <c r="I318" s="1555"/>
      <c r="J318" s="1555"/>
      <c r="K318" s="1555"/>
      <c r="L318" s="1555"/>
    </row>
    <row r="319" spans="7:12">
      <c r="G319" s="1555"/>
      <c r="H319" s="1555"/>
      <c r="I319" s="1555"/>
      <c r="J319" s="1555"/>
      <c r="K319" s="1555"/>
      <c r="L319" s="1555"/>
    </row>
    <row r="320" spans="7:12">
      <c r="G320" s="1555"/>
      <c r="H320" s="1555"/>
      <c r="I320" s="1555"/>
      <c r="J320" s="1555"/>
      <c r="K320" s="1555"/>
      <c r="L320" s="1555"/>
    </row>
    <row r="321" spans="7:12">
      <c r="G321" s="1555"/>
      <c r="H321" s="1555"/>
      <c r="I321" s="1555"/>
      <c r="J321" s="1555"/>
      <c r="K321" s="1555"/>
      <c r="L321" s="1555"/>
    </row>
    <row r="322" spans="7:12">
      <c r="G322" s="1555"/>
      <c r="H322" s="1555"/>
      <c r="I322" s="1555"/>
      <c r="J322" s="1555"/>
      <c r="K322" s="1555"/>
      <c r="L322" s="1555"/>
    </row>
    <row r="323" spans="7:12">
      <c r="G323" s="1555"/>
      <c r="H323" s="1555"/>
      <c r="I323" s="1555"/>
      <c r="J323" s="1555"/>
      <c r="K323" s="1555"/>
      <c r="L323" s="1555"/>
    </row>
    <row r="324" spans="7:12">
      <c r="G324" s="1555"/>
      <c r="H324" s="1555"/>
      <c r="I324" s="1555"/>
      <c r="J324" s="1555"/>
      <c r="K324" s="1555"/>
      <c r="L324" s="1555"/>
    </row>
    <row r="325" spans="7:12">
      <c r="G325" s="1555"/>
      <c r="H325" s="1555"/>
      <c r="I325" s="1555"/>
      <c r="J325" s="1555"/>
      <c r="K325" s="1555"/>
      <c r="L325" s="1555"/>
    </row>
    <row r="326" spans="7:12">
      <c r="G326" s="1555"/>
      <c r="H326" s="1555"/>
      <c r="I326" s="1555"/>
      <c r="J326" s="1555"/>
      <c r="K326" s="1555"/>
      <c r="L326" s="1555"/>
    </row>
    <row r="327" spans="7:12">
      <c r="G327" s="1555"/>
      <c r="H327" s="1555"/>
      <c r="I327" s="1555"/>
      <c r="J327" s="1555"/>
      <c r="K327" s="1555"/>
      <c r="L327" s="1555"/>
    </row>
    <row r="328" spans="7:12">
      <c r="G328" s="1555"/>
      <c r="H328" s="1555"/>
      <c r="I328" s="1555"/>
      <c r="J328" s="1555"/>
      <c r="K328" s="1555"/>
      <c r="L328" s="1555"/>
    </row>
    <row r="329" spans="7:12">
      <c r="G329" s="1555"/>
      <c r="H329" s="1555"/>
      <c r="I329" s="1555"/>
      <c r="J329" s="1555"/>
      <c r="K329" s="1555"/>
      <c r="L329" s="1555"/>
    </row>
    <row r="330" spans="7:12">
      <c r="G330" s="1555"/>
      <c r="H330" s="1555"/>
      <c r="I330" s="1555"/>
      <c r="J330" s="1555"/>
      <c r="K330" s="1555"/>
      <c r="L330" s="1555"/>
    </row>
    <row r="331" spans="7:12">
      <c r="G331" s="1555"/>
      <c r="H331" s="1555"/>
      <c r="I331" s="1555"/>
      <c r="J331" s="1555"/>
      <c r="K331" s="1555"/>
      <c r="L331" s="1555"/>
    </row>
    <row r="332" spans="7:12">
      <c r="G332" s="1555"/>
      <c r="H332" s="1555"/>
      <c r="I332" s="1555"/>
      <c r="J332" s="1555"/>
      <c r="K332" s="1555"/>
      <c r="L332" s="1555"/>
    </row>
    <row r="333" spans="7:12">
      <c r="G333" s="1555"/>
      <c r="H333" s="1555"/>
      <c r="I333" s="1555"/>
      <c r="J333" s="1555"/>
      <c r="K333" s="1555"/>
      <c r="L333" s="1555"/>
    </row>
    <row r="334" spans="7:12">
      <c r="G334" s="1555"/>
      <c r="H334" s="1555"/>
      <c r="I334" s="1555"/>
      <c r="J334" s="1555"/>
      <c r="K334" s="1555"/>
      <c r="L334" s="1555"/>
    </row>
    <row r="335" spans="7:12">
      <c r="G335" s="1555"/>
      <c r="H335" s="1555"/>
      <c r="I335" s="1555"/>
      <c r="J335" s="1555"/>
      <c r="K335" s="1555"/>
      <c r="L335" s="1555"/>
    </row>
    <row r="336" spans="7:12">
      <c r="G336" s="1555"/>
      <c r="H336" s="1555"/>
      <c r="I336" s="1555"/>
      <c r="J336" s="1555"/>
      <c r="K336" s="1555"/>
      <c r="L336" s="1555"/>
    </row>
    <row r="337" spans="7:12">
      <c r="G337" s="1555"/>
      <c r="H337" s="1555"/>
      <c r="I337" s="1555"/>
      <c r="J337" s="1555"/>
      <c r="K337" s="1555"/>
      <c r="L337" s="1555"/>
    </row>
    <row r="338" spans="7:12">
      <c r="G338" s="1555"/>
      <c r="H338" s="1555"/>
      <c r="I338" s="1555"/>
      <c r="J338" s="1555"/>
      <c r="K338" s="1555"/>
      <c r="L338" s="1555"/>
    </row>
    <row r="339" spans="7:12">
      <c r="G339" s="1555"/>
      <c r="H339" s="1555"/>
      <c r="I339" s="1555"/>
      <c r="J339" s="1555"/>
      <c r="K339" s="1555"/>
      <c r="L339" s="1555"/>
    </row>
    <row r="340" spans="7:12">
      <c r="G340" s="1555"/>
      <c r="H340" s="1555"/>
      <c r="I340" s="1555"/>
      <c r="J340" s="1555"/>
      <c r="K340" s="1555"/>
      <c r="L340" s="1555"/>
    </row>
    <row r="341" spans="7:12">
      <c r="G341" s="1555"/>
      <c r="H341" s="1555"/>
      <c r="I341" s="1555"/>
      <c r="J341" s="1555"/>
      <c r="K341" s="1555"/>
      <c r="L341" s="1555"/>
    </row>
    <row r="342" spans="7:12">
      <c r="G342" s="1555"/>
      <c r="H342" s="1555"/>
      <c r="I342" s="1555"/>
      <c r="J342" s="1555"/>
      <c r="K342" s="1555"/>
      <c r="L342" s="1555"/>
    </row>
    <row r="343" spans="7:12">
      <c r="G343" s="1555"/>
      <c r="H343" s="1555"/>
      <c r="I343" s="1555"/>
      <c r="J343" s="1555"/>
      <c r="K343" s="1555"/>
      <c r="L343" s="1555"/>
    </row>
    <row r="344" spans="7:12">
      <c r="G344" s="1555"/>
      <c r="H344" s="1555"/>
      <c r="I344" s="1555"/>
      <c r="J344" s="1555"/>
      <c r="K344" s="1555"/>
      <c r="L344" s="1555"/>
    </row>
    <row r="345" spans="7:12">
      <c r="G345" s="1555"/>
      <c r="H345" s="1555"/>
      <c r="I345" s="1555"/>
      <c r="J345" s="1555"/>
      <c r="K345" s="1555"/>
      <c r="L345" s="1555"/>
    </row>
    <row r="346" spans="7:12">
      <c r="G346" s="1555"/>
      <c r="H346" s="1555"/>
      <c r="I346" s="1555"/>
      <c r="J346" s="1555"/>
      <c r="K346" s="1555"/>
      <c r="L346" s="1555"/>
    </row>
    <row r="347" spans="7:12">
      <c r="G347" s="1555"/>
      <c r="H347" s="1555"/>
      <c r="I347" s="1555"/>
      <c r="J347" s="1555"/>
      <c r="K347" s="1555"/>
      <c r="L347" s="1555"/>
    </row>
    <row r="348" spans="7:12">
      <c r="G348" s="1555"/>
      <c r="H348" s="1555"/>
      <c r="I348" s="1555"/>
      <c r="J348" s="1555"/>
      <c r="K348" s="1555"/>
      <c r="L348" s="1555"/>
    </row>
    <row r="349" spans="7:12">
      <c r="G349" s="1555"/>
      <c r="H349" s="1555"/>
      <c r="I349" s="1555"/>
      <c r="J349" s="1555"/>
      <c r="K349" s="1555"/>
      <c r="L349" s="1555"/>
    </row>
    <row r="350" spans="7:12">
      <c r="G350" s="1555"/>
      <c r="H350" s="1555"/>
      <c r="I350" s="1555"/>
      <c r="J350" s="1555"/>
      <c r="K350" s="1555"/>
      <c r="L350" s="1555"/>
    </row>
    <row r="351" spans="7:12">
      <c r="G351" s="1555"/>
      <c r="H351" s="1555"/>
      <c r="I351" s="1555"/>
      <c r="J351" s="1555"/>
      <c r="K351" s="1555"/>
      <c r="L351" s="1555"/>
    </row>
    <row r="352" spans="7:12">
      <c r="G352" s="1555"/>
      <c r="H352" s="1555"/>
      <c r="I352" s="1555"/>
      <c r="J352" s="1555"/>
      <c r="K352" s="1555"/>
      <c r="L352" s="1555"/>
    </row>
    <row r="353" spans="7:12">
      <c r="G353" s="1555"/>
      <c r="H353" s="1555"/>
      <c r="I353" s="1555"/>
      <c r="J353" s="1555"/>
      <c r="K353" s="1555"/>
      <c r="L353" s="1555"/>
    </row>
    <row r="354" spans="7:12">
      <c r="G354" s="1555"/>
      <c r="H354" s="1555"/>
      <c r="I354" s="1555"/>
      <c r="J354" s="1555"/>
      <c r="K354" s="1555"/>
      <c r="L354" s="1555"/>
    </row>
    <row r="355" spans="7:12">
      <c r="G355" s="1555"/>
      <c r="H355" s="1555"/>
      <c r="I355" s="1555"/>
      <c r="J355" s="1555"/>
      <c r="K355" s="1555"/>
      <c r="L355" s="1555"/>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98" customWidth="1"/>
    <col min="2" max="2" width="11.28515625" style="1098" bestFit="1" customWidth="1"/>
    <col min="3" max="3" width="11.42578125" style="1098" customWidth="1"/>
    <col min="4" max="4" width="13.42578125" style="1098" customWidth="1"/>
    <col min="5" max="5" width="11.28515625" style="1098" bestFit="1" customWidth="1"/>
    <col min="6" max="6" width="11.42578125" style="1098" customWidth="1"/>
    <col min="7" max="7" width="12.140625" style="1098" customWidth="1"/>
    <col min="8" max="8" width="10.85546875" style="1098" bestFit="1" customWidth="1"/>
    <col min="9" max="9" width="13.28515625" style="1098" customWidth="1"/>
    <col min="10" max="16384" width="9.140625" style="1098"/>
  </cols>
  <sheetData>
    <row r="1" spans="1:18" ht="40.5" customHeight="1" thickBot="1">
      <c r="A1" s="1596" t="s">
        <v>406</v>
      </c>
      <c r="B1" s="1596"/>
      <c r="C1" s="1596"/>
      <c r="D1" s="1596"/>
      <c r="E1" s="1596"/>
      <c r="F1" s="1596"/>
      <c r="G1" s="1596"/>
      <c r="H1" s="1596"/>
    </row>
    <row r="2" spans="1:18" ht="45">
      <c r="A2" s="1220" t="s">
        <v>99</v>
      </c>
      <c r="B2" s="1212" t="s">
        <v>5</v>
      </c>
      <c r="C2" s="1235"/>
      <c r="D2" s="1236" t="s">
        <v>100</v>
      </c>
      <c r="E2" s="1597" t="s">
        <v>101</v>
      </c>
      <c r="F2" s="1598"/>
      <c r="G2" s="1599"/>
      <c r="H2" s="1221" t="s">
        <v>102</v>
      </c>
    </row>
    <row r="3" spans="1:18" ht="48" thickBot="1">
      <c r="A3" s="1214"/>
      <c r="B3" s="1281">
        <v>45074</v>
      </c>
      <c r="C3" s="1281" t="s">
        <v>531</v>
      </c>
      <c r="D3" s="1282" t="s">
        <v>50</v>
      </c>
      <c r="E3" s="1281">
        <v>45074</v>
      </c>
      <c r="F3" s="1280" t="s">
        <v>531</v>
      </c>
      <c r="G3" s="900" t="s">
        <v>103</v>
      </c>
      <c r="H3" s="1283" t="s">
        <v>104</v>
      </c>
    </row>
    <row r="4" spans="1:18" ht="16.5" thickBot="1">
      <c r="A4" s="1222" t="s">
        <v>4</v>
      </c>
      <c r="B4" s="1284"/>
      <c r="C4" s="1284"/>
      <c r="D4" s="1285"/>
      <c r="E4" s="1286"/>
      <c r="F4" s="1286"/>
      <c r="G4" s="1287"/>
      <c r="H4" s="1288"/>
    </row>
    <row r="5" spans="1:18">
      <c r="A5" s="1223" t="s">
        <v>251</v>
      </c>
      <c r="B5" s="1279">
        <v>21273.536648653982</v>
      </c>
      <c r="C5" s="1289">
        <v>20848.065586169134</v>
      </c>
      <c r="D5" s="1290">
        <v>2.0408179393253221</v>
      </c>
      <c r="E5" s="1291">
        <v>100</v>
      </c>
      <c r="F5" s="1292">
        <v>100</v>
      </c>
      <c r="G5" s="1293" t="s">
        <v>73</v>
      </c>
      <c r="H5" s="1294">
        <v>-12.349403377975902</v>
      </c>
    </row>
    <row r="6" spans="1:18">
      <c r="A6" s="1216" t="s">
        <v>105</v>
      </c>
      <c r="B6" s="1276">
        <v>17611.859</v>
      </c>
      <c r="C6" s="1295">
        <v>17435.098000000002</v>
      </c>
      <c r="D6" s="1296">
        <v>1.0138228073051185</v>
      </c>
      <c r="E6" s="1297">
        <v>10.369168712732375</v>
      </c>
      <c r="F6" s="1298">
        <v>19.656822243145093</v>
      </c>
      <c r="G6" s="1299">
        <v>-47.24900808243099</v>
      </c>
      <c r="H6" s="1300">
        <v>-53.763440860215049</v>
      </c>
    </row>
    <row r="7" spans="1:18">
      <c r="A7" s="1216" t="s">
        <v>106</v>
      </c>
      <c r="B7" s="1276">
        <v>24105.018</v>
      </c>
      <c r="C7" s="1295">
        <v>23228.062000000002</v>
      </c>
      <c r="D7" s="1296">
        <v>3.7754161324349758</v>
      </c>
      <c r="E7" s="1297">
        <v>26.45343739038934</v>
      </c>
      <c r="F7" s="1298">
        <v>21.228599427396581</v>
      </c>
      <c r="G7" s="1299">
        <v>24.612259423246925</v>
      </c>
      <c r="H7" s="1300">
        <v>9.2233888486603881</v>
      </c>
    </row>
    <row r="8" spans="1:18" ht="16.5" thickBot="1">
      <c r="A8" s="1217" t="s">
        <v>107</v>
      </c>
      <c r="B8" s="1277">
        <v>20688.931</v>
      </c>
      <c r="C8" s="1301">
        <v>21128.269</v>
      </c>
      <c r="D8" s="1302">
        <v>-2.0793847333162963</v>
      </c>
      <c r="E8" s="1303">
        <v>63.1773938968783</v>
      </c>
      <c r="F8" s="1304">
        <v>59.114578329458332</v>
      </c>
      <c r="G8" s="1305">
        <v>6.8727811010966162</v>
      </c>
      <c r="H8" s="1306">
        <v>-6.3253697383390151</v>
      </c>
    </row>
    <row r="9" spans="1:18">
      <c r="A9" s="1224" t="s">
        <v>252</v>
      </c>
      <c r="B9" s="1278">
        <v>17259.593341820881</v>
      </c>
      <c r="C9" s="1307">
        <v>17970.293968610225</v>
      </c>
      <c r="D9" s="1290">
        <v>-3.954863665729496</v>
      </c>
      <c r="E9" s="1308">
        <v>100</v>
      </c>
      <c r="F9" s="1309">
        <v>100</v>
      </c>
      <c r="G9" s="1310" t="s">
        <v>73</v>
      </c>
      <c r="H9" s="1311">
        <v>-13.120038683160725</v>
      </c>
    </row>
    <row r="10" spans="1:18">
      <c r="A10" s="1216" t="s">
        <v>105</v>
      </c>
      <c r="B10" s="1276">
        <v>15287.278</v>
      </c>
      <c r="C10" s="1295">
        <v>16139.73</v>
      </c>
      <c r="D10" s="1296">
        <v>-5.2816992601487094</v>
      </c>
      <c r="E10" s="1297">
        <v>13.489634061499931</v>
      </c>
      <c r="F10" s="1298">
        <v>12.447112866180442</v>
      </c>
      <c r="G10" s="1299">
        <v>8.3756065083340125</v>
      </c>
      <c r="H10" s="1300">
        <v>-5.8433149886694711</v>
      </c>
    </row>
    <row r="11" spans="1:18">
      <c r="A11" s="1216" t="s">
        <v>106</v>
      </c>
      <c r="B11" s="1276" t="s">
        <v>200</v>
      </c>
      <c r="C11" s="1295" t="s">
        <v>200</v>
      </c>
      <c r="D11" s="1296" t="s">
        <v>73</v>
      </c>
      <c r="E11" s="1297">
        <v>0.568155465887482</v>
      </c>
      <c r="F11" s="1298">
        <v>0.50973123262279885</v>
      </c>
      <c r="G11" s="1299" t="s">
        <v>73</v>
      </c>
      <c r="H11" s="1300" t="s">
        <v>73</v>
      </c>
    </row>
    <row r="12" spans="1:18" ht="16.5" thickBot="1">
      <c r="A12" s="1225" t="s">
        <v>107</v>
      </c>
      <c r="B12" s="1276">
        <v>17496.766</v>
      </c>
      <c r="C12" s="1295">
        <v>18171.565999999999</v>
      </c>
      <c r="D12" s="1302">
        <v>-3.7134939278210766</v>
      </c>
      <c r="E12" s="1297">
        <v>85.942210472612587</v>
      </c>
      <c r="F12" s="1298">
        <v>87.043155901196755</v>
      </c>
      <c r="G12" s="1299">
        <v>-1.2648271046535338</v>
      </c>
      <c r="H12" s="1300">
        <v>-14.218919982408618</v>
      </c>
      <c r="P12" s="983"/>
      <c r="Q12" s="983"/>
      <c r="R12" s="983"/>
    </row>
    <row r="13" spans="1:18" ht="16.5" thickBot="1">
      <c r="A13" s="1222" t="s">
        <v>108</v>
      </c>
      <c r="B13" s="1312"/>
      <c r="C13" s="1312"/>
      <c r="D13" s="1313"/>
      <c r="E13" s="1314"/>
      <c r="F13" s="1314"/>
      <c r="G13" s="1315"/>
      <c r="H13" s="1316"/>
      <c r="P13" s="983"/>
      <c r="Q13" s="983"/>
      <c r="R13" s="983"/>
    </row>
    <row r="14" spans="1:18">
      <c r="A14" s="1223" t="s">
        <v>251</v>
      </c>
      <c r="B14" s="1279">
        <v>20532.742686111113</v>
      </c>
      <c r="C14" s="1289">
        <v>20528.357361628143</v>
      </c>
      <c r="D14" s="1290">
        <v>2.1362276609461401E-2</v>
      </c>
      <c r="E14" s="1291">
        <v>100</v>
      </c>
      <c r="F14" s="1292">
        <v>100</v>
      </c>
      <c r="G14" s="1293" t="s">
        <v>73</v>
      </c>
      <c r="H14" s="1294">
        <v>-36.183268562078148</v>
      </c>
      <c r="P14" s="983"/>
      <c r="Q14" s="983"/>
      <c r="R14" s="983"/>
    </row>
    <row r="15" spans="1:18">
      <c r="A15" s="1216" t="s">
        <v>105</v>
      </c>
      <c r="B15" s="1276">
        <v>17826.152999999998</v>
      </c>
      <c r="C15" s="1295">
        <v>18601.512999999999</v>
      </c>
      <c r="D15" s="1296">
        <v>-4.1682630869865296</v>
      </c>
      <c r="E15" s="1297">
        <v>16.485042735042736</v>
      </c>
      <c r="F15" s="1298">
        <v>15.592827435740094</v>
      </c>
      <c r="G15" s="1299">
        <v>5.7219596829347816</v>
      </c>
      <c r="H15" s="1300">
        <v>-32.531700918233497</v>
      </c>
    </row>
    <row r="16" spans="1:18">
      <c r="A16" s="1216" t="s">
        <v>106</v>
      </c>
      <c r="B16" s="1276" t="s">
        <v>200</v>
      </c>
      <c r="C16" s="1295" t="s">
        <v>200</v>
      </c>
      <c r="D16" s="1296" t="s">
        <v>73</v>
      </c>
      <c r="E16" s="1297">
        <v>3.482905982905983</v>
      </c>
      <c r="F16" s="1298">
        <v>0.10908842980841343</v>
      </c>
      <c r="G16" s="1299" t="s">
        <v>73</v>
      </c>
      <c r="H16" s="1300" t="s">
        <v>73</v>
      </c>
    </row>
    <row r="17" spans="1:13" ht="16.5" thickBot="1">
      <c r="A17" s="1217" t="s">
        <v>107</v>
      </c>
      <c r="B17" s="1277">
        <v>20908.893</v>
      </c>
      <c r="C17" s="1301">
        <v>20880.277999999998</v>
      </c>
      <c r="D17" s="1302">
        <v>0.13704319453985048</v>
      </c>
      <c r="E17" s="1303">
        <v>80.032051282051285</v>
      </c>
      <c r="F17" s="1304">
        <v>84.298084134451472</v>
      </c>
      <c r="G17" s="1305">
        <v>-5.0606522036681945</v>
      </c>
      <c r="H17" s="1306">
        <v>-39.412811387900362</v>
      </c>
    </row>
    <row r="18" spans="1:13">
      <c r="A18" s="1224" t="s">
        <v>252</v>
      </c>
      <c r="B18" s="1278">
        <v>15676.218330977803</v>
      </c>
      <c r="C18" s="1307">
        <v>16596.287182537475</v>
      </c>
      <c r="D18" s="1317">
        <v>-5.5438233951974736</v>
      </c>
      <c r="E18" s="1308">
        <v>100</v>
      </c>
      <c r="F18" s="1309">
        <v>100</v>
      </c>
      <c r="G18" s="1310" t="s">
        <v>73</v>
      </c>
      <c r="H18" s="1311">
        <v>-9.6404775124930691</v>
      </c>
    </row>
    <row r="19" spans="1:13">
      <c r="A19" s="1216" t="s">
        <v>105</v>
      </c>
      <c r="B19" s="1276" t="s">
        <v>200</v>
      </c>
      <c r="C19" s="1295" t="s">
        <v>200</v>
      </c>
      <c r="D19" s="1296" t="s">
        <v>73</v>
      </c>
      <c r="E19" s="1297">
        <v>3.1492434134726168</v>
      </c>
      <c r="F19" s="1298">
        <v>2.7068295391449193</v>
      </c>
      <c r="G19" s="1299" t="s">
        <v>73</v>
      </c>
      <c r="H19" s="1300" t="s">
        <v>73</v>
      </c>
    </row>
    <row r="20" spans="1:13">
      <c r="A20" s="1216" t="s">
        <v>106</v>
      </c>
      <c r="B20" s="1276" t="s">
        <v>73</v>
      </c>
      <c r="C20" s="1295" t="s">
        <v>73</v>
      </c>
      <c r="D20" s="1296" t="s">
        <v>73</v>
      </c>
      <c r="E20" s="1297">
        <v>0</v>
      </c>
      <c r="F20" s="1298">
        <v>0</v>
      </c>
      <c r="G20" s="1299" t="s">
        <v>73</v>
      </c>
      <c r="H20" s="1300" t="s">
        <v>73</v>
      </c>
    </row>
    <row r="21" spans="1:13" ht="16.5" thickBot="1">
      <c r="A21" s="1225" t="s">
        <v>107</v>
      </c>
      <c r="B21" s="1276">
        <v>15678.339</v>
      </c>
      <c r="C21" s="1295">
        <v>16593.206999999999</v>
      </c>
      <c r="D21" s="1302">
        <v>-5.5135092330252897</v>
      </c>
      <c r="E21" s="1297">
        <v>96.850756586527382</v>
      </c>
      <c r="F21" s="1298">
        <v>97.293170460855066</v>
      </c>
      <c r="G21" s="1299">
        <v>-0.45472243553383324</v>
      </c>
      <c r="H21" s="1300">
        <v>-10.051362533885007</v>
      </c>
    </row>
    <row r="22" spans="1:13" ht="16.5" thickBot="1">
      <c r="A22" s="1222" t="s">
        <v>109</v>
      </c>
      <c r="B22" s="1312"/>
      <c r="C22" s="1312"/>
      <c r="D22" s="1313"/>
      <c r="E22" s="1314"/>
      <c r="F22" s="1314"/>
      <c r="G22" s="1315"/>
      <c r="H22" s="1316"/>
    </row>
    <row r="23" spans="1:13">
      <c r="A23" s="1223" t="s">
        <v>251</v>
      </c>
      <c r="B23" s="1279">
        <v>22481.855194635933</v>
      </c>
      <c r="C23" s="1318">
        <v>20830.735106015261</v>
      </c>
      <c r="D23" s="1290">
        <v>7.9263649612820437</v>
      </c>
      <c r="E23" s="1291">
        <v>100</v>
      </c>
      <c r="F23" s="1292">
        <v>100</v>
      </c>
      <c r="G23" s="1293" t="s">
        <v>73</v>
      </c>
      <c r="H23" s="1294">
        <v>-21.7299666989841</v>
      </c>
    </row>
    <row r="24" spans="1:13">
      <c r="A24" s="1216" t="s">
        <v>105</v>
      </c>
      <c r="B24" s="1276">
        <v>17508.108</v>
      </c>
      <c r="C24" s="1295" t="s">
        <v>200</v>
      </c>
      <c r="D24" s="1296" t="s">
        <v>73</v>
      </c>
      <c r="E24" s="1297">
        <v>17.16393795777682</v>
      </c>
      <c r="F24" s="1298">
        <v>33.482274585844962</v>
      </c>
      <c r="G24" s="1299" t="s">
        <v>73</v>
      </c>
      <c r="H24" s="1300" t="s">
        <v>73</v>
      </c>
    </row>
    <row r="25" spans="1:13">
      <c r="A25" s="1216" t="s">
        <v>106</v>
      </c>
      <c r="B25" s="1276">
        <v>24088.498</v>
      </c>
      <c r="C25" s="1295">
        <v>23226.942999999999</v>
      </c>
      <c r="D25" s="1296">
        <v>3.7092914035221956</v>
      </c>
      <c r="E25" s="1297">
        <v>63.232442912537692</v>
      </c>
      <c r="F25" s="1298">
        <v>46.503393331366183</v>
      </c>
      <c r="G25" s="1299">
        <v>35.973825527024268</v>
      </c>
      <c r="H25" s="1300">
        <v>6.4267585206671534</v>
      </c>
    </row>
    <row r="26" spans="1:13" ht="16.5" thickBot="1">
      <c r="A26" s="1217" t="s">
        <v>107</v>
      </c>
      <c r="B26" s="1277">
        <v>21654.311000000002</v>
      </c>
      <c r="C26" s="1301">
        <v>21505.581999999999</v>
      </c>
      <c r="D26" s="1302">
        <v>0.69158323638952446</v>
      </c>
      <c r="E26" s="1303">
        <v>19.60361912968548</v>
      </c>
      <c r="F26" s="1304">
        <v>20.014332082788854</v>
      </c>
      <c r="G26" s="1305">
        <v>-2.0520942262997779</v>
      </c>
      <c r="H26" s="1306">
        <v>-23.336141533277164</v>
      </c>
      <c r="K26" s="983"/>
      <c r="L26" s="983"/>
      <c r="M26" s="983"/>
    </row>
    <row r="27" spans="1:13">
      <c r="A27" s="1224" t="s">
        <v>252</v>
      </c>
      <c r="B27" s="1278">
        <v>16505.048401475695</v>
      </c>
      <c r="C27" s="1307">
        <v>17388.446746735364</v>
      </c>
      <c r="D27" s="1317">
        <v>-5.0803752521801586</v>
      </c>
      <c r="E27" s="1308">
        <v>100</v>
      </c>
      <c r="F27" s="1309">
        <v>100</v>
      </c>
      <c r="G27" s="1310" t="s">
        <v>73</v>
      </c>
      <c r="H27" s="1311">
        <v>2.3363240650262145</v>
      </c>
      <c r="J27" s="1595"/>
      <c r="K27" s="1595"/>
      <c r="L27" s="1595"/>
      <c r="M27" s="1595"/>
    </row>
    <row r="28" spans="1:13">
      <c r="A28" s="1216" t="s">
        <v>105</v>
      </c>
      <c r="B28" s="1276" t="s">
        <v>200</v>
      </c>
      <c r="C28" s="1295" t="s">
        <v>200</v>
      </c>
      <c r="D28" s="1296" t="s">
        <v>73</v>
      </c>
      <c r="E28" s="1297">
        <v>19.774305555555554</v>
      </c>
      <c r="F28" s="1298">
        <v>11.610553433419208</v>
      </c>
      <c r="G28" s="1299" t="s">
        <v>73</v>
      </c>
      <c r="H28" s="1300" t="s">
        <v>73</v>
      </c>
    </row>
    <row r="29" spans="1:13">
      <c r="A29" s="1216" t="s">
        <v>106</v>
      </c>
      <c r="B29" s="1276" t="s">
        <v>200</v>
      </c>
      <c r="C29" s="1295" t="s">
        <v>200</v>
      </c>
      <c r="D29" s="1296" t="s">
        <v>73</v>
      </c>
      <c r="E29" s="1297">
        <v>2.1267361111111112</v>
      </c>
      <c r="F29" s="1298">
        <v>2.2474904503864264</v>
      </c>
      <c r="G29" s="1299" t="s">
        <v>73</v>
      </c>
      <c r="H29" s="1300" t="s">
        <v>73</v>
      </c>
    </row>
    <row r="30" spans="1:13" ht="16.5" thickBot="1">
      <c r="A30" s="1225" t="s">
        <v>107</v>
      </c>
      <c r="B30" s="1276">
        <v>16559.845000000001</v>
      </c>
      <c r="C30" s="1295">
        <v>17326.554</v>
      </c>
      <c r="D30" s="1302">
        <v>-4.4250518597062003</v>
      </c>
      <c r="E30" s="1297">
        <v>78.098958333333329</v>
      </c>
      <c r="F30" s="1298">
        <v>86.141956116194379</v>
      </c>
      <c r="G30" s="1299">
        <v>-9.3369110076999924</v>
      </c>
      <c r="H30" s="1300">
        <v>-7.2187274414767453</v>
      </c>
    </row>
    <row r="31" spans="1:13" ht="16.5" thickBot="1">
      <c r="A31" s="1222" t="s">
        <v>110</v>
      </c>
      <c r="B31" s="1312"/>
      <c r="C31" s="1312"/>
      <c r="D31" s="1313"/>
      <c r="E31" s="1314"/>
      <c r="F31" s="1314"/>
      <c r="G31" s="1315"/>
      <c r="H31" s="1316"/>
    </row>
    <row r="32" spans="1:13">
      <c r="A32" s="1223" t="s">
        <v>251</v>
      </c>
      <c r="B32" s="1279">
        <v>20397.111000000001</v>
      </c>
      <c r="C32" s="1289">
        <v>21221.631000000001</v>
      </c>
      <c r="D32" s="1290">
        <v>-3.8852810135092843</v>
      </c>
      <c r="E32" s="1291">
        <v>100</v>
      </c>
      <c r="F32" s="1292">
        <v>100</v>
      </c>
      <c r="G32" s="1293" t="s">
        <v>73</v>
      </c>
      <c r="H32" s="1294">
        <v>29.553944188090526</v>
      </c>
    </row>
    <row r="33" spans="1:8">
      <c r="A33" s="1216" t="s">
        <v>105</v>
      </c>
      <c r="B33" s="1276" t="s">
        <v>73</v>
      </c>
      <c r="C33" s="1295" t="s">
        <v>73</v>
      </c>
      <c r="D33" s="1296" t="s">
        <v>73</v>
      </c>
      <c r="E33" s="1297">
        <v>0</v>
      </c>
      <c r="F33" s="1298">
        <v>0</v>
      </c>
      <c r="G33" s="1299" t="s">
        <v>73</v>
      </c>
      <c r="H33" s="1300" t="s">
        <v>73</v>
      </c>
    </row>
    <row r="34" spans="1:8">
      <c r="A34" s="1216" t="s">
        <v>106</v>
      </c>
      <c r="B34" s="1276" t="s">
        <v>73</v>
      </c>
      <c r="C34" s="1295" t="s">
        <v>73</v>
      </c>
      <c r="D34" s="1296" t="s">
        <v>73</v>
      </c>
      <c r="E34" s="1297">
        <v>0</v>
      </c>
      <c r="F34" s="1298">
        <v>0</v>
      </c>
      <c r="G34" s="1299" t="s">
        <v>73</v>
      </c>
      <c r="H34" s="1300" t="s">
        <v>73</v>
      </c>
    </row>
    <row r="35" spans="1:8" ht="16.5" thickBot="1">
      <c r="A35" s="1217" t="s">
        <v>107</v>
      </c>
      <c r="B35" s="1277">
        <v>20397.111000000001</v>
      </c>
      <c r="C35" s="1301">
        <v>21221.631000000001</v>
      </c>
      <c r="D35" s="1302">
        <v>-3.8852810135092843</v>
      </c>
      <c r="E35" s="1303">
        <v>100</v>
      </c>
      <c r="F35" s="1304">
        <v>100</v>
      </c>
      <c r="G35" s="1305">
        <v>0</v>
      </c>
      <c r="H35" s="1306">
        <v>29.553944188090526</v>
      </c>
    </row>
    <row r="36" spans="1:8">
      <c r="A36" s="1224" t="s">
        <v>252</v>
      </c>
      <c r="B36" s="1278">
        <v>18836.644548888769</v>
      </c>
      <c r="C36" s="1307">
        <v>19069.486140014185</v>
      </c>
      <c r="D36" s="1317">
        <v>-1.2210165990620805</v>
      </c>
      <c r="E36" s="1308">
        <v>100</v>
      </c>
      <c r="F36" s="1309">
        <v>100</v>
      </c>
      <c r="G36" s="1310" t="s">
        <v>73</v>
      </c>
      <c r="H36" s="1311">
        <v>-22.470691309608252</v>
      </c>
    </row>
    <row r="37" spans="1:8">
      <c r="A37" s="1216" t="s">
        <v>105</v>
      </c>
      <c r="B37" s="1276" t="s">
        <v>200</v>
      </c>
      <c r="C37" s="1295" t="s">
        <v>200</v>
      </c>
      <c r="D37" s="1296" t="s">
        <v>73</v>
      </c>
      <c r="E37" s="1297">
        <v>16.837970187806057</v>
      </c>
      <c r="F37" s="1298">
        <v>18.69498101714715</v>
      </c>
      <c r="G37" s="1299" t="s">
        <v>73</v>
      </c>
      <c r="H37" s="1300" t="s">
        <v>73</v>
      </c>
    </row>
    <row r="38" spans="1:8">
      <c r="A38" s="1216" t="s">
        <v>106</v>
      </c>
      <c r="B38" s="1276" t="s">
        <v>73</v>
      </c>
      <c r="C38" s="1295" t="s">
        <v>73</v>
      </c>
      <c r="D38" s="1296" t="s">
        <v>73</v>
      </c>
      <c r="E38" s="1297">
        <v>0</v>
      </c>
      <c r="F38" s="1298">
        <v>0</v>
      </c>
      <c r="G38" s="1299" t="s">
        <v>73</v>
      </c>
      <c r="H38" s="1300" t="s">
        <v>73</v>
      </c>
    </row>
    <row r="39" spans="1:8" ht="16.5" thickBot="1">
      <c r="A39" s="1217" t="s">
        <v>107</v>
      </c>
      <c r="B39" s="1277">
        <v>19525.887999999999</v>
      </c>
      <c r="C39" s="1301">
        <v>19727.37</v>
      </c>
      <c r="D39" s="1302">
        <v>-1.0213322911264906</v>
      </c>
      <c r="E39" s="1303">
        <v>83.162029812193936</v>
      </c>
      <c r="F39" s="1304">
        <v>81.305018982852857</v>
      </c>
      <c r="G39" s="1305">
        <v>2.2840051605334719</v>
      </c>
      <c r="H39" s="1306">
        <v>-20.69991789819376</v>
      </c>
    </row>
    <row r="40" spans="1:8" ht="14.25" customHeight="1">
      <c r="A40" s="1218" t="s">
        <v>253</v>
      </c>
      <c r="B40" s="1209"/>
      <c r="C40" s="1218"/>
      <c r="D40" s="1209"/>
      <c r="E40" s="1218"/>
      <c r="F40" s="1218"/>
      <c r="G40" s="1218"/>
      <c r="H40" s="1218"/>
    </row>
    <row r="41" spans="1:8" ht="5.25" customHeight="1">
      <c r="A41" s="1600"/>
      <c r="B41" s="1600"/>
      <c r="C41" s="1600"/>
      <c r="D41" s="1600"/>
      <c r="E41" s="1218"/>
      <c r="F41" s="1218"/>
      <c r="G41" s="1218"/>
      <c r="H41" s="1218"/>
    </row>
    <row r="42" spans="1:8">
      <c r="A42" s="1226" t="s">
        <v>41</v>
      </c>
      <c r="B42" s="1218"/>
      <c r="C42" s="1218"/>
      <c r="D42" s="1218"/>
      <c r="E42" s="1218"/>
      <c r="F42" s="1218"/>
      <c r="G42" s="1218"/>
      <c r="H42" s="1218"/>
    </row>
    <row r="43" spans="1:8">
      <c r="A43" s="1227" t="s">
        <v>70</v>
      </c>
      <c r="B43" s="1601" t="s">
        <v>42</v>
      </c>
      <c r="C43" s="1602"/>
      <c r="D43" s="1602"/>
      <c r="E43" s="1602"/>
      <c r="F43" s="1602"/>
      <c r="G43" s="1602"/>
      <c r="H43" s="1603"/>
    </row>
    <row r="44" spans="1:8">
      <c r="A44" s="1227" t="s">
        <v>43</v>
      </c>
      <c r="B44" s="1601" t="s">
        <v>44</v>
      </c>
      <c r="C44" s="1602"/>
      <c r="D44" s="1602"/>
      <c r="E44" s="1602"/>
      <c r="F44" s="1602"/>
      <c r="G44" s="1602"/>
      <c r="H44" s="1603"/>
    </row>
    <row r="45" spans="1:8">
      <c r="A45" s="1227" t="s">
        <v>45</v>
      </c>
      <c r="B45" s="1601" t="s">
        <v>46</v>
      </c>
      <c r="C45" s="1602"/>
      <c r="D45" s="1602"/>
      <c r="E45" s="1602"/>
      <c r="F45" s="1602"/>
      <c r="G45" s="1602"/>
      <c r="H45" s="1603"/>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K22" sqref="K22"/>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95" t="s">
        <v>542</v>
      </c>
      <c r="B2" s="1100"/>
      <c r="C2" s="1100"/>
      <c r="D2" s="1100"/>
      <c r="E2" s="1100"/>
      <c r="F2" s="1101"/>
      <c r="G2" s="1101"/>
      <c r="H2" s="1101"/>
      <c r="I2" s="1102"/>
    </row>
    <row r="3" spans="1:9" ht="18" customHeight="1">
      <c r="A3"/>
      <c r="B3"/>
      <c r="C3"/>
      <c r="D3"/>
      <c r="E3"/>
      <c r="G3"/>
      <c r="H3"/>
    </row>
    <row r="4" spans="1:9" ht="18" customHeight="1" thickBot="1">
      <c r="A4"/>
      <c r="B4"/>
      <c r="C4"/>
      <c r="D4"/>
      <c r="E4"/>
      <c r="F4"/>
      <c r="G4"/>
      <c r="H4"/>
    </row>
    <row r="5" spans="1:9" s="777" customFormat="1" ht="18" customHeight="1">
      <c r="A5" s="1604" t="s">
        <v>111</v>
      </c>
      <c r="B5" s="1249" t="s">
        <v>432</v>
      </c>
      <c r="C5" s="1250"/>
      <c r="D5" s="1250"/>
      <c r="E5" s="1251" t="s">
        <v>255</v>
      </c>
      <c r="F5" s="1252"/>
      <c r="G5" s="1253"/>
      <c r="H5" s="776"/>
    </row>
    <row r="6" spans="1:9" s="777" customFormat="1" ht="30" customHeight="1" thickBot="1">
      <c r="A6" s="1605"/>
      <c r="B6" s="1254" t="s">
        <v>112</v>
      </c>
      <c r="C6" s="1255" t="s">
        <v>113</v>
      </c>
      <c r="D6" s="1256" t="s">
        <v>431</v>
      </c>
      <c r="E6" s="1257" t="s">
        <v>112</v>
      </c>
      <c r="F6" s="1257" t="s">
        <v>113</v>
      </c>
      <c r="G6" s="1258" t="s">
        <v>431</v>
      </c>
      <c r="H6" s="776"/>
    </row>
    <row r="7" spans="1:9" s="779" customFormat="1" ht="24.95" customHeight="1" thickBot="1">
      <c r="A7" s="1259" t="s">
        <v>114</v>
      </c>
      <c r="B7" s="1371">
        <v>43482.991000000002</v>
      </c>
      <c r="C7" s="1371">
        <v>35953.192999999999</v>
      </c>
      <c r="D7" s="1372">
        <v>26023.722000000002</v>
      </c>
      <c r="E7" s="1373">
        <v>-9.2484666174621832</v>
      </c>
      <c r="F7" s="1373">
        <v>2.5672631005774726</v>
      </c>
      <c r="G7" s="1374">
        <v>1.1997651194624224</v>
      </c>
      <c r="H7" s="778"/>
    </row>
    <row r="8" spans="1:9" s="779" customFormat="1" ht="24.95" customHeight="1">
      <c r="A8" s="1260" t="s">
        <v>268</v>
      </c>
      <c r="B8" s="1375">
        <v>41195.038999999997</v>
      </c>
      <c r="C8" s="1375">
        <v>34633.627</v>
      </c>
      <c r="D8" s="1376" t="s">
        <v>200</v>
      </c>
      <c r="E8" s="1377">
        <v>-3.8599308548301638</v>
      </c>
      <c r="F8" s="1377">
        <v>1.7193946558825908</v>
      </c>
      <c r="G8" s="1378" t="s">
        <v>73</v>
      </c>
      <c r="H8" s="778"/>
    </row>
    <row r="9" spans="1:9" s="779" customFormat="1" ht="24.95" customHeight="1">
      <c r="A9" s="1261" t="s">
        <v>266</v>
      </c>
      <c r="B9" s="1379">
        <v>49475.222999999998</v>
      </c>
      <c r="C9" s="1380">
        <v>36315.495000000003</v>
      </c>
      <c r="D9" s="1379" t="s">
        <v>200</v>
      </c>
      <c r="E9" s="1381" t="s">
        <v>73</v>
      </c>
      <c r="F9" s="1381">
        <v>2.856202616055155</v>
      </c>
      <c r="G9" s="1382" t="s">
        <v>73</v>
      </c>
      <c r="H9" s="778"/>
    </row>
    <row r="10" spans="1:9" s="779" customFormat="1" ht="24.95" customHeight="1" thickBot="1">
      <c r="A10" s="1262" t="s">
        <v>269</v>
      </c>
      <c r="B10" s="1383" t="s">
        <v>200</v>
      </c>
      <c r="C10" s="1384" t="s">
        <v>200</v>
      </c>
      <c r="D10" s="1385" t="s">
        <v>73</v>
      </c>
      <c r="E10" s="1386" t="s">
        <v>73</v>
      </c>
      <c r="F10" s="1386" t="s">
        <v>73</v>
      </c>
      <c r="G10" s="1387" t="s">
        <v>73</v>
      </c>
      <c r="H10" s="778"/>
    </row>
    <row r="11" spans="1:9" ht="15">
      <c r="A11" s="1230" t="s">
        <v>253</v>
      </c>
      <c r="B11" s="1228"/>
      <c r="C11" s="1230"/>
      <c r="D11" s="1228"/>
      <c r="E11" s="1229"/>
      <c r="F11" s="1229"/>
      <c r="G11" s="1231"/>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D10" sqref="D10"/>
    </sheetView>
  </sheetViews>
  <sheetFormatPr defaultRowHeight="15"/>
  <cols>
    <col min="1" max="1" width="42.85546875" style="1209" customWidth="1"/>
    <col min="2" max="2" width="13.85546875" style="1209" customWidth="1"/>
    <col min="3" max="3" width="14.7109375" style="1209" customWidth="1"/>
    <col min="4" max="4" width="14.42578125" style="1209" customWidth="1"/>
    <col min="5" max="16384" width="9.140625" style="1209"/>
  </cols>
  <sheetData>
    <row r="2" spans="1:14" ht="18.75">
      <c r="A2" s="1606" t="s">
        <v>544</v>
      </c>
      <c r="B2" s="1606"/>
      <c r="C2" s="1606"/>
      <c r="D2" s="1606"/>
      <c r="E2" s="1606"/>
      <c r="F2" s="1606"/>
      <c r="G2" s="1606"/>
      <c r="H2" s="1606"/>
    </row>
    <row r="3" spans="1:14">
      <c r="A3" s="1210"/>
      <c r="B3" s="1210"/>
      <c r="C3" s="1210"/>
      <c r="D3" s="1210"/>
      <c r="E3" s="1210"/>
      <c r="F3" s="1210"/>
      <c r="G3" s="1210"/>
      <c r="H3" s="1210"/>
    </row>
    <row r="4" spans="1:14" ht="15.75" thickBot="1"/>
    <row r="5" spans="1:14" ht="45">
      <c r="A5" s="1211" t="s">
        <v>99</v>
      </c>
      <c r="B5" s="1212" t="s">
        <v>5</v>
      </c>
      <c r="C5" s="1212"/>
      <c r="D5" s="1213" t="s">
        <v>100</v>
      </c>
    </row>
    <row r="6" spans="1:14" ht="16.5" thickBot="1">
      <c r="A6" s="1214"/>
      <c r="B6" s="1280">
        <v>45074</v>
      </c>
      <c r="C6" s="1280">
        <v>45067</v>
      </c>
      <c r="D6" s="1388" t="s">
        <v>50</v>
      </c>
    </row>
    <row r="7" spans="1:14" ht="16.5" thickBot="1">
      <c r="A7" s="1215"/>
      <c r="B7" s="1389"/>
      <c r="C7" s="1389"/>
      <c r="D7" s="1390"/>
      <c r="J7"/>
      <c r="K7"/>
      <c r="L7"/>
      <c r="M7"/>
      <c r="N7"/>
    </row>
    <row r="8" spans="1:14" ht="16.5" thickBot="1">
      <c r="A8" s="1401" t="s">
        <v>251</v>
      </c>
      <c r="B8" s="1391">
        <v>22570.26</v>
      </c>
      <c r="C8" s="1391">
        <v>21211</v>
      </c>
      <c r="D8" s="1392">
        <v>6.4082787233039378</v>
      </c>
      <c r="J8"/>
      <c r="K8"/>
      <c r="L8"/>
      <c r="M8"/>
      <c r="N8"/>
    </row>
    <row r="9" spans="1:14" ht="15.75">
      <c r="A9" s="1367" t="s">
        <v>105</v>
      </c>
      <c r="B9" s="1368">
        <v>18727.73</v>
      </c>
      <c r="C9" s="1368">
        <v>18891.168000000001</v>
      </c>
      <c r="D9" s="1560">
        <v>-0.86515561134177577</v>
      </c>
      <c r="J9"/>
      <c r="K9"/>
      <c r="L9"/>
      <c r="M9"/>
      <c r="N9"/>
    </row>
    <row r="10" spans="1:14" ht="15.75">
      <c r="A10" s="1369" t="s">
        <v>106</v>
      </c>
      <c r="B10" s="1276">
        <v>26260.02</v>
      </c>
      <c r="C10" s="1276">
        <v>24180.335999999999</v>
      </c>
      <c r="D10" s="1393">
        <v>8.6007241586717456</v>
      </c>
      <c r="J10"/>
      <c r="K10"/>
      <c r="L10"/>
      <c r="M10"/>
      <c r="N10"/>
    </row>
    <row r="11" spans="1:14" ht="16.5" thickBot="1">
      <c r="A11" s="1402" t="s">
        <v>107</v>
      </c>
      <c r="B11" s="1370">
        <v>20419.439999999999</v>
      </c>
      <c r="C11" s="1370">
        <v>20766.014999999999</v>
      </c>
      <c r="D11" s="1394">
        <v>-1.6689528539780056</v>
      </c>
      <c r="J11"/>
      <c r="K11"/>
      <c r="L11"/>
      <c r="M11"/>
      <c r="N11"/>
    </row>
    <row r="12" spans="1:14" ht="16.5" thickBot="1">
      <c r="A12" s="1401" t="s">
        <v>252</v>
      </c>
      <c r="B12" s="1395">
        <v>17431.990000000002</v>
      </c>
      <c r="C12" s="1395">
        <v>18914</v>
      </c>
      <c r="D12" s="1392">
        <v>-7.83551866342391</v>
      </c>
      <c r="J12"/>
      <c r="K12"/>
      <c r="L12"/>
      <c r="M12"/>
      <c r="N12"/>
    </row>
    <row r="13" spans="1:14" ht="13.5" customHeight="1">
      <c r="A13" s="1367" t="s">
        <v>105</v>
      </c>
      <c r="B13" s="1396" t="s">
        <v>200</v>
      </c>
      <c r="C13" s="1396" t="s">
        <v>200</v>
      </c>
      <c r="D13" s="1397" t="s">
        <v>73</v>
      </c>
      <c r="J13"/>
      <c r="K13"/>
      <c r="L13"/>
      <c r="M13"/>
      <c r="N13"/>
    </row>
    <row r="14" spans="1:14" ht="14.25" customHeight="1">
      <c r="A14" s="1369" t="s">
        <v>106</v>
      </c>
      <c r="B14" s="1398">
        <v>23129.279999999999</v>
      </c>
      <c r="C14" s="1398">
        <v>22910.002</v>
      </c>
      <c r="D14" s="1399">
        <v>0.95712780819485932</v>
      </c>
      <c r="F14" s="1337"/>
      <c r="J14"/>
      <c r="K14"/>
      <c r="L14"/>
      <c r="M14"/>
      <c r="N14"/>
    </row>
    <row r="15" spans="1:14" ht="16.5" customHeight="1" thickBot="1">
      <c r="A15" s="1403" t="s">
        <v>107</v>
      </c>
      <c r="B15" s="1277">
        <v>16951.63</v>
      </c>
      <c r="C15" s="1277">
        <v>18083.123</v>
      </c>
      <c r="D15" s="1400">
        <v>-6.2571769267952142</v>
      </c>
      <c r="J15"/>
      <c r="K15"/>
      <c r="L15"/>
      <c r="M15"/>
      <c r="N15"/>
    </row>
    <row r="16" spans="1:14">
      <c r="A16" s="1218"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410"/>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E7" sqref="E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95" t="s">
        <v>543</v>
      </c>
      <c r="B2" s="1095"/>
      <c r="C2" s="1095"/>
      <c r="D2" s="1095"/>
      <c r="E2" s="1095"/>
      <c r="F2" s="1114"/>
      <c r="G2" s="1114"/>
      <c r="H2" s="1114"/>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607" t="s">
        <v>434</v>
      </c>
      <c r="B5" s="1263" t="s">
        <v>432</v>
      </c>
      <c r="C5" s="1264"/>
      <c r="D5" s="1265"/>
      <c r="E5" s="1266" t="s">
        <v>255</v>
      </c>
      <c r="F5" s="1267"/>
      <c r="G5" s="1268"/>
      <c r="H5" s="776"/>
    </row>
    <row r="6" spans="1:8" s="777" customFormat="1" ht="30" customHeight="1" thickBot="1">
      <c r="A6" s="1608"/>
      <c r="B6" s="1269" t="s">
        <v>112</v>
      </c>
      <c r="C6" s="1270" t="s">
        <v>113</v>
      </c>
      <c r="D6" s="1271" t="s">
        <v>431</v>
      </c>
      <c r="E6" s="1272" t="s">
        <v>112</v>
      </c>
      <c r="F6" s="1273" t="s">
        <v>113</v>
      </c>
      <c r="G6" s="1274" t="s">
        <v>431</v>
      </c>
      <c r="H6" s="776"/>
    </row>
    <row r="7" spans="1:8" s="779" customFormat="1" ht="24.95" customHeight="1" thickBot="1">
      <c r="A7" s="1097"/>
      <c r="B7" s="1404">
        <v>43233.35</v>
      </c>
      <c r="C7" s="1405">
        <v>31273.96</v>
      </c>
      <c r="D7" s="1406" t="s">
        <v>200</v>
      </c>
      <c r="E7" s="1407">
        <v>7.3399991296624681E-2</v>
      </c>
      <c r="F7" s="1408">
        <v>-4.2262509952838885</v>
      </c>
      <c r="G7" s="1409" t="s">
        <v>73</v>
      </c>
      <c r="H7" s="778"/>
    </row>
    <row r="8" spans="1:8" customFormat="1" ht="15.75" customHeight="1">
      <c r="A8" s="1218" t="s">
        <v>253</v>
      </c>
      <c r="B8" s="1209"/>
      <c r="C8" s="1209"/>
      <c r="D8" s="1209"/>
      <c r="E8" s="1209"/>
      <c r="F8" s="1209"/>
      <c r="G8" s="1209"/>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I-III_ 2023</vt:lpstr>
      <vt:lpstr>Eksport_I-III_ 2023</vt:lpstr>
      <vt:lpstr>Import_I-III_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2023-06-01T12:27:23Z</dcterms:modified>
</cp:coreProperties>
</file>