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ane DP\DP2 - Strategie, Prognozy i Statystyka\Jacur\Nasz Net\"/>
    </mc:Choice>
  </mc:AlternateContent>
  <bookViews>
    <workbookView xWindow="720" yWindow="480" windowWidth="16995" windowHeight="8355"/>
  </bookViews>
  <sheets>
    <sheet name="Wrzesień2020(September2020)" sheetId="81" r:id="rId1"/>
    <sheet name="Sierpień2020(August2020)" sheetId="80" r:id="rId2"/>
    <sheet name="Lipiec2020(July2020)" sheetId="79" r:id="rId3"/>
    <sheet name="Czerwiec2020(June2020)" sheetId="78" r:id="rId4"/>
    <sheet name="Maj2020(May2020)" sheetId="77" r:id="rId5"/>
    <sheet name="Kwiecień2020(April2020)" sheetId="76" r:id="rId6"/>
    <sheet name="Marzec2020(March2020)" sheetId="75" r:id="rId7"/>
    <sheet name="Luty2020(February2020)" sheetId="74" r:id="rId8"/>
    <sheet name="Styczeń2020(January2020)" sheetId="73" r:id="rId9"/>
    <sheet name="Grudzień2019(December2019)" sheetId="72" r:id="rId10"/>
    <sheet name="Listopad2019(November2019)" sheetId="71" r:id="rId11"/>
    <sheet name="Październik2019(October2019)" sheetId="70" r:id="rId12"/>
    <sheet name="Wrzesień2019(September2019)" sheetId="69" r:id="rId13"/>
    <sheet name="Sierpień2019(August2019)" sheetId="67" r:id="rId14"/>
    <sheet name="Lipiec2019(July2019)" sheetId="65" r:id="rId15"/>
    <sheet name="Czerwiec2019(June2019)" sheetId="64" r:id="rId16"/>
    <sheet name="Maj2019(May2019)" sheetId="63" r:id="rId17"/>
    <sheet name="Kwiecień2019(April2019)" sheetId="62" r:id="rId18"/>
    <sheet name="Marzec2019(March2019)" sheetId="61" r:id="rId19"/>
    <sheet name="Luty2019(February2019)" sheetId="60" r:id="rId20"/>
    <sheet name="Syczeń2019(January2019)" sheetId="59" r:id="rId21"/>
    <sheet name="Grudzień2018(December2018)" sheetId="58" r:id="rId22"/>
    <sheet name="Listopad2018(November2018)" sheetId="57" r:id="rId23"/>
    <sheet name="Październik2018(October2018)" sheetId="56" r:id="rId24"/>
    <sheet name="Wrzesień2018(September2018)" sheetId="55" r:id="rId25"/>
    <sheet name="Sierpień2018(August2018)" sheetId="54" r:id="rId26"/>
    <sheet name="Lipiec2018(July2018)" sheetId="53" r:id="rId27"/>
    <sheet name="Czerwiec2018(June2018)" sheetId="52" r:id="rId28"/>
    <sheet name="Maj2018(May2018)" sheetId="51" r:id="rId29"/>
    <sheet name="Kwiecień2018(April2018)" sheetId="50" r:id="rId30"/>
    <sheet name="Marzec2018(March2018)" sheetId="49" r:id="rId31"/>
    <sheet name="Luty2018(February2018)" sheetId="48" r:id="rId32"/>
    <sheet name="Styczeń2018(January2018)" sheetId="47" r:id="rId33"/>
    <sheet name="Grudzień2017(December2017)" sheetId="46" r:id="rId34"/>
    <sheet name="Listopad2017(November2017)" sheetId="45" r:id="rId35"/>
    <sheet name="Październik2017(October2017)" sheetId="44" r:id="rId36"/>
    <sheet name="Wrzesień2017(September2017)" sheetId="43" r:id="rId37"/>
    <sheet name="Sierpień2017(August2017)" sheetId="42" r:id="rId38"/>
    <sheet name="Lipiec2017(July2017)" sheetId="41" r:id="rId39"/>
    <sheet name="Czerwiec2017(June2017)" sheetId="40" r:id="rId40"/>
    <sheet name="Maj2017(May2017)" sheetId="39" r:id="rId41"/>
    <sheet name="Kwiecień2017(April2017)" sheetId="38" r:id="rId42"/>
    <sheet name="Marzec2017(March2017)" sheetId="37" r:id="rId43"/>
    <sheet name="Luty2017(February2017)" sheetId="36" r:id="rId44"/>
    <sheet name="Styczeń2017(January2017)" sheetId="35" r:id="rId45"/>
    <sheet name="Grudzień2016(December2016)" sheetId="34" r:id="rId46"/>
    <sheet name="Listopad2016(November2016)" sheetId="33" r:id="rId47"/>
    <sheet name="Październik2016(October2016)" sheetId="32" r:id="rId48"/>
    <sheet name="Wrzesień2016(September2016)" sheetId="31" r:id="rId49"/>
    <sheet name="Sierpień2016(August2016)" sheetId="30" r:id="rId50"/>
    <sheet name="Lipiec2016(July2016)" sheetId="29" r:id="rId51"/>
    <sheet name="Czerwiec2016(June2016)" sheetId="28" r:id="rId52"/>
    <sheet name="Maj2016(May2016)" sheetId="27" r:id="rId53"/>
    <sheet name="Kwiecień2016(April 2016)" sheetId="26" r:id="rId54"/>
    <sheet name="Marzec2016(March 2016)" sheetId="25" r:id="rId55"/>
    <sheet name="Luty2016(February2016)" sheetId="24" r:id="rId56"/>
    <sheet name="Styczeń2016(January2016)" sheetId="23" r:id="rId57"/>
    <sheet name="Grudzień2015(December2015)" sheetId="22" r:id="rId58"/>
    <sheet name="Listopad2015(November2015)" sheetId="21" r:id="rId59"/>
    <sheet name="Październik2015(October2015)" sheetId="20" r:id="rId60"/>
    <sheet name="Wrzesień2015(September2015)" sheetId="19" r:id="rId61"/>
    <sheet name="Sierpień2015(August2015)" sheetId="18" r:id="rId62"/>
    <sheet name="Lipiec2015(July2015)" sheetId="17" r:id="rId63"/>
    <sheet name="Czerwiec2015(June2015)" sheetId="16" r:id="rId64"/>
    <sheet name="Maj2015(May2015)" sheetId="15" r:id="rId65"/>
    <sheet name="Kwiecień2015(April2015)" sheetId="14" r:id="rId66"/>
    <sheet name="Marzec2015(March2015)" sheetId="13" r:id="rId67"/>
    <sheet name="Luty2015(February2015)" sheetId="12" r:id="rId68"/>
    <sheet name="Styczeń2015(January2015)" sheetId="11" r:id="rId69"/>
    <sheet name="Grudzień2014(December2014)" sheetId="10" r:id="rId70"/>
    <sheet name="Listopad2014(November2014)" sheetId="9" r:id="rId71"/>
    <sheet name="Październik2014(October2014)" sheetId="8" r:id="rId72"/>
    <sheet name="Wrzesień2014(September2014)" sheetId="6" r:id="rId73"/>
    <sheet name="Sierpień2014(August2014)" sheetId="5" r:id="rId74"/>
    <sheet name="Lipiec2014(July2014)" sheetId="4" r:id="rId75"/>
    <sheet name="Czerwiec2014(June2014)" sheetId="3" r:id="rId76"/>
    <sheet name="Maj2014(May2014)" sheetId="1" r:id="rId77"/>
    <sheet name="Kwiecień2014(April2014)" sheetId="2" r:id="rId78"/>
  </sheets>
  <calcPr calcId="152511"/>
</workbook>
</file>

<file path=xl/calcChain.xml><?xml version="1.0" encoding="utf-8"?>
<calcChain xmlns="http://schemas.openxmlformats.org/spreadsheetml/2006/main">
  <c r="C17" i="81" l="1"/>
  <c r="B17" i="81"/>
  <c r="B20" i="81" s="1"/>
  <c r="C19" i="80" l="1"/>
  <c r="B19" i="80"/>
  <c r="B22" i="80" s="1"/>
  <c r="C19" i="79" l="1"/>
  <c r="B19" i="79"/>
  <c r="B22" i="79" s="1"/>
  <c r="C18" i="78" l="1"/>
  <c r="B18" i="78"/>
  <c r="B21" i="78" s="1"/>
  <c r="C18" i="77" l="1"/>
  <c r="B18" i="77" l="1"/>
  <c r="B21" i="77" s="1"/>
  <c r="C18" i="76"/>
  <c r="B18" i="76"/>
  <c r="B21" i="76" s="1"/>
  <c r="B19" i="75" l="1"/>
  <c r="B22" i="75" s="1"/>
  <c r="C19" i="75"/>
  <c r="B19" i="74" l="1"/>
  <c r="B22" i="74" s="1"/>
  <c r="C19" i="74"/>
  <c r="C19" i="73" l="1"/>
  <c r="B22" i="73"/>
  <c r="C20" i="72" l="1"/>
  <c r="B20" i="72"/>
  <c r="B23" i="72" s="1"/>
  <c r="C19" i="71" l="1"/>
  <c r="B19" i="71"/>
  <c r="B22" i="71" s="1"/>
  <c r="C19" i="70" l="1"/>
  <c r="B19" i="70"/>
  <c r="B22" i="70" s="1"/>
  <c r="B20" i="69" l="1"/>
  <c r="B23" i="69"/>
  <c r="C20" i="69"/>
  <c r="C19" i="67" l="1"/>
  <c r="B19" i="67"/>
  <c r="B22" i="67" s="1"/>
  <c r="C19" i="65" l="1"/>
  <c r="B19" i="65"/>
  <c r="B22" i="65" s="1"/>
  <c r="C21" i="64" l="1"/>
  <c r="B21" i="64"/>
  <c r="B24" i="64" s="1"/>
  <c r="C19" i="63" l="1"/>
  <c r="B19" i="63"/>
  <c r="B22" i="63" s="1"/>
  <c r="C18" i="62" l="1"/>
  <c r="B18" i="62"/>
  <c r="B21" i="62" s="1"/>
  <c r="C19" i="61" l="1"/>
  <c r="B19" i="61"/>
  <c r="B22" i="61" s="1"/>
  <c r="C19" i="60" l="1"/>
  <c r="B19" i="60"/>
  <c r="B22" i="60" s="1"/>
  <c r="C20" i="59" l="1"/>
  <c r="B20" i="59"/>
  <c r="B23" i="59" s="1"/>
  <c r="C20" i="58" l="1"/>
  <c r="B20" i="58"/>
  <c r="B23" i="58" s="1"/>
  <c r="C21" i="57" l="1"/>
  <c r="B21" i="57"/>
  <c r="B24" i="57" s="1"/>
  <c r="C19" i="56" l="1"/>
  <c r="B19" i="56"/>
  <c r="B22" i="56" s="1"/>
  <c r="B22" i="55" l="1"/>
  <c r="C19" i="55"/>
  <c r="B19" i="55"/>
  <c r="C19" i="54" l="1"/>
  <c r="B19" i="54"/>
  <c r="B22" i="54" s="1"/>
  <c r="C18" i="53" l="1"/>
  <c r="B18" i="53"/>
  <c r="B21" i="53" s="1"/>
  <c r="B19" i="52" l="1"/>
  <c r="B22" i="52" s="1"/>
  <c r="C19" i="52"/>
  <c r="B22" i="50" l="1"/>
  <c r="C19" i="51"/>
  <c r="B19" i="51"/>
  <c r="B22" i="51" s="1"/>
  <c r="C19" i="50" l="1"/>
  <c r="B19" i="50"/>
  <c r="C19" i="49" l="1"/>
  <c r="B19" i="49"/>
  <c r="B22" i="49" s="1"/>
  <c r="B20" i="48" l="1"/>
  <c r="C20" i="48" l="1"/>
  <c r="B23" i="48"/>
  <c r="C20" i="47" l="1"/>
  <c r="C20" i="46"/>
  <c r="B20" i="47"/>
  <c r="B23" i="47" s="1"/>
  <c r="B20" i="46" l="1"/>
  <c r="B23" i="46" s="1"/>
  <c r="C20" i="45" l="1"/>
  <c r="B20" i="45"/>
  <c r="B23" i="45" s="1"/>
  <c r="C19" i="44" l="1"/>
  <c r="B19" i="44"/>
  <c r="B22" i="44" s="1"/>
  <c r="C19" i="43" l="1"/>
  <c r="B19" i="43"/>
  <c r="B22" i="43" s="1"/>
  <c r="B20" i="42" l="1"/>
  <c r="C20" i="42"/>
  <c r="B23" i="42"/>
  <c r="B20" i="41" l="1"/>
  <c r="C20" i="41" s="1"/>
  <c r="B23" i="41" l="1"/>
  <c r="C7" i="40"/>
  <c r="C11" i="40"/>
  <c r="C15" i="40"/>
  <c r="C19" i="40"/>
  <c r="B19" i="40"/>
  <c r="B20" i="40" s="1"/>
  <c r="B23" i="40" s="1"/>
  <c r="C13" i="40" l="1"/>
  <c r="C5" i="40"/>
  <c r="C20" i="40" s="1"/>
  <c r="C18" i="40"/>
  <c r="C14" i="40"/>
  <c r="C10" i="40"/>
  <c r="C6" i="40"/>
  <c r="C17" i="40"/>
  <c r="C9" i="40"/>
  <c r="C4" i="40"/>
  <c r="C16" i="40"/>
  <c r="C12" i="40"/>
  <c r="C8" i="40"/>
  <c r="B18" i="39"/>
  <c r="C18" i="39"/>
  <c r="B21" i="39" l="1"/>
  <c r="C20" i="38" l="1"/>
  <c r="B20" i="38"/>
  <c r="B23" i="38" s="1"/>
  <c r="C20" i="37" l="1"/>
  <c r="B20" i="37"/>
  <c r="B23" i="37" s="1"/>
  <c r="C20" i="36" l="1"/>
  <c r="B20" i="36"/>
  <c r="B23" i="36" s="1"/>
  <c r="B19" i="35" l="1"/>
  <c r="B22" i="35" s="1"/>
  <c r="C19" i="35"/>
  <c r="C18" i="34" l="1"/>
  <c r="B18" i="34"/>
  <c r="B21" i="34" s="1"/>
  <c r="C17" i="33" l="1"/>
  <c r="B17" i="33"/>
  <c r="B20" i="33" s="1"/>
  <c r="C18" i="32" l="1"/>
  <c r="B18" i="32"/>
  <c r="B21" i="32" s="1"/>
  <c r="B18" i="31" l="1"/>
  <c r="B21" i="31" s="1"/>
  <c r="C18" i="31" l="1"/>
  <c r="B19" i="30"/>
  <c r="B22" i="30" s="1"/>
  <c r="C4" i="30" l="1"/>
  <c r="C6" i="30"/>
  <c r="C8" i="30"/>
  <c r="C10" i="30"/>
  <c r="C12" i="30"/>
  <c r="C14" i="30"/>
  <c r="C16" i="30"/>
  <c r="C5" i="30"/>
  <c r="C19" i="30" s="1"/>
  <c r="C7" i="30"/>
  <c r="C9" i="30"/>
  <c r="C11" i="30"/>
  <c r="C13" i="30"/>
  <c r="C15" i="30"/>
  <c r="C17" i="30"/>
  <c r="C18" i="30"/>
  <c r="B19" i="29"/>
  <c r="B22" i="29" s="1"/>
  <c r="C4" i="29" l="1"/>
  <c r="C18" i="29"/>
  <c r="C17" i="29"/>
  <c r="C16" i="29"/>
  <c r="C15" i="29"/>
  <c r="C14" i="29"/>
  <c r="C13" i="29"/>
  <c r="C12" i="29"/>
  <c r="C11" i="29"/>
  <c r="C10" i="29"/>
  <c r="C9" i="29"/>
  <c r="C8" i="29"/>
  <c r="C7" i="29"/>
  <c r="C6" i="29"/>
  <c r="C5" i="29"/>
  <c r="C19" i="29" l="1"/>
  <c r="C5" i="28" l="1"/>
  <c r="C6" i="28"/>
  <c r="C7" i="28"/>
  <c r="C9" i="28"/>
  <c r="C10" i="28"/>
  <c r="C11" i="28"/>
  <c r="C12" i="28"/>
  <c r="C13" i="28"/>
  <c r="C14" i="28"/>
  <c r="C15" i="28"/>
  <c r="C16" i="28"/>
  <c r="C17" i="28"/>
  <c r="C4" i="28"/>
  <c r="C18" i="28"/>
  <c r="B8" i="28"/>
  <c r="C8" i="28" s="1"/>
  <c r="C19" i="28" l="1"/>
  <c r="B22" i="28"/>
  <c r="B19" i="27"/>
  <c r="B8" i="27"/>
  <c r="B20" i="27" l="1"/>
  <c r="B23" i="27" s="1"/>
  <c r="B7" i="26"/>
  <c r="B17" i="26"/>
  <c r="B18" i="26" s="1"/>
  <c r="B21" i="26" s="1"/>
  <c r="C20" i="27" l="1"/>
  <c r="C19" i="27"/>
  <c r="C18" i="26"/>
  <c r="B17" i="25"/>
  <c r="B9" i="25"/>
  <c r="B8" i="24"/>
  <c r="B18" i="24"/>
  <c r="B21" i="24" s="1"/>
  <c r="C17" i="26" l="1"/>
  <c r="C18" i="24"/>
  <c r="B18" i="25" l="1"/>
  <c r="B21" i="25" s="1"/>
  <c r="C17" i="25" l="1"/>
  <c r="C18" i="25"/>
  <c r="C17" i="24" l="1"/>
  <c r="B17" i="23" l="1"/>
  <c r="B20" i="23" s="1"/>
  <c r="C16" i="23" l="1"/>
  <c r="C17" i="23"/>
  <c r="B17" i="22"/>
  <c r="B20" i="22" s="1"/>
  <c r="C16" i="22" l="1"/>
  <c r="C17" i="22"/>
  <c r="B17" i="21"/>
  <c r="B20" i="21" s="1"/>
  <c r="C16" i="21" l="1"/>
  <c r="C17" i="21"/>
  <c r="B17" i="20"/>
  <c r="B20" i="20" s="1"/>
  <c r="C16" i="20" l="1"/>
  <c r="C17" i="20"/>
  <c r="B17" i="19"/>
  <c r="B20" i="19" s="1"/>
  <c r="C16" i="19" l="1"/>
  <c r="C17" i="19"/>
  <c r="B18" i="18"/>
  <c r="B21" i="18" s="1"/>
  <c r="C17" i="18" l="1"/>
  <c r="C18" i="18"/>
  <c r="B18" i="17" l="1"/>
  <c r="C18" i="17" s="1"/>
  <c r="C14" i="17"/>
  <c r="C10" i="17"/>
  <c r="C6" i="17"/>
  <c r="C4" i="17" l="1"/>
  <c r="C8" i="17"/>
  <c r="C12" i="17"/>
  <c r="C16" i="17"/>
  <c r="B21" i="17"/>
  <c r="C5" i="17"/>
  <c r="C7" i="17"/>
  <c r="C9" i="17"/>
  <c r="C11" i="17"/>
  <c r="C13" i="17"/>
  <c r="C15" i="17"/>
  <c r="C17" i="17"/>
  <c r="B18" i="16"/>
  <c r="B21" i="16" l="1"/>
  <c r="C18" i="16"/>
  <c r="C6" i="16"/>
  <c r="C8" i="16"/>
  <c r="C10" i="16"/>
  <c r="C12" i="16"/>
  <c r="C14" i="16"/>
  <c r="C16" i="16"/>
  <c r="C17" i="16"/>
  <c r="C5" i="16"/>
  <c r="C7" i="16"/>
  <c r="C9" i="16"/>
  <c r="C11" i="16"/>
  <c r="C13" i="16"/>
  <c r="C15" i="16"/>
  <c r="C4" i="16"/>
  <c r="C18" i="15"/>
  <c r="B18" i="15"/>
  <c r="B21" i="15" s="1"/>
  <c r="C19" i="14" l="1"/>
  <c r="B19" i="14"/>
  <c r="B22" i="14" s="1"/>
  <c r="C19" i="13" l="1"/>
  <c r="B19" i="13"/>
  <c r="B22" i="13" s="1"/>
  <c r="C19" i="12" l="1"/>
  <c r="B19" i="12"/>
  <c r="B22" i="12" s="1"/>
  <c r="B22" i="11"/>
  <c r="C19" i="11" l="1"/>
  <c r="C19" i="10" l="1"/>
  <c r="B19" i="10"/>
  <c r="B22" i="10" s="1"/>
  <c r="C19" i="9" l="1"/>
  <c r="B19" i="9"/>
  <c r="B22" i="9"/>
  <c r="B17" i="8" l="1"/>
  <c r="B20" i="8" s="1"/>
  <c r="B17" i="6" l="1"/>
  <c r="B20" i="6" s="1"/>
  <c r="B16" i="5" l="1"/>
  <c r="B19" i="5" s="1"/>
  <c r="B16" i="4" l="1"/>
  <c r="B19" i="4" s="1"/>
  <c r="B17" i="3" l="1"/>
  <c r="B20" i="3" s="1"/>
  <c r="B16" i="1"/>
  <c r="B19" i="1" s="1"/>
  <c r="B19" i="2" l="1"/>
</calcChain>
</file>

<file path=xl/sharedStrings.xml><?xml version="1.0" encoding="utf-8"?>
<sst xmlns="http://schemas.openxmlformats.org/spreadsheetml/2006/main" count="2077" uniqueCount="48">
  <si>
    <t>Kraje/Countries</t>
  </si>
  <si>
    <t>Wartość nominalna zadłużenia (mln zł)* / Outstanding in nominal value (PLN mln)*</t>
  </si>
  <si>
    <t>Stany Zjednoczone / United States</t>
  </si>
  <si>
    <t>Luksemburg / Luxembourg</t>
  </si>
  <si>
    <t>Japonia / Japan</t>
  </si>
  <si>
    <t>Niemcy / Germany</t>
  </si>
  <si>
    <t xml:space="preserve">Wielka Brytania / United Kingdom </t>
  </si>
  <si>
    <t>Irlandia / Ireland</t>
  </si>
  <si>
    <t xml:space="preserve">Holandia / Netherlands </t>
  </si>
  <si>
    <t>Francja / France</t>
  </si>
  <si>
    <t>Austria / Austria</t>
  </si>
  <si>
    <t>Arabia Saudyjska / Saudi Arabia</t>
  </si>
  <si>
    <t>Australia/Australia</t>
  </si>
  <si>
    <t>Pozostałe kraje/Others</t>
  </si>
  <si>
    <t>-</t>
  </si>
  <si>
    <t>Rachunki zbiorcze/Omnibus accounts</t>
  </si>
  <si>
    <t>Udział w zadłużeniu nierezydentów (%)*/ Share in non-residents holdings (%)</t>
  </si>
  <si>
    <t>*bez rachunków zbiorczych i banków centralnych/excl. omnibus accounts and central banks</t>
  </si>
  <si>
    <t>Razem nierezydenci**/Non-residents total</t>
  </si>
  <si>
    <t xml:space="preserve">Kraje o udziale w zadłużeniu nierezydentów* w krajowych SPW większym niż 1% / 
Countries with more than 1% share in non-residents holdings* of Treasury securities </t>
  </si>
  <si>
    <t>Banki centralne/Central banks</t>
  </si>
  <si>
    <t>Suma/Total*</t>
  </si>
  <si>
    <t>Zjednoczone Emiraty Arabskie/United Emirates Arabes</t>
  </si>
  <si>
    <t>Zjednoczone Emiraty Arabskie/United Arab Emirates</t>
  </si>
  <si>
    <t>Szwajcaria/Switzerland</t>
  </si>
  <si>
    <t>Razem nierezydenci/Non-residents total</t>
  </si>
  <si>
    <t>Stany Zjednoczone/United States</t>
  </si>
  <si>
    <t>Luksemburg/Luxembourg</t>
  </si>
  <si>
    <t>Japonia/Japan</t>
  </si>
  <si>
    <t>Wielka Brytania/United Kingdom</t>
  </si>
  <si>
    <t>Irlandia/Ireland</t>
  </si>
  <si>
    <t>Niemcy/Germany</t>
  </si>
  <si>
    <t>Holandia/Netherlands</t>
  </si>
  <si>
    <t>Austria/Austria</t>
  </si>
  <si>
    <t>Wielka Brytania/United Kingdom (the)</t>
  </si>
  <si>
    <t>Tajlandia/Thailand</t>
  </si>
  <si>
    <t>Francja/France</t>
  </si>
  <si>
    <t>Norwegia/Norway</t>
  </si>
  <si>
    <t>Dania/Denmark</t>
  </si>
  <si>
    <t>Kajmany/Cayman Islands (the)</t>
  </si>
  <si>
    <t>Hongkong/Hong Kong</t>
  </si>
  <si>
    <t>Zjednoczone Emiraty Arabskie/United Arab Emirates (the)</t>
  </si>
  <si>
    <t>Irlandia/Irteland</t>
  </si>
  <si>
    <t>Tajwan/Taiwan (Province of China)</t>
  </si>
  <si>
    <t>Hong Kong/Hong Kong</t>
  </si>
  <si>
    <t>Singapur/Singapore</t>
  </si>
  <si>
    <t>Włochy/Italy</t>
  </si>
  <si>
    <t>Kanada/Canada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</si>
</sst>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%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Arial CE"/>
      <family val="2"/>
      <charset val="238"/>
    </font>
    <font>
      <b/>
      <sz val="11"/>
      <name val="Arial Narrow"/>
      <family val="2"/>
    </font>
    <font>
      <sz val="10"/>
      <name val="Arial Narrow"/>
      <family val="2"/>
      <charset val="238"/>
    </font>
    <font>
      <sz val="10"/>
      <name val="Arial Narrow"/>
      <family val="2"/>
    </font>
    <font>
      <b/>
      <sz val="12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Arial Narrow"/>
      <family val="2"/>
      <charset val="238"/>
    </font>
    <font>
      <b/>
      <sz val="1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36">
    <xf numFmtId="0" fontId="0" fillId="0" borderId="0" xfId="0"/>
    <xf numFmtId="0" fontId="2" fillId="0" borderId="3" xfId="0" applyNumberFormat="1" applyFont="1" applyBorder="1" applyAlignment="1">
      <alignment horizontal="left"/>
    </xf>
    <xf numFmtId="164" fontId="2" fillId="0" borderId="4" xfId="0" applyNumberFormat="1" applyFont="1" applyBorder="1" applyAlignment="1">
      <alignment horizontal="right"/>
    </xf>
    <xf numFmtId="0" fontId="2" fillId="0" borderId="5" xfId="0" applyNumberFormat="1" applyFont="1" applyBorder="1" applyAlignment="1">
      <alignment horizontal="left"/>
    </xf>
    <xf numFmtId="164" fontId="2" fillId="0" borderId="6" xfId="0" applyNumberFormat="1" applyFont="1" applyBorder="1" applyAlignment="1">
      <alignment horizontal="right"/>
    </xf>
    <xf numFmtId="14" fontId="3" fillId="0" borderId="7" xfId="0" applyNumberFormat="1" applyFont="1" applyBorder="1" applyAlignment="1">
      <alignment horizontal="left"/>
    </xf>
    <xf numFmtId="4" fontId="4" fillId="0" borderId="0" xfId="0" applyNumberFormat="1" applyFont="1" applyBorder="1" applyAlignment="1"/>
    <xf numFmtId="0" fontId="0" fillId="0" borderId="0" xfId="0" applyBorder="1"/>
    <xf numFmtId="164" fontId="2" fillId="3" borderId="6" xfId="0" applyNumberFormat="1" applyFont="1" applyFill="1" applyBorder="1" applyAlignment="1">
      <alignment horizontal="right"/>
    </xf>
    <xf numFmtId="164" fontId="2" fillId="3" borderId="5" xfId="0" applyNumberFormat="1" applyFont="1" applyFill="1" applyBorder="1" applyAlignment="1">
      <alignment horizontal="right"/>
    </xf>
    <xf numFmtId="165" fontId="2" fillId="3" borderId="5" xfId="0" applyNumberFormat="1" applyFont="1" applyFill="1" applyBorder="1" applyAlignment="1">
      <alignment horizontal="right"/>
    </xf>
    <xf numFmtId="164" fontId="0" fillId="0" borderId="0" xfId="0" applyNumberFormat="1"/>
    <xf numFmtId="165" fontId="2" fillId="0" borderId="4" xfId="0" applyNumberFormat="1" applyFont="1" applyBorder="1" applyAlignment="1">
      <alignment horizontal="right"/>
    </xf>
    <xf numFmtId="165" fontId="2" fillId="0" borderId="6" xfId="0" applyNumberFormat="1" applyFont="1" applyBorder="1" applyAlignment="1">
      <alignment horizontal="right"/>
    </xf>
    <xf numFmtId="164" fontId="7" fillId="0" borderId="5" xfId="0" applyNumberFormat="1" applyFont="1" applyFill="1" applyBorder="1" applyAlignment="1"/>
    <xf numFmtId="164" fontId="7" fillId="0" borderId="3" xfId="0" applyNumberFormat="1" applyFont="1" applyFill="1" applyBorder="1" applyAlignment="1"/>
    <xf numFmtId="164" fontId="8" fillId="0" borderId="4" xfId="0" applyNumberFormat="1" applyFont="1" applyBorder="1" applyAlignment="1">
      <alignment horizontal="right"/>
    </xf>
    <xf numFmtId="165" fontId="8" fillId="0" borderId="6" xfId="0" applyNumberFormat="1" applyFont="1" applyBorder="1" applyAlignment="1">
      <alignment horizontal="right"/>
    </xf>
    <xf numFmtId="165" fontId="8" fillId="0" borderId="4" xfId="0" applyNumberFormat="1" applyFont="1" applyBorder="1" applyAlignment="1">
      <alignment horizontal="right"/>
    </xf>
    <xf numFmtId="0" fontId="2" fillId="0" borderId="3" xfId="0" applyNumberFormat="1" applyFont="1" applyFill="1" applyBorder="1" applyAlignment="1">
      <alignment horizontal="left"/>
    </xf>
    <xf numFmtId="0" fontId="2" fillId="0" borderId="5" xfId="0" applyNumberFormat="1" applyFont="1" applyFill="1" applyBorder="1" applyAlignment="1">
      <alignment horizontal="left"/>
    </xf>
    <xf numFmtId="165" fontId="8" fillId="0" borderId="4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4" fontId="7" fillId="0" borderId="4" xfId="0" applyNumberFormat="1" applyFont="1" applyFill="1" applyBorder="1" applyAlignment="1"/>
    <xf numFmtId="165" fontId="2" fillId="3" borderId="6" xfId="1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165" fontId="4" fillId="0" borderId="0" xfId="0" applyNumberFormat="1" applyFont="1" applyBorder="1" applyAlignment="1"/>
    <xf numFmtId="4" fontId="0" fillId="0" borderId="0" xfId="0" applyNumberFormat="1"/>
    <xf numFmtId="165" fontId="0" fillId="0" borderId="0" xfId="1" applyNumberFormat="1" applyFont="1"/>
    <xf numFmtId="10" fontId="8" fillId="0" borderId="4" xfId="0" applyNumberFormat="1" applyFont="1" applyFill="1" applyBorder="1" applyAlignment="1">
      <alignment horizontal="right"/>
    </xf>
    <xf numFmtId="10" fontId="2" fillId="3" borderId="5" xfId="0" applyNumberFormat="1" applyFont="1" applyFill="1" applyBorder="1" applyAlignment="1">
      <alignment horizontal="right"/>
    </xf>
    <xf numFmtId="0" fontId="2" fillId="0" borderId="8" xfId="0" applyNumberFormat="1" applyFont="1" applyFill="1" applyBorder="1" applyAlignment="1">
      <alignment horizontal="left"/>
    </xf>
    <xf numFmtId="10" fontId="0" fillId="0" borderId="0" xfId="1" applyNumberFormat="1" applyFont="1"/>
    <xf numFmtId="14" fontId="5" fillId="0" borderId="0" xfId="0" applyNumberFormat="1" applyFont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topLeftCell="A2" workbookViewId="0">
      <selection activeCell="B22" sqref="B2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24123.019</v>
      </c>
      <c r="C4" s="21">
        <v>0.34507778039803305</v>
      </c>
      <c r="E4" s="11"/>
    </row>
    <row r="5" spans="1:7" ht="16.5" x14ac:dyDescent="0.3">
      <c r="A5" s="19" t="s">
        <v>27</v>
      </c>
      <c r="B5" s="14">
        <v>8871.0132618999996</v>
      </c>
      <c r="C5" s="21">
        <v>0.12689910687787326</v>
      </c>
      <c r="E5" s="11"/>
      <c r="G5" s="11"/>
    </row>
    <row r="6" spans="1:7" ht="16.5" x14ac:dyDescent="0.3">
      <c r="A6" s="19" t="s">
        <v>32</v>
      </c>
      <c r="B6" s="14">
        <v>7197.4439000000002</v>
      </c>
      <c r="C6" s="21">
        <v>0.10295883635258765</v>
      </c>
      <c r="E6" s="11"/>
    </row>
    <row r="7" spans="1:7" ht="16.5" x14ac:dyDescent="0.3">
      <c r="A7" s="19" t="s">
        <v>31</v>
      </c>
      <c r="B7" s="14">
        <v>5054.3287700000001</v>
      </c>
      <c r="C7" s="21">
        <v>7.230175266841686E-2</v>
      </c>
      <c r="E7" s="11"/>
    </row>
    <row r="8" spans="1:7" ht="16.5" x14ac:dyDescent="0.3">
      <c r="A8" s="19" t="s">
        <v>30</v>
      </c>
      <c r="B8" s="14">
        <v>4972.9661999999998</v>
      </c>
      <c r="C8" s="21">
        <v>7.11378678717801E-2</v>
      </c>
      <c r="E8" s="11"/>
    </row>
    <row r="9" spans="1:7" ht="16.5" x14ac:dyDescent="0.3">
      <c r="A9" s="19" t="s">
        <v>26</v>
      </c>
      <c r="B9" s="14">
        <v>3793.3248999999996</v>
      </c>
      <c r="C9" s="21">
        <v>5.4263197190226917E-2</v>
      </c>
      <c r="E9" s="11"/>
    </row>
    <row r="10" spans="1:7" ht="16.5" x14ac:dyDescent="0.3">
      <c r="A10" s="19" t="s">
        <v>29</v>
      </c>
      <c r="B10" s="14">
        <v>2836.0939570199998</v>
      </c>
      <c r="C10" s="21">
        <v>4.0570088167187372E-2</v>
      </c>
      <c r="E10" s="11"/>
    </row>
    <row r="11" spans="1:7" ht="16.5" x14ac:dyDescent="0.3">
      <c r="A11" s="19" t="s">
        <v>36</v>
      </c>
      <c r="B11" s="14">
        <v>1817.1491956</v>
      </c>
      <c r="C11" s="21">
        <v>2.5994168104320575E-2</v>
      </c>
      <c r="E11" s="11"/>
    </row>
    <row r="12" spans="1:7" ht="16.5" x14ac:dyDescent="0.3">
      <c r="A12" s="19" t="s">
        <v>24</v>
      </c>
      <c r="B12" s="14">
        <v>1420.6467</v>
      </c>
      <c r="C12" s="21">
        <v>2.0322232883280091E-2</v>
      </c>
      <c r="E12" s="11"/>
    </row>
    <row r="13" spans="1:7" ht="16.5" x14ac:dyDescent="0.3">
      <c r="A13" s="19" t="s">
        <v>23</v>
      </c>
      <c r="B13" s="14">
        <v>1349.8420000000001</v>
      </c>
      <c r="C13" s="21">
        <v>1.9309377538857878E-2</v>
      </c>
      <c r="E13" s="11"/>
    </row>
    <row r="14" spans="1:7" ht="16.5" x14ac:dyDescent="0.3">
      <c r="A14" s="20" t="s">
        <v>46</v>
      </c>
      <c r="B14" s="14">
        <v>1004.4719</v>
      </c>
      <c r="C14" s="21">
        <v>1.4368886984012865E-2</v>
      </c>
      <c r="E14" s="11"/>
    </row>
    <row r="15" spans="1:7" ht="16.5" x14ac:dyDescent="0.3">
      <c r="A15" s="20" t="s">
        <v>40</v>
      </c>
      <c r="B15" s="14">
        <v>932.89799999999991</v>
      </c>
      <c r="C15" s="21">
        <v>1.334502829756774E-2</v>
      </c>
      <c r="E15" s="11"/>
    </row>
    <row r="16" spans="1:7" ht="16.5" x14ac:dyDescent="0.3">
      <c r="A16" s="20" t="s">
        <v>13</v>
      </c>
      <c r="B16" s="16">
        <v>6532.8360730499917</v>
      </c>
      <c r="C16" s="21">
        <v>9.3451676665855701E-2</v>
      </c>
      <c r="E16" s="11"/>
    </row>
    <row r="17" spans="1:5" ht="16.5" x14ac:dyDescent="0.3">
      <c r="A17" s="3" t="s">
        <v>21</v>
      </c>
      <c r="B17" s="16">
        <f>SUM(B4:B16)</f>
        <v>69906.033857569986</v>
      </c>
      <c r="C17" s="21">
        <f>SUM(C4:C16)</f>
        <v>1</v>
      </c>
      <c r="E17" s="11"/>
    </row>
    <row r="18" spans="1:5" ht="16.5" x14ac:dyDescent="0.3">
      <c r="A18" s="3" t="s">
        <v>15</v>
      </c>
      <c r="B18" s="8">
        <v>46803.255913400004</v>
      </c>
      <c r="C18" s="30" t="s">
        <v>14</v>
      </c>
    </row>
    <row r="19" spans="1:5" ht="16.5" x14ac:dyDescent="0.3">
      <c r="A19" s="3" t="s">
        <v>20</v>
      </c>
      <c r="B19" s="8">
        <v>19016.46</v>
      </c>
      <c r="C19" s="30" t="s">
        <v>14</v>
      </c>
    </row>
    <row r="20" spans="1:5" ht="16.5" x14ac:dyDescent="0.3">
      <c r="A20" s="3" t="s">
        <v>18</v>
      </c>
      <c r="B20" s="9">
        <f>B17+B18+B19</f>
        <v>135725.74977097</v>
      </c>
      <c r="C20" s="30" t="s">
        <v>14</v>
      </c>
    </row>
    <row r="21" spans="1:5" x14ac:dyDescent="0.25">
      <c r="A21" s="5" t="s">
        <v>17</v>
      </c>
      <c r="B21" s="6"/>
      <c r="C21" s="6"/>
    </row>
    <row r="22" spans="1:5" x14ac:dyDescent="0.25">
      <c r="A22" s="5"/>
      <c r="B22" s="11"/>
    </row>
    <row r="23" spans="1:5" x14ac:dyDescent="0.25">
      <c r="B23" s="32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2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22744.812000000002</v>
      </c>
      <c r="C4" s="21">
        <v>0.32233207844563699</v>
      </c>
      <c r="E4" s="11"/>
    </row>
    <row r="5" spans="1:7" ht="16.5" x14ac:dyDescent="0.3">
      <c r="A5" s="19" t="s">
        <v>27</v>
      </c>
      <c r="B5" s="14">
        <v>8547.8170958999999</v>
      </c>
      <c r="C5" s="21">
        <v>0.12113688390541966</v>
      </c>
      <c r="E5" s="11"/>
      <c r="G5" s="11"/>
    </row>
    <row r="6" spans="1:7" ht="16.5" x14ac:dyDescent="0.3">
      <c r="A6" s="19" t="s">
        <v>32</v>
      </c>
      <c r="B6" s="14">
        <v>7137.1219000000001</v>
      </c>
      <c r="C6" s="21">
        <v>0.10114497038475735</v>
      </c>
      <c r="E6" s="11"/>
    </row>
    <row r="7" spans="1:7" ht="16.5" x14ac:dyDescent="0.3">
      <c r="A7" s="19" t="s">
        <v>31</v>
      </c>
      <c r="B7" s="14">
        <v>5096.50407</v>
      </c>
      <c r="C7" s="21">
        <v>7.2225998161239938E-2</v>
      </c>
      <c r="E7" s="11"/>
    </row>
    <row r="8" spans="1:7" ht="16.5" x14ac:dyDescent="0.3">
      <c r="A8" s="19" t="s">
        <v>30</v>
      </c>
      <c r="B8" s="14">
        <v>4791.6312000000007</v>
      </c>
      <c r="C8" s="21">
        <v>6.7905439000373449E-2</v>
      </c>
      <c r="E8" s="11"/>
    </row>
    <row r="9" spans="1:7" ht="16.5" x14ac:dyDescent="0.3">
      <c r="A9" s="19" t="s">
        <v>26</v>
      </c>
      <c r="B9" s="14">
        <v>3948.4871000000003</v>
      </c>
      <c r="C9" s="21">
        <v>5.5956675028080508E-2</v>
      </c>
      <c r="E9" s="11"/>
    </row>
    <row r="10" spans="1:7" ht="16.5" x14ac:dyDescent="0.3">
      <c r="A10" s="19" t="s">
        <v>29</v>
      </c>
      <c r="B10" s="14">
        <v>3492.62215087</v>
      </c>
      <c r="C10" s="21">
        <v>4.9496305228427399E-2</v>
      </c>
      <c r="E10" s="11"/>
    </row>
    <row r="11" spans="1:7" ht="16.5" x14ac:dyDescent="0.3">
      <c r="A11" s="19" t="s">
        <v>36</v>
      </c>
      <c r="B11" s="14">
        <v>2646.7507115999997</v>
      </c>
      <c r="C11" s="21">
        <v>3.7508890291003356E-2</v>
      </c>
      <c r="E11" s="11"/>
    </row>
    <row r="12" spans="1:7" ht="16.5" x14ac:dyDescent="0.3">
      <c r="A12" s="19" t="s">
        <v>23</v>
      </c>
      <c r="B12" s="14">
        <v>1429.0459999999998</v>
      </c>
      <c r="C12" s="21">
        <v>2.0251975148197474E-2</v>
      </c>
      <c r="E12" s="11"/>
    </row>
    <row r="13" spans="1:7" ht="16.5" x14ac:dyDescent="0.3">
      <c r="A13" s="19" t="s">
        <v>24</v>
      </c>
      <c r="B13" s="14">
        <v>1405.7756999999999</v>
      </c>
      <c r="C13" s="21">
        <v>1.9922196024718525E-2</v>
      </c>
      <c r="E13" s="11"/>
    </row>
    <row r="14" spans="1:7" ht="16.5" x14ac:dyDescent="0.3">
      <c r="A14" s="20" t="s">
        <v>33</v>
      </c>
      <c r="B14" s="14">
        <v>1238.5147357999999</v>
      </c>
      <c r="C14" s="21">
        <v>1.7551828037794419E-2</v>
      </c>
      <c r="E14" s="11"/>
    </row>
    <row r="15" spans="1:7" ht="16.5" x14ac:dyDescent="0.3">
      <c r="A15" s="20" t="s">
        <v>40</v>
      </c>
      <c r="B15" s="14">
        <v>952.72799999999995</v>
      </c>
      <c r="C15" s="21">
        <v>1.3501751363491368E-2</v>
      </c>
      <c r="E15" s="11"/>
    </row>
    <row r="16" spans="1:7" ht="16.5" x14ac:dyDescent="0.3">
      <c r="A16" s="20" t="s">
        <v>38</v>
      </c>
      <c r="B16" s="23">
        <v>889.73750000000007</v>
      </c>
      <c r="C16" s="21">
        <v>1.260907048367887E-2</v>
      </c>
      <c r="E16" s="11"/>
    </row>
    <row r="17" spans="1:5" ht="16.5" x14ac:dyDescent="0.3">
      <c r="A17" s="20" t="s">
        <v>46</v>
      </c>
      <c r="B17" s="23">
        <v>837.50890000000004</v>
      </c>
      <c r="C17" s="21">
        <v>1.1868903750609993E-2</v>
      </c>
      <c r="E17" s="11"/>
    </row>
    <row r="18" spans="1:5" ht="16.5" x14ac:dyDescent="0.3">
      <c r="A18" s="20" t="s">
        <v>13</v>
      </c>
      <c r="B18" s="16">
        <v>5404.2331602499908</v>
      </c>
      <c r="C18" s="21">
        <v>7.6587034746570457E-2</v>
      </c>
      <c r="E18" s="11"/>
    </row>
    <row r="19" spans="1:5" ht="16.5" x14ac:dyDescent="0.3">
      <c r="A19" s="3" t="s">
        <v>21</v>
      </c>
      <c r="B19" s="16">
        <f>SUM(B4:B18)</f>
        <v>70563.290224420009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47470.274280750004</v>
      </c>
      <c r="C20" s="30" t="s">
        <v>14</v>
      </c>
    </row>
    <row r="21" spans="1:5" ht="16.5" x14ac:dyDescent="0.3">
      <c r="A21" s="3" t="s">
        <v>20</v>
      </c>
      <c r="B21" s="8">
        <v>18529.661</v>
      </c>
      <c r="C21" s="30" t="s">
        <v>14</v>
      </c>
    </row>
    <row r="22" spans="1:5" ht="16.5" x14ac:dyDescent="0.3">
      <c r="A22" s="3" t="s">
        <v>18</v>
      </c>
      <c r="B22" s="9">
        <f>B19+B20+B21</f>
        <v>136563.22550517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22267.263000000003</v>
      </c>
      <c r="C4" s="21">
        <v>0.30809126681660665</v>
      </c>
      <c r="E4" s="11"/>
    </row>
    <row r="5" spans="1:7" ht="16.5" x14ac:dyDescent="0.3">
      <c r="A5" s="19" t="s">
        <v>27</v>
      </c>
      <c r="B5" s="14">
        <v>8806.6508315999999</v>
      </c>
      <c r="C5" s="21">
        <v>0.12184938091040493</v>
      </c>
      <c r="E5" s="11"/>
      <c r="G5" s="11"/>
    </row>
    <row r="6" spans="1:7" ht="16.5" x14ac:dyDescent="0.3">
      <c r="A6" s="19" t="s">
        <v>32</v>
      </c>
      <c r="B6" s="14">
        <v>6963.0478999999996</v>
      </c>
      <c r="C6" s="21">
        <v>9.6341173516283171E-2</v>
      </c>
      <c r="E6" s="11"/>
    </row>
    <row r="7" spans="1:7" ht="16.5" x14ac:dyDescent="0.3">
      <c r="A7" s="19" t="s">
        <v>30</v>
      </c>
      <c r="B7" s="14">
        <v>5255.0982000000004</v>
      </c>
      <c r="C7" s="21">
        <v>7.2709872860605693E-2</v>
      </c>
      <c r="E7" s="11"/>
    </row>
    <row r="8" spans="1:7" ht="16.5" x14ac:dyDescent="0.3">
      <c r="A8" s="19" t="s">
        <v>31</v>
      </c>
      <c r="B8" s="14">
        <v>5062.4400800000003</v>
      </c>
      <c r="C8" s="21">
        <v>7.0044242861386399E-2</v>
      </c>
      <c r="E8" s="11"/>
    </row>
    <row r="9" spans="1:7" ht="16.5" x14ac:dyDescent="0.3">
      <c r="A9" s="19" t="s">
        <v>36</v>
      </c>
      <c r="B9" s="14">
        <v>4129.3867671999997</v>
      </c>
      <c r="C9" s="21">
        <v>5.7134457893742024E-2</v>
      </c>
      <c r="E9" s="11"/>
    </row>
    <row r="10" spans="1:7" ht="16.5" x14ac:dyDescent="0.3">
      <c r="A10" s="19" t="s">
        <v>26</v>
      </c>
      <c r="B10" s="14">
        <v>4015.6942999999997</v>
      </c>
      <c r="C10" s="21">
        <v>5.5561401687994894E-2</v>
      </c>
      <c r="E10" s="11"/>
    </row>
    <row r="11" spans="1:7" ht="16.5" x14ac:dyDescent="0.3">
      <c r="A11" s="19" t="s">
        <v>29</v>
      </c>
      <c r="B11" s="14">
        <v>3894.7702373800003</v>
      </c>
      <c r="C11" s="21">
        <v>5.3888288668168145E-2</v>
      </c>
      <c r="E11" s="11"/>
    </row>
    <row r="12" spans="1:7" ht="16.5" x14ac:dyDescent="0.3">
      <c r="A12" s="19" t="s">
        <v>23</v>
      </c>
      <c r="B12" s="14">
        <v>1476.8459999999998</v>
      </c>
      <c r="C12" s="21">
        <v>2.0433735166869773E-2</v>
      </c>
      <c r="E12" s="11"/>
    </row>
    <row r="13" spans="1:7" ht="16.5" x14ac:dyDescent="0.3">
      <c r="A13" s="19" t="s">
        <v>24</v>
      </c>
      <c r="B13" s="14">
        <v>1420.7227</v>
      </c>
      <c r="C13" s="21">
        <v>1.9657209619256294E-2</v>
      </c>
      <c r="E13" s="11"/>
    </row>
    <row r="14" spans="1:7" ht="16.5" x14ac:dyDescent="0.3">
      <c r="A14" s="20" t="s">
        <v>40</v>
      </c>
      <c r="B14" s="14">
        <v>1112.7280000000001</v>
      </c>
      <c r="C14" s="21">
        <v>1.5395775365041903E-2</v>
      </c>
      <c r="E14" s="11"/>
    </row>
    <row r="15" spans="1:7" ht="16.5" x14ac:dyDescent="0.3">
      <c r="A15" s="20" t="s">
        <v>38</v>
      </c>
      <c r="B15" s="14">
        <v>913.60849999999994</v>
      </c>
      <c r="C15" s="21">
        <v>1.2640745301271185E-2</v>
      </c>
      <c r="E15" s="11"/>
    </row>
    <row r="16" spans="1:7" ht="16.5" x14ac:dyDescent="0.3">
      <c r="A16" s="20" t="s">
        <v>46</v>
      </c>
      <c r="B16" s="23">
        <v>793.70169999999996</v>
      </c>
      <c r="C16" s="21">
        <v>1.0981707191741267E-2</v>
      </c>
      <c r="E16" s="11"/>
    </row>
    <row r="17" spans="1:5" ht="16.5" x14ac:dyDescent="0.3">
      <c r="A17" s="20" t="s">
        <v>33</v>
      </c>
      <c r="B17" s="23">
        <v>754.31796919999999</v>
      </c>
      <c r="C17" s="21">
        <v>1.0436791388028157E-2</v>
      </c>
      <c r="E17" s="11"/>
    </row>
    <row r="18" spans="1:5" ht="16.5" x14ac:dyDescent="0.3">
      <c r="A18" s="20" t="s">
        <v>13</v>
      </c>
      <c r="B18" s="16">
        <v>5408.6156999999803</v>
      </c>
      <c r="C18" s="21">
        <v>7.4833950752599521E-2</v>
      </c>
      <c r="E18" s="11"/>
    </row>
    <row r="19" spans="1:5" ht="16.5" x14ac:dyDescent="0.3">
      <c r="A19" s="3" t="s">
        <v>21</v>
      </c>
      <c r="B19" s="16">
        <f>SUM(B4:B18)</f>
        <v>72274.891885379984</v>
      </c>
      <c r="C19" s="21">
        <f>SUM(C4:C18)</f>
        <v>1.0000000000000002</v>
      </c>
      <c r="E19" s="11"/>
    </row>
    <row r="20" spans="1:5" ht="16.5" x14ac:dyDescent="0.3">
      <c r="A20" s="3" t="s">
        <v>15</v>
      </c>
      <c r="B20" s="8">
        <v>46438.139885800003</v>
      </c>
      <c r="C20" s="30" t="s">
        <v>14</v>
      </c>
    </row>
    <row r="21" spans="1:5" ht="16.5" x14ac:dyDescent="0.3">
      <c r="A21" s="3" t="s">
        <v>20</v>
      </c>
      <c r="B21" s="8">
        <v>18964.614000000001</v>
      </c>
      <c r="C21" s="30" t="s">
        <v>14</v>
      </c>
    </row>
    <row r="22" spans="1:5" ht="16.5" x14ac:dyDescent="0.3">
      <c r="A22" s="3" t="s">
        <v>18</v>
      </c>
      <c r="B22" s="9">
        <f>B19+B20+B21</f>
        <v>137677.64577117999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A9" sqref="A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22190.815999999999</v>
      </c>
      <c r="C4" s="21">
        <v>0.30832851262389649</v>
      </c>
      <c r="E4" s="11"/>
    </row>
    <row r="5" spans="1:7" ht="16.5" x14ac:dyDescent="0.3">
      <c r="A5" s="19" t="s">
        <v>27</v>
      </c>
      <c r="B5" s="14">
        <v>9394.3320732499997</v>
      </c>
      <c r="C5" s="21">
        <v>0.13052879331882786</v>
      </c>
      <c r="E5" s="11"/>
      <c r="G5" s="11"/>
    </row>
    <row r="6" spans="1:7" ht="16.5" x14ac:dyDescent="0.3">
      <c r="A6" s="19" t="s">
        <v>32</v>
      </c>
      <c r="B6" s="14">
        <v>6903.8895690000008</v>
      </c>
      <c r="C6" s="21">
        <v>9.5925539742630642E-2</v>
      </c>
      <c r="E6" s="11"/>
    </row>
    <row r="7" spans="1:7" ht="16.5" x14ac:dyDescent="0.3">
      <c r="A7" s="19" t="s">
        <v>31</v>
      </c>
      <c r="B7" s="14">
        <v>5267.7438570000004</v>
      </c>
      <c r="C7" s="21">
        <v>7.3192244409240187E-2</v>
      </c>
      <c r="E7" s="11"/>
    </row>
    <row r="8" spans="1:7" ht="16.5" x14ac:dyDescent="0.3">
      <c r="A8" s="19" t="s">
        <v>30</v>
      </c>
      <c r="B8" s="14">
        <v>5217.6683000000003</v>
      </c>
      <c r="C8" s="21">
        <v>7.2496473599882705E-2</v>
      </c>
      <c r="E8" s="11"/>
    </row>
    <row r="9" spans="1:7" ht="16.5" x14ac:dyDescent="0.3">
      <c r="A9" s="19" t="s">
        <v>26</v>
      </c>
      <c r="B9" s="14">
        <v>4598.0401999999995</v>
      </c>
      <c r="C9" s="21">
        <v>6.3887100674931613E-2</v>
      </c>
      <c r="E9" s="11"/>
    </row>
    <row r="10" spans="1:7" ht="16.5" x14ac:dyDescent="0.3">
      <c r="A10" s="19" t="s">
        <v>29</v>
      </c>
      <c r="B10" s="14">
        <v>3530.9710102500003</v>
      </c>
      <c r="C10" s="21">
        <v>4.9060793425013294E-2</v>
      </c>
      <c r="E10" s="11"/>
    </row>
    <row r="11" spans="1:7" ht="16.5" x14ac:dyDescent="0.3">
      <c r="A11" s="19" t="s">
        <v>36</v>
      </c>
      <c r="B11" s="14">
        <v>2329.7823100000001</v>
      </c>
      <c r="C11" s="21">
        <v>3.2370973396371079E-2</v>
      </c>
      <c r="E11" s="11"/>
    </row>
    <row r="12" spans="1:7" ht="16.5" x14ac:dyDescent="0.3">
      <c r="A12" s="19" t="s">
        <v>23</v>
      </c>
      <c r="B12" s="14">
        <v>1662.0599999999997</v>
      </c>
      <c r="C12" s="21">
        <v>2.3093359328997785E-2</v>
      </c>
      <c r="E12" s="11"/>
    </row>
    <row r="13" spans="1:7" ht="16.5" x14ac:dyDescent="0.3">
      <c r="A13" s="19" t="s">
        <v>24</v>
      </c>
      <c r="B13" s="14">
        <v>1455.76039225</v>
      </c>
      <c r="C13" s="21">
        <v>2.022694597977932E-2</v>
      </c>
      <c r="E13" s="11"/>
    </row>
    <row r="14" spans="1:7" ht="16.5" x14ac:dyDescent="0.3">
      <c r="A14" s="20" t="s">
        <v>40</v>
      </c>
      <c r="B14" s="14">
        <v>1414.3779999999999</v>
      </c>
      <c r="C14" s="21">
        <v>1.9651961650619852E-2</v>
      </c>
      <c r="E14" s="11"/>
    </row>
    <row r="15" spans="1:7" ht="16.5" x14ac:dyDescent="0.3">
      <c r="A15" s="20" t="s">
        <v>38</v>
      </c>
      <c r="B15" s="14">
        <v>900.90549999999985</v>
      </c>
      <c r="C15" s="21">
        <v>1.2517559193392785E-2</v>
      </c>
      <c r="E15" s="11"/>
    </row>
    <row r="16" spans="1:7" ht="16.5" x14ac:dyDescent="0.3">
      <c r="A16" s="20" t="s">
        <v>46</v>
      </c>
      <c r="B16" s="23">
        <v>872.02170000000001</v>
      </c>
      <c r="C16" s="21">
        <v>1.2116235551534548E-2</v>
      </c>
      <c r="E16" s="11"/>
    </row>
    <row r="17" spans="1:5" ht="16.5" x14ac:dyDescent="0.3">
      <c r="A17" s="20" t="s">
        <v>13</v>
      </c>
      <c r="B17" s="16">
        <v>6232.9703949999821</v>
      </c>
      <c r="C17" s="21">
        <v>8.6603507104881808E-2</v>
      </c>
      <c r="E17" s="11"/>
    </row>
    <row r="18" spans="1:5" ht="16.5" x14ac:dyDescent="0.3">
      <c r="A18" s="3" t="s">
        <v>21</v>
      </c>
      <c r="B18" s="16">
        <f>SUM(B4:B17)</f>
        <v>71971.339306749986</v>
      </c>
      <c r="C18" s="21">
        <f>SUM(C4:C17)</f>
        <v>1</v>
      </c>
      <c r="E18" s="11"/>
    </row>
    <row r="19" spans="1:5" ht="16.5" x14ac:dyDescent="0.3">
      <c r="A19" s="3" t="s">
        <v>15</v>
      </c>
      <c r="B19" s="8">
        <v>45786.442063750001</v>
      </c>
      <c r="C19" s="30" t="s">
        <v>14</v>
      </c>
    </row>
    <row r="20" spans="1:5" ht="16.5" x14ac:dyDescent="0.3">
      <c r="A20" s="3" t="s">
        <v>20</v>
      </c>
      <c r="B20" s="8">
        <v>19870.848072500001</v>
      </c>
      <c r="C20" s="30" t="s">
        <v>14</v>
      </c>
    </row>
    <row r="21" spans="1:5" ht="16.5" x14ac:dyDescent="0.3">
      <c r="A21" s="3" t="s">
        <v>18</v>
      </c>
      <c r="B21" s="9">
        <f>B18+B19+B20</f>
        <v>137628.62944299998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opLeftCell="A3" workbookViewId="0">
      <selection activeCell="A10" sqref="A1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21804.345000000001</v>
      </c>
      <c r="C4" s="21">
        <v>0.29326872042972479</v>
      </c>
      <c r="E4" s="11"/>
    </row>
    <row r="5" spans="1:7" ht="16.5" x14ac:dyDescent="0.3">
      <c r="A5" s="19" t="s">
        <v>27</v>
      </c>
      <c r="B5" s="14">
        <v>10449.552429380001</v>
      </c>
      <c r="C5" s="21">
        <v>0.14054661444898228</v>
      </c>
      <c r="E5" s="11"/>
      <c r="G5" s="11"/>
    </row>
    <row r="6" spans="1:7" ht="16.5" x14ac:dyDescent="0.3">
      <c r="A6" s="19" t="s">
        <v>32</v>
      </c>
      <c r="B6" s="14">
        <v>7496.7009381600001</v>
      </c>
      <c r="C6" s="21">
        <v>0.10083072394875886</v>
      </c>
      <c r="E6" s="11"/>
    </row>
    <row r="7" spans="1:7" ht="16.5" x14ac:dyDescent="0.3">
      <c r="A7" s="19" t="s">
        <v>31</v>
      </c>
      <c r="B7" s="14">
        <v>5561.4184024799997</v>
      </c>
      <c r="C7" s="21">
        <v>7.480114897602444E-2</v>
      </c>
      <c r="E7" s="11"/>
    </row>
    <row r="8" spans="1:7" ht="16.5" x14ac:dyDescent="0.3">
      <c r="A8" s="19" t="s">
        <v>30</v>
      </c>
      <c r="B8" s="14">
        <v>5147.4102999999996</v>
      </c>
      <c r="C8" s="21">
        <v>6.9232734677780294E-2</v>
      </c>
      <c r="E8" s="11"/>
    </row>
    <row r="9" spans="1:7" ht="16.5" x14ac:dyDescent="0.3">
      <c r="A9" s="19" t="s">
        <v>26</v>
      </c>
      <c r="B9" s="14">
        <v>4809.8601999999992</v>
      </c>
      <c r="C9" s="21">
        <v>6.4692681495356077E-2</v>
      </c>
      <c r="E9" s="11"/>
    </row>
    <row r="10" spans="1:7" ht="16.5" x14ac:dyDescent="0.3">
      <c r="A10" s="19" t="s">
        <v>36</v>
      </c>
      <c r="B10" s="14">
        <v>3234.1739739</v>
      </c>
      <c r="C10" s="21">
        <v>4.3499681507184508E-2</v>
      </c>
      <c r="E10" s="11"/>
    </row>
    <row r="11" spans="1:7" ht="16.5" x14ac:dyDescent="0.3">
      <c r="A11" s="19" t="s">
        <v>29</v>
      </c>
      <c r="B11" s="14">
        <v>3148.6830938000003</v>
      </c>
      <c r="C11" s="21">
        <v>4.2349828071305655E-2</v>
      </c>
      <c r="E11" s="11"/>
    </row>
    <row r="12" spans="1:7" ht="16.5" x14ac:dyDescent="0.3">
      <c r="A12" s="19" t="s">
        <v>40</v>
      </c>
      <c r="B12" s="14">
        <v>1712.1379999999999</v>
      </c>
      <c r="C12" s="21">
        <v>2.3028278100493644E-2</v>
      </c>
      <c r="E12" s="11"/>
    </row>
    <row r="13" spans="1:7" ht="16.5" x14ac:dyDescent="0.3">
      <c r="A13" s="19" t="s">
        <v>23</v>
      </c>
      <c r="B13" s="14">
        <v>1658.4549999999999</v>
      </c>
      <c r="C13" s="21">
        <v>2.2306241060682134E-2</v>
      </c>
      <c r="E13" s="11"/>
    </row>
    <row r="14" spans="1:7" ht="16.5" x14ac:dyDescent="0.3">
      <c r="A14" s="20" t="s">
        <v>24</v>
      </c>
      <c r="B14" s="14">
        <v>1471.5569995400001</v>
      </c>
      <c r="C14" s="21">
        <v>1.9792460552908189E-2</v>
      </c>
      <c r="E14" s="11"/>
    </row>
    <row r="15" spans="1:7" ht="16.5" x14ac:dyDescent="0.3">
      <c r="A15" s="20" t="s">
        <v>38</v>
      </c>
      <c r="B15" s="14">
        <v>923.78149999999994</v>
      </c>
      <c r="C15" s="21">
        <v>1.2424873045333476E-2</v>
      </c>
      <c r="E15" s="11"/>
    </row>
    <row r="16" spans="1:7" ht="16.5" x14ac:dyDescent="0.3">
      <c r="A16" s="20" t="s">
        <v>46</v>
      </c>
      <c r="B16" s="23">
        <v>912.17369999999994</v>
      </c>
      <c r="C16" s="21">
        <v>1.2268747986176498E-2</v>
      </c>
      <c r="E16" s="11"/>
    </row>
    <row r="17" spans="1:5" ht="16.5" x14ac:dyDescent="0.3">
      <c r="A17" s="20" t="s">
        <v>13</v>
      </c>
      <c r="B17" s="16">
        <v>6019.1218108000321</v>
      </c>
      <c r="C17" s="21">
        <v>8.0957265699289446E-2</v>
      </c>
      <c r="E17" s="11"/>
    </row>
    <row r="18" spans="1:5" ht="16.5" x14ac:dyDescent="0.3">
      <c r="A18" s="3" t="s">
        <v>21</v>
      </c>
      <c r="B18" s="16">
        <f>SUM(B4:B17)</f>
        <v>74349.371348060013</v>
      </c>
      <c r="C18" s="21">
        <f>SUM(C4:C17)</f>
        <v>1.0000000000000002</v>
      </c>
      <c r="E18" s="11"/>
    </row>
    <row r="19" spans="1:5" ht="16.5" x14ac:dyDescent="0.3">
      <c r="A19" s="3" t="s">
        <v>15</v>
      </c>
      <c r="B19" s="8">
        <v>47628.50369356</v>
      </c>
      <c r="C19" s="30" t="s">
        <v>14</v>
      </c>
    </row>
    <row r="20" spans="1:5" ht="16.5" x14ac:dyDescent="0.3">
      <c r="A20" s="3" t="s">
        <v>20</v>
      </c>
      <c r="B20" s="8">
        <v>20037.3529514</v>
      </c>
      <c r="C20" s="30" t="s">
        <v>14</v>
      </c>
    </row>
    <row r="21" spans="1:5" ht="16.5" x14ac:dyDescent="0.3">
      <c r="A21" s="3" t="s">
        <v>18</v>
      </c>
      <c r="B21" s="9">
        <f>B18+B19+B20</f>
        <v>142015.22799302003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B12" sqref="B1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21163.448</v>
      </c>
      <c r="C4" s="21">
        <v>0.28707137022898199</v>
      </c>
      <c r="E4" s="11"/>
    </row>
    <row r="5" spans="1:7" ht="16.5" x14ac:dyDescent="0.3">
      <c r="A5" s="19" t="s">
        <v>27</v>
      </c>
      <c r="B5" s="14">
        <v>11520.045485430001</v>
      </c>
      <c r="C5" s="21">
        <v>0.15626353714208518</v>
      </c>
      <c r="G5" s="11"/>
    </row>
    <row r="6" spans="1:7" ht="16.5" x14ac:dyDescent="0.3">
      <c r="A6" s="19" t="s">
        <v>32</v>
      </c>
      <c r="B6" s="14">
        <v>7614.2339367600007</v>
      </c>
      <c r="C6" s="21">
        <v>0.10328319702298554</v>
      </c>
    </row>
    <row r="7" spans="1:7" ht="16.5" x14ac:dyDescent="0.3">
      <c r="A7" s="19" t="s">
        <v>30</v>
      </c>
      <c r="B7" s="14">
        <v>5653.4413000000004</v>
      </c>
      <c r="C7" s="21">
        <v>7.6686045700120206E-2</v>
      </c>
    </row>
    <row r="8" spans="1:7" ht="16.5" x14ac:dyDescent="0.3">
      <c r="A8" s="19" t="s">
        <v>31</v>
      </c>
      <c r="B8" s="14">
        <v>5435.8037282799996</v>
      </c>
      <c r="C8" s="21">
        <v>7.3733903122645633E-2</v>
      </c>
    </row>
    <row r="9" spans="1:7" ht="16.5" x14ac:dyDescent="0.3">
      <c r="A9" s="19" t="s">
        <v>26</v>
      </c>
      <c r="B9" s="14">
        <v>4225.6167595499992</v>
      </c>
      <c r="C9" s="21">
        <v>5.7318334575092347E-2</v>
      </c>
    </row>
    <row r="10" spans="1:7" ht="16.5" x14ac:dyDescent="0.3">
      <c r="A10" s="19" t="s">
        <v>29</v>
      </c>
      <c r="B10" s="14">
        <v>3607.1546697499998</v>
      </c>
      <c r="C10" s="21">
        <v>4.8929211991968584E-2</v>
      </c>
    </row>
    <row r="11" spans="1:7" ht="16.5" x14ac:dyDescent="0.3">
      <c r="A11" s="19" t="s">
        <v>40</v>
      </c>
      <c r="B11" s="14">
        <v>1897.1379999999999</v>
      </c>
      <c r="C11" s="21">
        <v>2.5733708664744538E-2</v>
      </c>
    </row>
    <row r="12" spans="1:7" ht="16.5" x14ac:dyDescent="0.3">
      <c r="A12" s="19" t="s">
        <v>36</v>
      </c>
      <c r="B12" s="14">
        <v>1715.1826020999999</v>
      </c>
      <c r="C12" s="21">
        <v>2.3265576562843532E-2</v>
      </c>
    </row>
    <row r="13" spans="1:7" ht="16.5" x14ac:dyDescent="0.3">
      <c r="A13" s="19" t="s">
        <v>24</v>
      </c>
      <c r="B13" s="14">
        <v>1482.1589741900002</v>
      </c>
      <c r="C13" s="21">
        <v>2.0104729986243533E-2</v>
      </c>
    </row>
    <row r="14" spans="1:7" ht="16.5" x14ac:dyDescent="0.3">
      <c r="A14" s="20" t="s">
        <v>23</v>
      </c>
      <c r="B14" s="14">
        <v>1395.9249999999997</v>
      </c>
      <c r="C14" s="21">
        <v>1.8935010140450254E-2</v>
      </c>
    </row>
    <row r="15" spans="1:7" ht="16.5" x14ac:dyDescent="0.3">
      <c r="A15" s="20" t="s">
        <v>46</v>
      </c>
      <c r="B15" s="14">
        <v>942.53</v>
      </c>
      <c r="C15" s="21">
        <v>1.2784938379697032E-2</v>
      </c>
    </row>
    <row r="16" spans="1:7" ht="16.5" x14ac:dyDescent="0.3">
      <c r="A16" s="20" t="s">
        <v>38</v>
      </c>
      <c r="B16" s="23">
        <v>870.55449999999996</v>
      </c>
      <c r="C16" s="21">
        <v>1.1808627458720635E-2</v>
      </c>
    </row>
    <row r="17" spans="1:3" ht="16.5" x14ac:dyDescent="0.3">
      <c r="A17" s="20" t="s">
        <v>13</v>
      </c>
      <c r="B17" s="16">
        <v>6198.6710538000189</v>
      </c>
      <c r="C17" s="21">
        <v>8.4081809023420911E-2</v>
      </c>
    </row>
    <row r="18" spans="1:3" ht="16.5" x14ac:dyDescent="0.3">
      <c r="A18" s="3" t="s">
        <v>21</v>
      </c>
      <c r="B18" s="16">
        <f>SUM(B4:B17)</f>
        <v>73721.904009860024</v>
      </c>
      <c r="C18" s="21">
        <f>SUM(C4:C17)</f>
        <v>1</v>
      </c>
    </row>
    <row r="19" spans="1:3" ht="16.5" x14ac:dyDescent="0.3">
      <c r="A19" s="3" t="s">
        <v>15</v>
      </c>
      <c r="B19" s="8">
        <v>47623.950288660002</v>
      </c>
      <c r="C19" s="30" t="s">
        <v>14</v>
      </c>
    </row>
    <row r="20" spans="1:3" ht="16.5" x14ac:dyDescent="0.3">
      <c r="A20" s="3" t="s">
        <v>20</v>
      </c>
      <c r="B20" s="8">
        <v>18217.1592079</v>
      </c>
      <c r="C20" s="30" t="s">
        <v>14</v>
      </c>
    </row>
    <row r="21" spans="1:3" ht="16.5" x14ac:dyDescent="0.3">
      <c r="A21" s="3" t="s">
        <v>18</v>
      </c>
      <c r="B21" s="9">
        <f>B18+B19+B20</f>
        <v>139563.01350642001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6" sqref="B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22359.354999999996</v>
      </c>
      <c r="C4" s="21">
        <v>0.27985252462372662</v>
      </c>
    </row>
    <row r="5" spans="1:7" ht="16.5" x14ac:dyDescent="0.3">
      <c r="A5" s="19" t="s">
        <v>27</v>
      </c>
      <c r="B5" s="14">
        <v>11990.212658809998</v>
      </c>
      <c r="C5" s="21">
        <v>0.15007102321794813</v>
      </c>
      <c r="G5" s="11"/>
    </row>
    <row r="6" spans="1:7" ht="16.5" x14ac:dyDescent="0.3">
      <c r="A6" s="19" t="s">
        <v>32</v>
      </c>
      <c r="B6" s="14">
        <v>7843.6395829199992</v>
      </c>
      <c r="C6" s="21">
        <v>9.817198839227502E-2</v>
      </c>
    </row>
    <row r="7" spans="1:7" ht="16.5" x14ac:dyDescent="0.3">
      <c r="A7" s="19" t="s">
        <v>30</v>
      </c>
      <c r="B7" s="14">
        <v>5969.4676738899998</v>
      </c>
      <c r="C7" s="21">
        <v>7.4714614942955268E-2</v>
      </c>
    </row>
    <row r="8" spans="1:7" ht="16.5" x14ac:dyDescent="0.3">
      <c r="A8" s="19" t="s">
        <v>26</v>
      </c>
      <c r="B8" s="14">
        <v>5699.0919855899992</v>
      </c>
      <c r="C8" s="21">
        <v>7.133055851701485E-2</v>
      </c>
    </row>
    <row r="9" spans="1:7" ht="16.5" x14ac:dyDescent="0.3">
      <c r="A9" s="19" t="s">
        <v>31</v>
      </c>
      <c r="B9" s="14">
        <v>5353.2607547600001</v>
      </c>
      <c r="C9" s="21">
        <v>6.7002090945320322E-2</v>
      </c>
    </row>
    <row r="10" spans="1:7" ht="16.5" x14ac:dyDescent="0.3">
      <c r="A10" s="19" t="s">
        <v>29</v>
      </c>
      <c r="B10" s="14">
        <v>3888.3133732699998</v>
      </c>
      <c r="C10" s="21">
        <v>4.8666623614044696E-2</v>
      </c>
    </row>
    <row r="11" spans="1:7" ht="16.5" x14ac:dyDescent="0.3">
      <c r="A11" s="19" t="s">
        <v>36</v>
      </c>
      <c r="B11" s="14">
        <v>2358.4194296000001</v>
      </c>
      <c r="C11" s="21">
        <v>2.9518276868684693E-2</v>
      </c>
    </row>
    <row r="12" spans="1:7" ht="16.5" x14ac:dyDescent="0.3">
      <c r="A12" s="19" t="s">
        <v>40</v>
      </c>
      <c r="B12" s="14">
        <v>2201.6880000000001</v>
      </c>
      <c r="C12" s="21">
        <v>2.7556606406301237E-2</v>
      </c>
    </row>
    <row r="13" spans="1:7" ht="16.5" x14ac:dyDescent="0.3">
      <c r="A13" s="19" t="s">
        <v>24</v>
      </c>
      <c r="B13" s="14">
        <v>1514.4698257300001</v>
      </c>
      <c r="C13" s="21">
        <v>1.895529652787372E-2</v>
      </c>
    </row>
    <row r="14" spans="1:7" ht="16.5" x14ac:dyDescent="0.3">
      <c r="A14" s="20" t="s">
        <v>23</v>
      </c>
      <c r="B14" s="14">
        <v>1473.7609999999997</v>
      </c>
      <c r="C14" s="21">
        <v>1.8445779699011351E-2</v>
      </c>
    </row>
    <row r="15" spans="1:7" ht="16.5" x14ac:dyDescent="0.3">
      <c r="A15" s="20" t="s">
        <v>46</v>
      </c>
      <c r="B15" s="14">
        <v>1011.482</v>
      </c>
      <c r="C15" s="21">
        <v>1.2659837070946648E-2</v>
      </c>
    </row>
    <row r="16" spans="1:7" ht="16.5" x14ac:dyDescent="0.3">
      <c r="A16" s="20" t="s">
        <v>38</v>
      </c>
      <c r="B16" s="23">
        <v>856.24250000000006</v>
      </c>
      <c r="C16" s="21">
        <v>1.0716839788765432E-2</v>
      </c>
    </row>
    <row r="17" spans="1:3" ht="16.5" x14ac:dyDescent="0.3">
      <c r="A17" s="20" t="s">
        <v>47</v>
      </c>
      <c r="B17" s="23">
        <v>843.39560000000006</v>
      </c>
      <c r="C17" s="21">
        <v>1.0556046358069933E-2</v>
      </c>
    </row>
    <row r="18" spans="1:3" ht="16.5" x14ac:dyDescent="0.3">
      <c r="A18" s="20" t="s">
        <v>13</v>
      </c>
      <c r="B18" s="16">
        <v>6534.1214313600358</v>
      </c>
      <c r="C18" s="21">
        <v>8.1781893027062028E-2</v>
      </c>
    </row>
    <row r="19" spans="1:3" ht="16.5" x14ac:dyDescent="0.3">
      <c r="A19" s="3" t="s">
        <v>21</v>
      </c>
      <c r="B19" s="16">
        <f>SUM(B4:B18)</f>
        <v>79896.920815930032</v>
      </c>
      <c r="C19" s="21">
        <f>SUM(C4:C18)</f>
        <v>1</v>
      </c>
    </row>
    <row r="20" spans="1:3" ht="16.5" x14ac:dyDescent="0.3">
      <c r="A20" s="3" t="s">
        <v>15</v>
      </c>
      <c r="B20" s="8">
        <v>54118.856271320001</v>
      </c>
      <c r="C20" s="30" t="s">
        <v>14</v>
      </c>
    </row>
    <row r="21" spans="1:3" ht="16.5" x14ac:dyDescent="0.3">
      <c r="A21" s="3" t="s">
        <v>20</v>
      </c>
      <c r="B21" s="8">
        <v>18406.3354793</v>
      </c>
      <c r="C21" s="30" t="s">
        <v>14</v>
      </c>
    </row>
    <row r="22" spans="1:3" ht="16.5" x14ac:dyDescent="0.3">
      <c r="A22" s="3" t="s">
        <v>18</v>
      </c>
      <c r="B22" s="9">
        <f>B19+B20+B21</f>
        <v>152422.11256655003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sqref="A1:C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21587.509701849998</v>
      </c>
      <c r="C4" s="21">
        <v>0.25800400057811007</v>
      </c>
    </row>
    <row r="5" spans="1:7" ht="16.5" x14ac:dyDescent="0.3">
      <c r="A5" s="19" t="s">
        <v>27</v>
      </c>
      <c r="B5" s="14">
        <v>14193.784419629999</v>
      </c>
      <c r="C5" s="21">
        <v>0.16963759202359313</v>
      </c>
      <c r="G5" s="11"/>
    </row>
    <row r="6" spans="1:7" ht="16.5" x14ac:dyDescent="0.3">
      <c r="A6" s="19" t="s">
        <v>32</v>
      </c>
      <c r="B6" s="14">
        <v>7975.8602536299995</v>
      </c>
      <c r="C6" s="21">
        <v>9.532381835187459E-2</v>
      </c>
    </row>
    <row r="7" spans="1:7" ht="16.5" x14ac:dyDescent="0.3">
      <c r="A7" s="19" t="s">
        <v>30</v>
      </c>
      <c r="B7" s="14">
        <v>6858.6555224699987</v>
      </c>
      <c r="C7" s="21">
        <v>8.1971500549355189E-2</v>
      </c>
    </row>
    <row r="8" spans="1:7" ht="16.5" x14ac:dyDescent="0.3">
      <c r="A8" s="19" t="s">
        <v>26</v>
      </c>
      <c r="B8" s="14">
        <v>5733.1028042499993</v>
      </c>
      <c r="C8" s="21">
        <v>6.8519411439816075E-2</v>
      </c>
    </row>
    <row r="9" spans="1:7" ht="16.5" x14ac:dyDescent="0.3">
      <c r="A9" s="19" t="s">
        <v>31</v>
      </c>
      <c r="B9" s="14">
        <v>5661.6571014800011</v>
      </c>
      <c r="C9" s="21">
        <v>6.766552521609874E-2</v>
      </c>
    </row>
    <row r="10" spans="1:7" ht="16.5" x14ac:dyDescent="0.3">
      <c r="A10" s="19" t="s">
        <v>29</v>
      </c>
      <c r="B10" s="14">
        <v>4472.1988619700005</v>
      </c>
      <c r="C10" s="21">
        <v>5.3449666668603721E-2</v>
      </c>
    </row>
    <row r="11" spans="1:7" ht="16.5" x14ac:dyDescent="0.3">
      <c r="A11" s="19" t="s">
        <v>40</v>
      </c>
      <c r="B11" s="14">
        <v>2291.0630000000001</v>
      </c>
      <c r="C11" s="21">
        <v>2.7381732665803064E-2</v>
      </c>
    </row>
    <row r="12" spans="1:7" ht="16.5" x14ac:dyDescent="0.3">
      <c r="A12" s="19" t="s">
        <v>36</v>
      </c>
      <c r="B12" s="14">
        <v>2219.7671518499997</v>
      </c>
      <c r="C12" s="21">
        <v>2.6529637435674078E-2</v>
      </c>
    </row>
    <row r="13" spans="1:7" ht="16.5" x14ac:dyDescent="0.3">
      <c r="A13" s="19" t="s">
        <v>23</v>
      </c>
      <c r="B13" s="14">
        <v>1744.0386000000001</v>
      </c>
      <c r="C13" s="21">
        <v>2.0843948291269791E-2</v>
      </c>
    </row>
    <row r="14" spans="1:7" ht="16.5" x14ac:dyDescent="0.3">
      <c r="A14" s="20" t="s">
        <v>24</v>
      </c>
      <c r="B14" s="14">
        <v>1479.9345027899999</v>
      </c>
      <c r="C14" s="21">
        <v>1.7687497427305122E-2</v>
      </c>
    </row>
    <row r="15" spans="1:7" ht="16.5" x14ac:dyDescent="0.3">
      <c r="A15" s="20" t="s">
        <v>46</v>
      </c>
      <c r="B15" s="14">
        <v>1053.0519999999999</v>
      </c>
      <c r="C15" s="21">
        <v>1.2585593825743441E-2</v>
      </c>
    </row>
    <row r="16" spans="1:7" ht="16.5" x14ac:dyDescent="0.3">
      <c r="A16" s="20" t="s">
        <v>38</v>
      </c>
      <c r="B16" s="23">
        <v>971.67649999999992</v>
      </c>
      <c r="C16" s="21">
        <v>1.1613031226397173E-2</v>
      </c>
    </row>
    <row r="17" spans="1:3" ht="16.5" x14ac:dyDescent="0.3">
      <c r="A17" s="20" t="s">
        <v>47</v>
      </c>
      <c r="B17" s="23">
        <v>848.95359999999994</v>
      </c>
      <c r="C17" s="21">
        <v>1.0146303493562204E-2</v>
      </c>
    </row>
    <row r="18" spans="1:3" ht="16.5" x14ac:dyDescent="0.3">
      <c r="A18" s="20" t="s">
        <v>13</v>
      </c>
      <c r="B18" s="16">
        <v>6579.9667885900562</v>
      </c>
      <c r="C18" s="21">
        <v>7.8640740806793882E-2</v>
      </c>
    </row>
    <row r="19" spans="1:3" ht="16.5" x14ac:dyDescent="0.3">
      <c r="A19" s="3" t="s">
        <v>21</v>
      </c>
      <c r="B19" s="16">
        <f>SUM(B4:B18)</f>
        <v>83671.220808510028</v>
      </c>
      <c r="C19" s="21">
        <f>SUM(C4:C18)</f>
        <v>1</v>
      </c>
    </row>
    <row r="20" spans="1:3" ht="16.5" x14ac:dyDescent="0.3">
      <c r="A20" s="3" t="s">
        <v>15</v>
      </c>
      <c r="B20" s="8">
        <v>56105.344596699993</v>
      </c>
      <c r="C20" s="30" t="s">
        <v>14</v>
      </c>
    </row>
    <row r="21" spans="1:3" ht="16.5" x14ac:dyDescent="0.3">
      <c r="A21" s="3" t="s">
        <v>20</v>
      </c>
      <c r="B21" s="8">
        <v>18071.244831440003</v>
      </c>
      <c r="C21" s="30" t="s">
        <v>14</v>
      </c>
    </row>
    <row r="22" spans="1:3" ht="16.5" x14ac:dyDescent="0.3">
      <c r="A22" s="3" t="s">
        <v>18</v>
      </c>
      <c r="B22" s="9">
        <f>B19+B20+B21</f>
        <v>157847.81023665002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11" sqref="B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20852.9295786</v>
      </c>
      <c r="C4" s="21">
        <v>0.25357309546715467</v>
      </c>
    </row>
    <row r="5" spans="1:7" ht="16.5" x14ac:dyDescent="0.3">
      <c r="A5" s="19" t="s">
        <v>27</v>
      </c>
      <c r="B5" s="14">
        <v>13528.18644428</v>
      </c>
      <c r="C5" s="21">
        <v>0.16450370197640043</v>
      </c>
      <c r="G5" s="11"/>
    </row>
    <row r="6" spans="1:7" ht="16.5" x14ac:dyDescent="0.3">
      <c r="A6" s="19" t="s">
        <v>32</v>
      </c>
      <c r="B6" s="14">
        <v>7848.14814828</v>
      </c>
      <c r="C6" s="21">
        <v>9.5434035402223089E-2</v>
      </c>
    </row>
    <row r="7" spans="1:7" ht="16.5" x14ac:dyDescent="0.3">
      <c r="A7" s="19" t="s">
        <v>30</v>
      </c>
      <c r="B7" s="14">
        <v>6434.0479633199993</v>
      </c>
      <c r="C7" s="21">
        <v>7.8238477346487451E-2</v>
      </c>
    </row>
    <row r="8" spans="1:7" ht="16.5" x14ac:dyDescent="0.3">
      <c r="A8" s="19" t="s">
        <v>31</v>
      </c>
      <c r="B8" s="14">
        <v>6017.3302028800008</v>
      </c>
      <c r="C8" s="21">
        <v>7.3171159967765215E-2</v>
      </c>
    </row>
    <row r="9" spans="1:7" ht="16.5" x14ac:dyDescent="0.3">
      <c r="A9" s="19" t="s">
        <v>26</v>
      </c>
      <c r="B9" s="14">
        <v>5676.319741199999</v>
      </c>
      <c r="C9" s="21">
        <v>6.9024448685355233E-2</v>
      </c>
    </row>
    <row r="10" spans="1:7" ht="16.5" x14ac:dyDescent="0.3">
      <c r="A10" s="19" t="s">
        <v>29</v>
      </c>
      <c r="B10" s="14">
        <v>3411.7766441200001</v>
      </c>
      <c r="C10" s="21">
        <v>4.1487444794321877E-2</v>
      </c>
    </row>
    <row r="11" spans="1:7" ht="16.5" x14ac:dyDescent="0.3">
      <c r="A11" s="19" t="s">
        <v>36</v>
      </c>
      <c r="B11" s="14">
        <v>2963.9618999999998</v>
      </c>
      <c r="C11" s="21">
        <v>3.6041985899238231E-2</v>
      </c>
    </row>
    <row r="12" spans="1:7" ht="16.5" x14ac:dyDescent="0.3">
      <c r="A12" s="19" t="s">
        <v>40</v>
      </c>
      <c r="B12" s="14">
        <v>2213.7469999999998</v>
      </c>
      <c r="C12" s="21">
        <v>2.6919319765372467E-2</v>
      </c>
    </row>
    <row r="13" spans="1:7" ht="16.5" x14ac:dyDescent="0.3">
      <c r="A13" s="19" t="s">
        <v>23</v>
      </c>
      <c r="B13" s="14">
        <v>1629.66049888</v>
      </c>
      <c r="C13" s="21">
        <v>1.9816786687163052E-2</v>
      </c>
    </row>
    <row r="14" spans="1:7" ht="16.5" x14ac:dyDescent="0.3">
      <c r="A14" s="20" t="s">
        <v>24</v>
      </c>
      <c r="B14" s="14">
        <v>1462.65864124</v>
      </c>
      <c r="C14" s="21">
        <v>1.7786032311336738E-2</v>
      </c>
    </row>
    <row r="15" spans="1:7" ht="16.5" x14ac:dyDescent="0.3">
      <c r="A15" s="20" t="s">
        <v>46</v>
      </c>
      <c r="B15" s="14">
        <v>1091.5170000000001</v>
      </c>
      <c r="C15" s="21">
        <v>1.3272923758830645E-2</v>
      </c>
    </row>
    <row r="16" spans="1:7" ht="16.5" x14ac:dyDescent="0.3">
      <c r="A16" s="20" t="s">
        <v>38</v>
      </c>
      <c r="B16" s="23">
        <v>994.09250000000009</v>
      </c>
      <c r="C16" s="21">
        <v>1.2088234962648638E-2</v>
      </c>
    </row>
    <row r="17" spans="1:3" ht="16.5" x14ac:dyDescent="0.3">
      <c r="A17" s="20" t="s">
        <v>47</v>
      </c>
      <c r="B17" s="23">
        <v>845.98360000000002</v>
      </c>
      <c r="C17" s="21">
        <v>1.0287220285182072E-2</v>
      </c>
    </row>
    <row r="18" spans="1:3" ht="16.5" x14ac:dyDescent="0.3">
      <c r="A18" s="20" t="s">
        <v>13</v>
      </c>
      <c r="B18" s="16">
        <v>7266.0049226000265</v>
      </c>
      <c r="C18" s="21">
        <v>8.8355132690519991E-2</v>
      </c>
    </row>
    <row r="19" spans="1:3" ht="16.5" x14ac:dyDescent="0.3">
      <c r="A19" s="3" t="s">
        <v>21</v>
      </c>
      <c r="B19" s="16">
        <v>82236.364785400045</v>
      </c>
      <c r="C19" s="21">
        <f>SUM(C4:C18)</f>
        <v>0.99999999999999967</v>
      </c>
    </row>
    <row r="20" spans="1:3" ht="16.5" x14ac:dyDescent="0.3">
      <c r="A20" s="3" t="s">
        <v>15</v>
      </c>
      <c r="B20" s="8">
        <v>54021.670419319998</v>
      </c>
      <c r="C20" s="30" t="s">
        <v>14</v>
      </c>
    </row>
    <row r="21" spans="1:3" ht="16.5" x14ac:dyDescent="0.3">
      <c r="A21" s="3" t="s">
        <v>20</v>
      </c>
      <c r="B21" s="8">
        <v>18220.954720639998</v>
      </c>
      <c r="C21" s="30" t="s">
        <v>14</v>
      </c>
    </row>
    <row r="22" spans="1:3" ht="16.5" x14ac:dyDescent="0.3">
      <c r="A22" s="3" t="s">
        <v>18</v>
      </c>
      <c r="B22" s="9">
        <f>B19+B20+B21</f>
        <v>154478.98992536005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B20" sqref="B2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22454.7679813</v>
      </c>
      <c r="C4" s="21">
        <v>0.26474510540187829</v>
      </c>
    </row>
    <row r="5" spans="1:7" ht="16.5" x14ac:dyDescent="0.3">
      <c r="A5" s="19" t="s">
        <v>27</v>
      </c>
      <c r="B5" s="14">
        <v>13889.304225940003</v>
      </c>
      <c r="C5" s="21">
        <v>0.16375699425251222</v>
      </c>
      <c r="G5" s="11"/>
    </row>
    <row r="6" spans="1:7" ht="16.5" x14ac:dyDescent="0.3">
      <c r="A6" s="19" t="s">
        <v>32</v>
      </c>
      <c r="B6" s="14">
        <v>7948.07601574</v>
      </c>
      <c r="C6" s="21">
        <v>9.3709016467308226E-2</v>
      </c>
    </row>
    <row r="7" spans="1:7" ht="16.5" x14ac:dyDescent="0.3">
      <c r="A7" s="19" t="s">
        <v>30</v>
      </c>
      <c r="B7" s="14">
        <v>7085.5215420599989</v>
      </c>
      <c r="C7" s="21">
        <v>8.3539368967968847E-2</v>
      </c>
    </row>
    <row r="8" spans="1:7" ht="16.5" x14ac:dyDescent="0.3">
      <c r="A8" s="19" t="s">
        <v>26</v>
      </c>
      <c r="B8" s="14">
        <v>6388.5233346000005</v>
      </c>
      <c r="C8" s="21">
        <v>7.532165484807285E-2</v>
      </c>
    </row>
    <row r="9" spans="1:7" ht="16.5" x14ac:dyDescent="0.3">
      <c r="A9" s="19" t="s">
        <v>31</v>
      </c>
      <c r="B9" s="14">
        <v>5994.93550504</v>
      </c>
      <c r="C9" s="21">
        <v>7.0681194901724906E-2</v>
      </c>
    </row>
    <row r="10" spans="1:7" ht="16.5" x14ac:dyDescent="0.3">
      <c r="A10" s="19" t="s">
        <v>34</v>
      </c>
      <c r="B10" s="14">
        <v>3411.4672456800004</v>
      </c>
      <c r="C10" s="21">
        <v>4.022171399342684E-2</v>
      </c>
    </row>
    <row r="11" spans="1:7" ht="16.5" x14ac:dyDescent="0.3">
      <c r="A11" s="19" t="s">
        <v>40</v>
      </c>
      <c r="B11" s="14">
        <v>2213.7469999999998</v>
      </c>
      <c r="C11" s="21">
        <v>2.6100411428707237E-2</v>
      </c>
    </row>
    <row r="12" spans="1:7" ht="16.5" x14ac:dyDescent="0.3">
      <c r="A12" s="19" t="s">
        <v>41</v>
      </c>
      <c r="B12" s="14">
        <v>1941.7608730399998</v>
      </c>
      <c r="C12" s="21">
        <v>2.2893653919128856E-2</v>
      </c>
    </row>
    <row r="13" spans="1:7" ht="16.5" x14ac:dyDescent="0.3">
      <c r="A13" s="19" t="s">
        <v>24</v>
      </c>
      <c r="B13" s="14">
        <v>1456.00955342</v>
      </c>
      <c r="C13" s="21">
        <v>1.7166572507332719E-2</v>
      </c>
    </row>
    <row r="14" spans="1:7" ht="16.5" x14ac:dyDescent="0.3">
      <c r="A14" s="20" t="s">
        <v>36</v>
      </c>
      <c r="B14" s="14">
        <v>1131.6612</v>
      </c>
      <c r="C14" s="21">
        <v>1.3342456440552848E-2</v>
      </c>
    </row>
    <row r="15" spans="1:7" ht="16.5" x14ac:dyDescent="0.3">
      <c r="A15" s="20" t="s">
        <v>12</v>
      </c>
      <c r="B15" s="14">
        <v>1062.5055165200001</v>
      </c>
      <c r="C15" s="21">
        <v>1.2527100489099746E-2</v>
      </c>
    </row>
    <row r="16" spans="1:7" ht="16.5" x14ac:dyDescent="0.3">
      <c r="A16" s="20" t="s">
        <v>46</v>
      </c>
      <c r="B16" s="23">
        <v>1060.0554</v>
      </c>
      <c r="C16" s="21">
        <v>1.2498213245335994E-2</v>
      </c>
    </row>
    <row r="17" spans="1:3" ht="16.5" x14ac:dyDescent="0.3">
      <c r="A17" s="20" t="s">
        <v>38</v>
      </c>
      <c r="B17" s="23">
        <v>1003.0275</v>
      </c>
      <c r="C17" s="21">
        <v>1.1825845692532909E-2</v>
      </c>
    </row>
    <row r="18" spans="1:3" ht="16.5" x14ac:dyDescent="0.3">
      <c r="A18" s="20" t="s">
        <v>47</v>
      </c>
      <c r="B18" s="23">
        <v>851.82259999999997</v>
      </c>
      <c r="C18" s="21">
        <v>1.0043117088028177E-2</v>
      </c>
    </row>
    <row r="19" spans="1:3" ht="16.5" x14ac:dyDescent="0.3">
      <c r="A19" s="20" t="s">
        <v>13</v>
      </c>
      <c r="B19" s="16">
        <v>6923.3702167800075</v>
      </c>
      <c r="C19" s="21">
        <v>8.1627580356389506E-2</v>
      </c>
    </row>
    <row r="20" spans="1:3" ht="16.5" x14ac:dyDescent="0.3">
      <c r="A20" s="3" t="s">
        <v>21</v>
      </c>
      <c r="B20" s="16">
        <f>SUM(B4:B19)</f>
        <v>84816.555710119996</v>
      </c>
      <c r="C20" s="21">
        <f>SUM(C4:C19)</f>
        <v>1</v>
      </c>
    </row>
    <row r="21" spans="1:3" ht="16.5" x14ac:dyDescent="0.3">
      <c r="A21" s="3" t="s">
        <v>15</v>
      </c>
      <c r="B21" s="8">
        <v>54634.905847440001</v>
      </c>
      <c r="C21" s="30" t="s">
        <v>14</v>
      </c>
    </row>
    <row r="22" spans="1:3" ht="16.5" x14ac:dyDescent="0.3">
      <c r="A22" s="3" t="s">
        <v>20</v>
      </c>
      <c r="B22" s="8">
        <v>17869.273361120002</v>
      </c>
      <c r="C22" s="30" t="s">
        <v>14</v>
      </c>
    </row>
    <row r="23" spans="1:3" ht="16.5" x14ac:dyDescent="0.3">
      <c r="A23" s="3" t="s">
        <v>18</v>
      </c>
      <c r="B23" s="9">
        <f>B20+B21+B22</f>
        <v>157320.73491867998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17" sqref="B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22637.646243500003</v>
      </c>
      <c r="C4" s="21">
        <v>0.26148859615537579</v>
      </c>
    </row>
    <row r="5" spans="1:7" ht="16.5" x14ac:dyDescent="0.3">
      <c r="A5" s="19" t="s">
        <v>27</v>
      </c>
      <c r="B5" s="14">
        <v>13269.511540299998</v>
      </c>
      <c r="C5" s="21">
        <v>0.15327679861314658</v>
      </c>
      <c r="G5" s="11"/>
    </row>
    <row r="6" spans="1:7" ht="16.5" x14ac:dyDescent="0.3">
      <c r="A6" s="19" t="s">
        <v>32</v>
      </c>
      <c r="B6" s="14">
        <v>8234.8953913000005</v>
      </c>
      <c r="C6" s="21">
        <v>9.5121692962036708E-2</v>
      </c>
    </row>
    <row r="7" spans="1:7" ht="16.5" x14ac:dyDescent="0.3">
      <c r="A7" s="19" t="s">
        <v>30</v>
      </c>
      <c r="B7" s="14">
        <v>6901.5932196999993</v>
      </c>
      <c r="C7" s="21">
        <v>7.9720652175709159E-2</v>
      </c>
    </row>
    <row r="8" spans="1:7" ht="16.5" x14ac:dyDescent="0.3">
      <c r="A8" s="19" t="s">
        <v>26</v>
      </c>
      <c r="B8" s="14">
        <v>6649.5974130999994</v>
      </c>
      <c r="C8" s="21">
        <v>7.6809835874575558E-2</v>
      </c>
    </row>
    <row r="9" spans="1:7" ht="16.5" x14ac:dyDescent="0.3">
      <c r="A9" s="19" t="s">
        <v>31</v>
      </c>
      <c r="B9" s="14">
        <v>6182.8146948000003</v>
      </c>
      <c r="C9" s="21">
        <v>7.1418005098312587E-2</v>
      </c>
    </row>
    <row r="10" spans="1:7" ht="16.5" x14ac:dyDescent="0.3">
      <c r="A10" s="19" t="s">
        <v>34</v>
      </c>
      <c r="B10" s="14">
        <v>4235.0466514999998</v>
      </c>
      <c r="C10" s="21">
        <v>4.8919237964999772E-2</v>
      </c>
    </row>
    <row r="11" spans="1:7" ht="16.5" x14ac:dyDescent="0.3">
      <c r="A11" s="19" t="s">
        <v>40</v>
      </c>
      <c r="B11" s="14">
        <v>2212.0569999999998</v>
      </c>
      <c r="C11" s="21">
        <v>2.5551582232704834E-2</v>
      </c>
    </row>
    <row r="12" spans="1:7" ht="16.5" x14ac:dyDescent="0.3">
      <c r="A12" s="19" t="s">
        <v>41</v>
      </c>
      <c r="B12" s="14">
        <v>2105.8216548</v>
      </c>
      <c r="C12" s="21">
        <v>2.432445238980405E-2</v>
      </c>
    </row>
    <row r="13" spans="1:7" ht="16.5" x14ac:dyDescent="0.3">
      <c r="A13" s="19" t="s">
        <v>36</v>
      </c>
      <c r="B13" s="14">
        <v>1838.6696999999999</v>
      </c>
      <c r="C13" s="21">
        <v>2.1238566654626319E-2</v>
      </c>
    </row>
    <row r="14" spans="1:7" ht="16.5" x14ac:dyDescent="0.3">
      <c r="A14" s="20" t="s">
        <v>24</v>
      </c>
      <c r="B14" s="14">
        <v>1456.2458429000001</v>
      </c>
      <c r="C14" s="21">
        <v>1.6821169348662318E-2</v>
      </c>
    </row>
    <row r="15" spans="1:7" ht="16.5" x14ac:dyDescent="0.3">
      <c r="A15" s="20" t="s">
        <v>12</v>
      </c>
      <c r="B15" s="14">
        <v>1126.6990774000001</v>
      </c>
      <c r="C15" s="21">
        <v>1.3014558000855662E-2</v>
      </c>
    </row>
    <row r="16" spans="1:7" ht="16.5" x14ac:dyDescent="0.3">
      <c r="A16" s="20" t="s">
        <v>46</v>
      </c>
      <c r="B16" s="23">
        <v>1057.7453999999998</v>
      </c>
      <c r="C16" s="21">
        <v>1.221807058740587E-2</v>
      </c>
    </row>
    <row r="17" spans="1:3" ht="16.5" x14ac:dyDescent="0.3">
      <c r="A17" s="20" t="s">
        <v>38</v>
      </c>
      <c r="B17" s="23">
        <v>952.47450000000003</v>
      </c>
      <c r="C17" s="21">
        <v>1.1002081099765703E-2</v>
      </c>
    </row>
    <row r="18" spans="1:3" ht="16.5" x14ac:dyDescent="0.3">
      <c r="A18" s="20" t="s">
        <v>13</v>
      </c>
      <c r="B18" s="16">
        <v>7711.3939061000565</v>
      </c>
      <c r="C18" s="21">
        <v>8.9074700842019239E-2</v>
      </c>
    </row>
    <row r="19" spans="1:3" ht="16.5" x14ac:dyDescent="0.3">
      <c r="A19" s="3" t="s">
        <v>21</v>
      </c>
      <c r="B19" s="16">
        <f>SUM(B4:B18)</f>
        <v>86572.212235400046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53468.340241800004</v>
      </c>
      <c r="C20" s="30" t="s">
        <v>14</v>
      </c>
    </row>
    <row r="21" spans="1:3" ht="16.5" x14ac:dyDescent="0.3">
      <c r="A21" s="3" t="s">
        <v>20</v>
      </c>
      <c r="B21" s="8">
        <v>17868.2563544</v>
      </c>
      <c r="C21" s="30" t="s">
        <v>14</v>
      </c>
    </row>
    <row r="22" spans="1:3" ht="16.5" x14ac:dyDescent="0.3">
      <c r="A22" s="3" t="s">
        <v>18</v>
      </c>
      <c r="B22" s="9">
        <f>B19+B20+B21</f>
        <v>157908.80883160006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7" sqref="B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23394.3462435</v>
      </c>
      <c r="C4" s="21">
        <v>0.26985226574048971</v>
      </c>
    </row>
    <row r="5" spans="1:7" ht="16.5" x14ac:dyDescent="0.3">
      <c r="A5" s="19" t="s">
        <v>27</v>
      </c>
      <c r="B5" s="14">
        <v>13237.4575403</v>
      </c>
      <c r="C5" s="21">
        <v>0.15269321368131802</v>
      </c>
      <c r="G5" s="11"/>
    </row>
    <row r="6" spans="1:7" ht="16.5" x14ac:dyDescent="0.3">
      <c r="A6" s="19" t="s">
        <v>32</v>
      </c>
      <c r="B6" s="14">
        <v>8626.0523912999997</v>
      </c>
      <c r="C6" s="21">
        <v>9.9500954545170522E-2</v>
      </c>
    </row>
    <row r="7" spans="1:7" ht="16.5" x14ac:dyDescent="0.3">
      <c r="A7" s="19" t="s">
        <v>26</v>
      </c>
      <c r="B7" s="14">
        <v>6744.3007703999992</v>
      </c>
      <c r="C7" s="21">
        <v>7.7795071714536077E-2</v>
      </c>
    </row>
    <row r="8" spans="1:7" ht="16.5" x14ac:dyDescent="0.3">
      <c r="A8" s="19" t="s">
        <v>30</v>
      </c>
      <c r="B8" s="14">
        <v>6477.9270636000001</v>
      </c>
      <c r="C8" s="21">
        <v>7.4722468292944655E-2</v>
      </c>
    </row>
    <row r="9" spans="1:7" ht="16.5" x14ac:dyDescent="0.3">
      <c r="A9" s="19" t="s">
        <v>31</v>
      </c>
      <c r="B9" s="14">
        <v>6087.0562947999997</v>
      </c>
      <c r="C9" s="21">
        <v>7.0213799340431662E-2</v>
      </c>
    </row>
    <row r="10" spans="1:7" ht="16.5" x14ac:dyDescent="0.3">
      <c r="A10" s="19" t="s">
        <v>34</v>
      </c>
      <c r="B10" s="14">
        <v>4164.1007135</v>
      </c>
      <c r="C10" s="21">
        <v>4.8032631500518078E-2</v>
      </c>
    </row>
    <row r="11" spans="1:7" ht="16.5" x14ac:dyDescent="0.3">
      <c r="A11" s="19" t="s">
        <v>40</v>
      </c>
      <c r="B11" s="14">
        <v>2208.1869999999999</v>
      </c>
      <c r="C11" s="21">
        <v>2.5471293744498552E-2</v>
      </c>
    </row>
    <row r="12" spans="1:7" ht="16.5" x14ac:dyDescent="0.3">
      <c r="A12" s="19" t="s">
        <v>41</v>
      </c>
      <c r="B12" s="14">
        <v>2079.5955548000002</v>
      </c>
      <c r="C12" s="21">
        <v>2.3987999769070394E-2</v>
      </c>
    </row>
    <row r="13" spans="1:7" ht="16.5" x14ac:dyDescent="0.3">
      <c r="A13" s="19" t="s">
        <v>36</v>
      </c>
      <c r="B13" s="14">
        <v>1668.7277000000001</v>
      </c>
      <c r="C13" s="21">
        <v>1.9248665727260174E-2</v>
      </c>
    </row>
    <row r="14" spans="1:7" ht="16.5" x14ac:dyDescent="0.3">
      <c r="A14" s="20" t="s">
        <v>24</v>
      </c>
      <c r="B14" s="14">
        <v>1499.1822429000001</v>
      </c>
      <c r="C14" s="21">
        <v>1.7292969882279935E-2</v>
      </c>
    </row>
    <row r="15" spans="1:7" ht="16.5" x14ac:dyDescent="0.3">
      <c r="A15" s="20" t="s">
        <v>12</v>
      </c>
      <c r="B15" s="14">
        <v>1101.6450774</v>
      </c>
      <c r="C15" s="21">
        <v>1.2707404476448889E-2</v>
      </c>
    </row>
    <row r="16" spans="1:7" ht="16.5" x14ac:dyDescent="0.3">
      <c r="A16" s="20" t="s">
        <v>46</v>
      </c>
      <c r="B16" s="23">
        <v>1023.8745</v>
      </c>
      <c r="C16" s="21">
        <v>1.1810325913068768E-2</v>
      </c>
    </row>
    <row r="17" spans="1:3" ht="16.5" x14ac:dyDescent="0.3">
      <c r="A17" s="20" t="s">
        <v>38</v>
      </c>
      <c r="B17" s="23">
        <v>953.53449999999998</v>
      </c>
      <c r="C17" s="21">
        <v>1.0998958577789632E-2</v>
      </c>
    </row>
    <row r="18" spans="1:3" ht="16.5" x14ac:dyDescent="0.3">
      <c r="A18" s="20" t="s">
        <v>13</v>
      </c>
      <c r="B18" s="16">
        <v>7427.1746061000449</v>
      </c>
      <c r="C18" s="21">
        <v>8.5671977094174803E-2</v>
      </c>
    </row>
    <row r="19" spans="1:3" ht="16.5" x14ac:dyDescent="0.3">
      <c r="A19" s="3" t="s">
        <v>21</v>
      </c>
      <c r="B19" s="16">
        <f>SUM(B4:B18)</f>
        <v>86693.162198600054</v>
      </c>
      <c r="C19" s="21">
        <f>SUM(C4:C18)</f>
        <v>0.99999999999999978</v>
      </c>
    </row>
    <row r="20" spans="1:3" ht="16.5" x14ac:dyDescent="0.3">
      <c r="A20" s="3" t="s">
        <v>15</v>
      </c>
      <c r="B20" s="8">
        <v>53835.8692286</v>
      </c>
      <c r="C20" s="30" t="s">
        <v>14</v>
      </c>
    </row>
    <row r="21" spans="1:3" ht="16.5" x14ac:dyDescent="0.3">
      <c r="A21" s="3" t="s">
        <v>20</v>
      </c>
      <c r="B21" s="8">
        <v>18648.115354400001</v>
      </c>
      <c r="C21" s="30" t="s">
        <v>14</v>
      </c>
    </row>
    <row r="22" spans="1:3" ht="16.5" x14ac:dyDescent="0.3">
      <c r="A22" s="3" t="s">
        <v>18</v>
      </c>
      <c r="B22" s="9">
        <f>B19+B20+B21</f>
        <v>159177.14678160008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E18" sqref="E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24820.911243499999</v>
      </c>
      <c r="C4" s="21">
        <v>0.27439802334931479</v>
      </c>
    </row>
    <row r="5" spans="1:7" ht="16.5" x14ac:dyDescent="0.3">
      <c r="A5" s="19" t="s">
        <v>27</v>
      </c>
      <c r="B5" s="14">
        <v>13679.6671613</v>
      </c>
      <c r="C5" s="21">
        <v>0.15123029095558485</v>
      </c>
      <c r="G5" s="11"/>
    </row>
    <row r="6" spans="1:7" ht="16.5" x14ac:dyDescent="0.3">
      <c r="A6" s="19" t="s">
        <v>32</v>
      </c>
      <c r="B6" s="14">
        <v>8373.5863912999994</v>
      </c>
      <c r="C6" s="21">
        <v>9.2570958881259977E-2</v>
      </c>
    </row>
    <row r="7" spans="1:7" ht="16.5" x14ac:dyDescent="0.3">
      <c r="A7" s="19" t="s">
        <v>26</v>
      </c>
      <c r="B7" s="14">
        <v>7009.8377743999999</v>
      </c>
      <c r="C7" s="21">
        <v>7.7494561356945935E-2</v>
      </c>
    </row>
    <row r="8" spans="1:7" ht="16.5" x14ac:dyDescent="0.3">
      <c r="A8" s="19" t="s">
        <v>30</v>
      </c>
      <c r="B8" s="14">
        <v>6639.3270636000007</v>
      </c>
      <c r="C8" s="21">
        <v>7.3398522912753297E-2</v>
      </c>
    </row>
    <row r="9" spans="1:7" ht="16.5" x14ac:dyDescent="0.3">
      <c r="A9" s="19" t="s">
        <v>31</v>
      </c>
      <c r="B9" s="14">
        <v>6075.7972948000006</v>
      </c>
      <c r="C9" s="21">
        <v>6.716863662291328E-2</v>
      </c>
    </row>
    <row r="10" spans="1:7" ht="16.5" x14ac:dyDescent="0.3">
      <c r="A10" s="19" t="s">
        <v>34</v>
      </c>
      <c r="B10" s="14">
        <v>5268.9828332999996</v>
      </c>
      <c r="C10" s="21">
        <v>5.824921012509611E-2</v>
      </c>
    </row>
    <row r="11" spans="1:7" ht="16.5" x14ac:dyDescent="0.3">
      <c r="A11" s="19" t="s">
        <v>40</v>
      </c>
      <c r="B11" s="14">
        <v>2319.9080000000004</v>
      </c>
      <c r="C11" s="21">
        <v>2.5646849275888967E-2</v>
      </c>
    </row>
    <row r="12" spans="1:7" ht="16.5" x14ac:dyDescent="0.3">
      <c r="A12" s="19" t="s">
        <v>41</v>
      </c>
      <c r="B12" s="14">
        <v>1988.0185548000002</v>
      </c>
      <c r="C12" s="21">
        <v>2.1977773356799582E-2</v>
      </c>
    </row>
    <row r="13" spans="1:7" ht="16.5" x14ac:dyDescent="0.3">
      <c r="A13" s="19" t="s">
        <v>36</v>
      </c>
      <c r="B13" s="14">
        <v>1906.6649319000001</v>
      </c>
      <c r="C13" s="21">
        <v>2.1078399715877695E-2</v>
      </c>
    </row>
    <row r="14" spans="1:7" ht="16.5" x14ac:dyDescent="0.3">
      <c r="A14" s="20" t="s">
        <v>24</v>
      </c>
      <c r="B14" s="14">
        <v>1495.2452429</v>
      </c>
      <c r="C14" s="21">
        <v>1.6530107821149064E-2</v>
      </c>
    </row>
    <row r="15" spans="1:7" ht="16.5" x14ac:dyDescent="0.3">
      <c r="A15" s="20" t="s">
        <v>12</v>
      </c>
      <c r="B15" s="14">
        <v>1137.1900773999998</v>
      </c>
      <c r="C15" s="21">
        <v>1.2571766860200619E-2</v>
      </c>
    </row>
    <row r="16" spans="1:7" ht="16.5" x14ac:dyDescent="0.3">
      <c r="A16" s="20" t="s">
        <v>46</v>
      </c>
      <c r="B16" s="23">
        <v>1109.4625000000001</v>
      </c>
      <c r="C16" s="21">
        <v>1.2265235308792831E-2</v>
      </c>
    </row>
    <row r="17" spans="1:3" ht="16.5" x14ac:dyDescent="0.3">
      <c r="A17" s="20" t="s">
        <v>38</v>
      </c>
      <c r="B17" s="23">
        <v>968.87049999999999</v>
      </c>
      <c r="C17" s="21">
        <v>1.0710974608197902E-2</v>
      </c>
    </row>
    <row r="18" spans="1:3" ht="16.5" x14ac:dyDescent="0.3">
      <c r="A18" s="20" t="s">
        <v>47</v>
      </c>
      <c r="B18" s="23">
        <v>905.28230000000008</v>
      </c>
      <c r="C18" s="21">
        <v>1.0007999756986095E-2</v>
      </c>
    </row>
    <row r="19" spans="1:3" ht="16.5" x14ac:dyDescent="0.3">
      <c r="A19" s="20" t="s">
        <v>13</v>
      </c>
      <c r="B19" s="16">
        <v>6757.1156350000092</v>
      </c>
      <c r="C19" s="21">
        <v>7.4700689092238995E-2</v>
      </c>
    </row>
    <row r="20" spans="1:3" ht="16.5" x14ac:dyDescent="0.3">
      <c r="A20" s="3" t="s">
        <v>21</v>
      </c>
      <c r="B20" s="16">
        <f>SUM(B4:B19)</f>
        <v>90455.86750420001</v>
      </c>
      <c r="C20" s="21">
        <f>SUM(C4:C19)</f>
        <v>1</v>
      </c>
    </row>
    <row r="21" spans="1:3" ht="16.5" x14ac:dyDescent="0.3">
      <c r="A21" s="3" t="s">
        <v>15</v>
      </c>
      <c r="B21" s="8">
        <v>54229.3022318</v>
      </c>
      <c r="C21" s="30" t="s">
        <v>14</v>
      </c>
    </row>
    <row r="22" spans="1:3" ht="16.5" x14ac:dyDescent="0.3">
      <c r="A22" s="3" t="s">
        <v>20</v>
      </c>
      <c r="B22" s="8">
        <v>18515.7903544</v>
      </c>
      <c r="C22" s="30" t="s">
        <v>14</v>
      </c>
    </row>
    <row r="23" spans="1:3" ht="16.5" x14ac:dyDescent="0.3">
      <c r="A23" s="3" t="s">
        <v>18</v>
      </c>
      <c r="B23" s="9">
        <f>B20+B21+B22</f>
        <v>163200.96009040001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sqref="A1:C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24551.487558299999</v>
      </c>
      <c r="C4" s="21">
        <v>0.26306417484397121</v>
      </c>
    </row>
    <row r="5" spans="1:7" ht="16.5" x14ac:dyDescent="0.3">
      <c r="A5" s="19" t="s">
        <v>27</v>
      </c>
      <c r="B5" s="14">
        <v>14893.157786340002</v>
      </c>
      <c r="C5" s="21">
        <v>0.15957714393399791</v>
      </c>
      <c r="G5" s="11"/>
    </row>
    <row r="6" spans="1:7" ht="16.5" x14ac:dyDescent="0.3">
      <c r="A6" s="19" t="s">
        <v>32</v>
      </c>
      <c r="B6" s="14">
        <v>7938.2761803399999</v>
      </c>
      <c r="C6" s="21">
        <v>8.5057007975825105E-2</v>
      </c>
    </row>
    <row r="7" spans="1:7" ht="16.5" x14ac:dyDescent="0.3">
      <c r="A7" s="19" t="s">
        <v>26</v>
      </c>
      <c r="B7" s="14">
        <v>7473.1545916400009</v>
      </c>
      <c r="C7" s="21">
        <v>8.0073325148341284E-2</v>
      </c>
    </row>
    <row r="8" spans="1:7" ht="16.5" x14ac:dyDescent="0.3">
      <c r="A8" s="19" t="s">
        <v>30</v>
      </c>
      <c r="B8" s="14">
        <v>6588.7357464799989</v>
      </c>
      <c r="C8" s="21">
        <v>7.0596957854261788E-2</v>
      </c>
    </row>
    <row r="9" spans="1:7" ht="16.5" x14ac:dyDescent="0.3">
      <c r="A9" s="19" t="s">
        <v>31</v>
      </c>
      <c r="B9" s="14">
        <v>5852.4000666399997</v>
      </c>
      <c r="C9" s="21">
        <v>6.2707271432397724E-2</v>
      </c>
    </row>
    <row r="10" spans="1:7" ht="16.5" x14ac:dyDescent="0.3">
      <c r="A10" s="19" t="s">
        <v>34</v>
      </c>
      <c r="B10" s="14">
        <v>5319.1903359400003</v>
      </c>
      <c r="C10" s="21">
        <v>5.6994038069560139E-2</v>
      </c>
    </row>
    <row r="11" spans="1:7" ht="16.5" x14ac:dyDescent="0.3">
      <c r="A11" s="19" t="s">
        <v>36</v>
      </c>
      <c r="B11" s="14">
        <v>3230.7532854199994</v>
      </c>
      <c r="C11" s="21">
        <v>3.4616861611146708E-2</v>
      </c>
    </row>
    <row r="12" spans="1:7" ht="16.5" x14ac:dyDescent="0.3">
      <c r="A12" s="19" t="s">
        <v>40</v>
      </c>
      <c r="B12" s="14">
        <v>2327.41</v>
      </c>
      <c r="C12" s="21">
        <v>2.4937722804768463E-2</v>
      </c>
    </row>
    <row r="13" spans="1:7" ht="16.5" x14ac:dyDescent="0.3">
      <c r="A13" s="20" t="s">
        <v>41</v>
      </c>
      <c r="B13" s="14">
        <v>2032.92905464</v>
      </c>
      <c r="C13" s="21">
        <v>2.1782419619393367E-2</v>
      </c>
    </row>
    <row r="14" spans="1:7" ht="16.5" x14ac:dyDescent="0.3">
      <c r="A14" s="20" t="s">
        <v>24</v>
      </c>
      <c r="B14" s="14">
        <v>1480.2658452199998</v>
      </c>
      <c r="C14" s="21">
        <v>1.5860746205207787E-2</v>
      </c>
    </row>
    <row r="15" spans="1:7" ht="16.5" x14ac:dyDescent="0.3">
      <c r="A15" s="20" t="s">
        <v>33</v>
      </c>
      <c r="B15" s="23">
        <v>1338.7740644000003</v>
      </c>
      <c r="C15" s="21">
        <v>1.4344690671699635E-2</v>
      </c>
    </row>
    <row r="16" spans="1:7" ht="16.5" x14ac:dyDescent="0.3">
      <c r="A16" s="20" t="s">
        <v>12</v>
      </c>
      <c r="B16" s="23">
        <v>1141.1085073199999</v>
      </c>
      <c r="C16" s="21">
        <v>1.2226744598377279E-2</v>
      </c>
    </row>
    <row r="17" spans="1:3" ht="16.5" x14ac:dyDescent="0.3">
      <c r="A17" s="20" t="s">
        <v>38</v>
      </c>
      <c r="B17" s="23">
        <v>960.83050000000003</v>
      </c>
      <c r="C17" s="21">
        <v>1.0295102569537419E-2</v>
      </c>
    </row>
    <row r="18" spans="1:3" ht="16.5" x14ac:dyDescent="0.3">
      <c r="A18" s="20" t="s">
        <v>13</v>
      </c>
      <c r="B18" s="16">
        <v>8200.416938600014</v>
      </c>
      <c r="C18" s="21">
        <v>8.7865792661514369E-2</v>
      </c>
    </row>
    <row r="19" spans="1:3" ht="16.5" x14ac:dyDescent="0.3">
      <c r="A19" s="3" t="s">
        <v>21</v>
      </c>
      <c r="B19" s="16">
        <f>SUM(B4:B18)</f>
        <v>93328.890461279996</v>
      </c>
      <c r="C19" s="21">
        <f>SUM(C4:C18)</f>
        <v>1.0000000000000004</v>
      </c>
    </row>
    <row r="20" spans="1:3" ht="16.5" x14ac:dyDescent="0.3">
      <c r="A20" s="3" t="s">
        <v>15</v>
      </c>
      <c r="B20" s="8">
        <v>54237.22896352</v>
      </c>
      <c r="C20" s="30" t="s">
        <v>14</v>
      </c>
    </row>
    <row r="21" spans="1:3" ht="16.5" x14ac:dyDescent="0.3">
      <c r="A21" s="3" t="s">
        <v>20</v>
      </c>
      <c r="B21" s="8">
        <v>18419.497285919999</v>
      </c>
      <c r="C21" s="30" t="s">
        <v>14</v>
      </c>
    </row>
    <row r="22" spans="1:3" ht="16.5" x14ac:dyDescent="0.3">
      <c r="A22" s="3" t="s">
        <v>18</v>
      </c>
      <c r="B22" s="9">
        <f>B19+B20+B21</f>
        <v>165985.61671071997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O5" sqref="O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24786.094594350001</v>
      </c>
      <c r="C4" s="21">
        <v>0.26372825571243064</v>
      </c>
    </row>
    <row r="5" spans="1:7" ht="16.5" x14ac:dyDescent="0.3">
      <c r="A5" s="19" t="s">
        <v>27</v>
      </c>
      <c r="B5" s="14">
        <v>14328.60264782</v>
      </c>
      <c r="C5" s="21">
        <v>0.15245876548730172</v>
      </c>
      <c r="G5" s="11"/>
    </row>
    <row r="6" spans="1:7" ht="16.5" x14ac:dyDescent="0.3">
      <c r="A6" s="19" t="s">
        <v>26</v>
      </c>
      <c r="B6" s="14">
        <v>8028.3414698199995</v>
      </c>
      <c r="C6" s="21">
        <v>8.5422916629311965E-2</v>
      </c>
    </row>
    <row r="7" spans="1:7" ht="16.5" x14ac:dyDescent="0.3">
      <c r="A7" s="19" t="s">
        <v>32</v>
      </c>
      <c r="B7" s="14">
        <v>7563.1100751299991</v>
      </c>
      <c r="C7" s="21">
        <v>8.0472775583202052E-2</v>
      </c>
    </row>
    <row r="8" spans="1:7" ht="16.5" x14ac:dyDescent="0.3">
      <c r="A8" s="19" t="s">
        <v>30</v>
      </c>
      <c r="B8" s="14">
        <v>6999.665968360001</v>
      </c>
      <c r="C8" s="21">
        <v>7.4477634601864365E-2</v>
      </c>
    </row>
    <row r="9" spans="1:7" ht="16.5" x14ac:dyDescent="0.3">
      <c r="A9" s="19" t="s">
        <v>34</v>
      </c>
      <c r="B9" s="14">
        <v>6330.4010417900008</v>
      </c>
      <c r="C9" s="21">
        <v>6.7356542127132657E-2</v>
      </c>
    </row>
    <row r="10" spans="1:7" ht="16.5" x14ac:dyDescent="0.3">
      <c r="A10" s="19" t="s">
        <v>31</v>
      </c>
      <c r="B10" s="14">
        <v>5776.0254154799995</v>
      </c>
      <c r="C10" s="21">
        <v>6.1457891317918428E-2</v>
      </c>
    </row>
    <row r="11" spans="1:7" ht="16.5" x14ac:dyDescent="0.3">
      <c r="A11" s="19" t="s">
        <v>40</v>
      </c>
      <c r="B11" s="14">
        <v>2445.5730000000003</v>
      </c>
      <c r="C11" s="21">
        <v>2.6021312032531201E-2</v>
      </c>
    </row>
    <row r="12" spans="1:7" ht="16.5" x14ac:dyDescent="0.3">
      <c r="A12" s="19" t="s">
        <v>41</v>
      </c>
      <c r="B12" s="14">
        <v>2101.0837814800002</v>
      </c>
      <c r="C12" s="21">
        <v>2.2355888245569312E-2</v>
      </c>
    </row>
    <row r="13" spans="1:7" ht="16.5" x14ac:dyDescent="0.3">
      <c r="A13" s="20" t="s">
        <v>33</v>
      </c>
      <c r="B13" s="14">
        <v>1807.0525158</v>
      </c>
      <c r="C13" s="21">
        <v>1.9227345645704427E-2</v>
      </c>
    </row>
    <row r="14" spans="1:7" ht="16.5" x14ac:dyDescent="0.3">
      <c r="A14" s="20" t="s">
        <v>24</v>
      </c>
      <c r="B14" s="14">
        <v>1475.01006229</v>
      </c>
      <c r="C14" s="21">
        <v>1.5694357552185671E-2</v>
      </c>
    </row>
    <row r="15" spans="1:7" ht="16.5" x14ac:dyDescent="0.3">
      <c r="A15" s="20" t="s">
        <v>45</v>
      </c>
      <c r="B15" s="23">
        <v>1320.2720000000002</v>
      </c>
      <c r="C15" s="21">
        <v>1.404791829146545E-2</v>
      </c>
    </row>
    <row r="16" spans="1:7" ht="16.5" x14ac:dyDescent="0.3">
      <c r="A16" s="20" t="s">
        <v>12</v>
      </c>
      <c r="B16" s="23">
        <v>1166.9026757400002</v>
      </c>
      <c r="C16" s="21">
        <v>1.2416042635826498E-2</v>
      </c>
    </row>
    <row r="17" spans="1:3" ht="16.5" x14ac:dyDescent="0.3">
      <c r="A17" s="20" t="s">
        <v>38</v>
      </c>
      <c r="B17" s="23">
        <v>1077.8965000000001</v>
      </c>
      <c r="C17" s="21">
        <v>1.1469001810730356E-2</v>
      </c>
    </row>
    <row r="18" spans="1:3" ht="16.5" x14ac:dyDescent="0.3">
      <c r="A18" s="20" t="s">
        <v>13</v>
      </c>
      <c r="B18" s="16">
        <v>8777.4306132000638</v>
      </c>
      <c r="C18" s="21">
        <v>9.3393352326825052E-2</v>
      </c>
    </row>
    <row r="19" spans="1:3" ht="16.5" x14ac:dyDescent="0.3">
      <c r="A19" s="3" t="s">
        <v>21</v>
      </c>
      <c r="B19" s="16">
        <f>SUM(B4:B18)</f>
        <v>93983.462361260084</v>
      </c>
      <c r="C19" s="21">
        <f>SUM(C4:C18)</f>
        <v>1</v>
      </c>
    </row>
    <row r="20" spans="1:3" ht="16.5" x14ac:dyDescent="0.3">
      <c r="A20" s="3" t="s">
        <v>15</v>
      </c>
      <c r="B20" s="8">
        <v>54894.67977943</v>
      </c>
      <c r="C20" s="30" t="s">
        <v>14</v>
      </c>
    </row>
    <row r="21" spans="1:3" ht="16.5" x14ac:dyDescent="0.3">
      <c r="A21" s="3" t="s">
        <v>20</v>
      </c>
      <c r="B21" s="8">
        <v>18856.21312344</v>
      </c>
      <c r="C21" s="30" t="s">
        <v>14</v>
      </c>
    </row>
    <row r="22" spans="1:3" ht="16.5" x14ac:dyDescent="0.3">
      <c r="A22" s="3" t="s">
        <v>18</v>
      </c>
      <c r="B22" s="9">
        <f>B19+B20+B21</f>
        <v>167734.35526413011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H7" sqref="H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25158.334116500002</v>
      </c>
      <c r="C4" s="21">
        <v>0.24810597091939882</v>
      </c>
    </row>
    <row r="5" spans="1:7" ht="16.5" x14ac:dyDescent="0.3">
      <c r="A5" s="19" t="s">
        <v>27</v>
      </c>
      <c r="B5" s="14">
        <v>14877.057018800002</v>
      </c>
      <c r="C5" s="21">
        <v>0.14671427205714091</v>
      </c>
      <c r="G5" s="11"/>
    </row>
    <row r="6" spans="1:7" ht="16.5" x14ac:dyDescent="0.3">
      <c r="A6" s="19" t="s">
        <v>29</v>
      </c>
      <c r="B6" s="14">
        <v>9719.8790819999995</v>
      </c>
      <c r="C6" s="21">
        <v>9.5855314811053083E-2</v>
      </c>
    </row>
    <row r="7" spans="1:7" ht="16.5" x14ac:dyDescent="0.3">
      <c r="A7" s="19" t="s">
        <v>26</v>
      </c>
      <c r="B7" s="14">
        <v>8638.8021337999999</v>
      </c>
      <c r="C7" s="21">
        <v>8.5193971153333339E-2</v>
      </c>
    </row>
    <row r="8" spans="1:7" ht="16.5" x14ac:dyDescent="0.3">
      <c r="A8" s="19" t="s">
        <v>32</v>
      </c>
      <c r="B8" s="14">
        <v>7380.6497367000002</v>
      </c>
      <c r="C8" s="21">
        <v>7.2786348271723755E-2</v>
      </c>
    </row>
    <row r="9" spans="1:7" ht="16.5" x14ac:dyDescent="0.3">
      <c r="A9" s="19" t="s">
        <v>30</v>
      </c>
      <c r="B9" s="14">
        <v>7144.1419523999994</v>
      </c>
      <c r="C9" s="21">
        <v>7.0453960396516108E-2</v>
      </c>
    </row>
    <row r="10" spans="1:7" ht="16.5" x14ac:dyDescent="0.3">
      <c r="A10" s="19" t="s">
        <v>31</v>
      </c>
      <c r="B10" s="14">
        <v>6071.2704931999997</v>
      </c>
      <c r="C10" s="21">
        <v>5.9873537470899942E-2</v>
      </c>
    </row>
    <row r="11" spans="1:7" ht="16.5" x14ac:dyDescent="0.3">
      <c r="A11" s="19" t="s">
        <v>40</v>
      </c>
      <c r="B11" s="14">
        <v>2854.5629999999996</v>
      </c>
      <c r="C11" s="21">
        <v>2.8151073969603535E-2</v>
      </c>
    </row>
    <row r="12" spans="1:7" ht="16.5" x14ac:dyDescent="0.3">
      <c r="A12" s="19" t="s">
        <v>33</v>
      </c>
      <c r="B12" s="14">
        <v>2299.5314720000001</v>
      </c>
      <c r="C12" s="21">
        <v>2.2677474823187757E-2</v>
      </c>
    </row>
    <row r="13" spans="1:7" ht="16.5" x14ac:dyDescent="0.3">
      <c r="A13" s="20" t="s">
        <v>23</v>
      </c>
      <c r="B13" s="14">
        <v>2021.6555332000003</v>
      </c>
      <c r="C13" s="21">
        <v>1.993712328513033E-2</v>
      </c>
    </row>
    <row r="14" spans="1:7" ht="16.5" x14ac:dyDescent="0.3">
      <c r="A14" s="20" t="s">
        <v>36</v>
      </c>
      <c r="B14" s="14">
        <v>1588.5050999999999</v>
      </c>
      <c r="C14" s="21">
        <v>1.5665488752986872E-2</v>
      </c>
    </row>
    <row r="15" spans="1:7" ht="16.5" x14ac:dyDescent="0.3">
      <c r="A15" s="20" t="s">
        <v>45</v>
      </c>
      <c r="B15" s="23">
        <v>1578.7570000000001</v>
      </c>
      <c r="C15" s="21">
        <v>1.556935512967462E-2</v>
      </c>
    </row>
    <row r="16" spans="1:7" ht="16.5" x14ac:dyDescent="0.3">
      <c r="A16" s="20" t="s">
        <v>24</v>
      </c>
      <c r="B16" s="23">
        <v>1437.0912811000001</v>
      </c>
      <c r="C16" s="21">
        <v>1.417227889358841E-2</v>
      </c>
    </row>
    <row r="17" spans="1:3" ht="16.5" x14ac:dyDescent="0.3">
      <c r="A17" s="20" t="s">
        <v>12</v>
      </c>
      <c r="B17" s="23">
        <v>1328.6756665999999</v>
      </c>
      <c r="C17" s="21">
        <v>1.3103107891494735E-2</v>
      </c>
    </row>
    <row r="18" spans="1:3" ht="16.5" x14ac:dyDescent="0.3">
      <c r="A18" s="20" t="s">
        <v>38</v>
      </c>
      <c r="B18" s="23">
        <v>1054.5745000000002</v>
      </c>
      <c r="C18" s="21">
        <v>1.0399982328628821E-2</v>
      </c>
    </row>
    <row r="19" spans="1:3" ht="16.5" x14ac:dyDescent="0.3">
      <c r="A19" s="20" t="s">
        <v>46</v>
      </c>
      <c r="B19" s="23">
        <v>1022.9189</v>
      </c>
      <c r="C19" s="21">
        <v>1.0087801747169526E-2</v>
      </c>
    </row>
    <row r="20" spans="1:3" ht="16.5" x14ac:dyDescent="0.3">
      <c r="A20" s="20" t="s">
        <v>13</v>
      </c>
      <c r="B20" s="16">
        <v>7225.1595430000598</v>
      </c>
      <c r="C20" s="21">
        <v>7.1252938098469568E-2</v>
      </c>
    </row>
    <row r="21" spans="1:3" ht="16.5" x14ac:dyDescent="0.3">
      <c r="A21" s="3" t="s">
        <v>21</v>
      </c>
      <c r="B21" s="16">
        <f>SUM(B4:B20)</f>
        <v>101401.56652930005</v>
      </c>
      <c r="C21" s="21">
        <f>SUM(C4:C20)</f>
        <v>1</v>
      </c>
    </row>
    <row r="22" spans="1:3" ht="16.5" x14ac:dyDescent="0.3">
      <c r="A22" s="3" t="s">
        <v>15</v>
      </c>
      <c r="B22" s="8">
        <v>53567.554718300002</v>
      </c>
      <c r="C22" s="30" t="s">
        <v>14</v>
      </c>
    </row>
    <row r="23" spans="1:3" ht="16.5" x14ac:dyDescent="0.3">
      <c r="A23" s="3" t="s">
        <v>20</v>
      </c>
      <c r="B23" s="8">
        <v>18768.248909599999</v>
      </c>
      <c r="C23" s="30" t="s">
        <v>14</v>
      </c>
    </row>
    <row r="24" spans="1:3" ht="16.5" x14ac:dyDescent="0.3">
      <c r="A24" s="3" t="s">
        <v>18</v>
      </c>
      <c r="B24" s="9">
        <f>B21+B22+B23</f>
        <v>173737.37015720006</v>
      </c>
      <c r="C24" s="30" t="s">
        <v>14</v>
      </c>
    </row>
    <row r="25" spans="1:3" x14ac:dyDescent="0.25">
      <c r="A25" s="5" t="s">
        <v>17</v>
      </c>
      <c r="B25" s="6"/>
      <c r="C25" s="6"/>
    </row>
    <row r="26" spans="1:3" x14ac:dyDescent="0.25">
      <c r="A26" s="5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11"/>
    </row>
    <row r="32" spans="1:3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24514.193856500002</v>
      </c>
      <c r="C4" s="21">
        <v>0.24441826848726242</v>
      </c>
    </row>
    <row r="5" spans="1:7" ht="16.5" x14ac:dyDescent="0.3">
      <c r="A5" s="19" t="s">
        <v>27</v>
      </c>
      <c r="B5" s="14">
        <v>15210.7767957</v>
      </c>
      <c r="C5" s="21">
        <v>0.15165873895402202</v>
      </c>
      <c r="G5" s="11"/>
    </row>
    <row r="6" spans="1:7" ht="16.5" x14ac:dyDescent="0.3">
      <c r="A6" s="19" t="s">
        <v>26</v>
      </c>
      <c r="B6" s="14">
        <v>8947.5551130000003</v>
      </c>
      <c r="C6" s="21">
        <v>8.9211415260711802E-2</v>
      </c>
    </row>
    <row r="7" spans="1:7" ht="16.5" x14ac:dyDescent="0.3">
      <c r="A7" s="19" t="s">
        <v>34</v>
      </c>
      <c r="B7" s="14">
        <v>8407.1318259</v>
      </c>
      <c r="C7" s="21">
        <v>8.382313592930099E-2</v>
      </c>
    </row>
    <row r="8" spans="1:7" ht="16.5" x14ac:dyDescent="0.3">
      <c r="A8" s="19" t="s">
        <v>32</v>
      </c>
      <c r="B8" s="14">
        <v>7554.0521887000004</v>
      </c>
      <c r="C8" s="21">
        <v>7.531752285359794E-2</v>
      </c>
    </row>
    <row r="9" spans="1:7" ht="16.5" x14ac:dyDescent="0.3">
      <c r="A9" s="19" t="s">
        <v>30</v>
      </c>
      <c r="B9" s="14">
        <v>6915.5836303000006</v>
      </c>
      <c r="C9" s="21">
        <v>6.8951685149891084E-2</v>
      </c>
    </row>
    <row r="10" spans="1:7" ht="16.5" x14ac:dyDescent="0.3">
      <c r="A10" s="19" t="s">
        <v>31</v>
      </c>
      <c r="B10" s="14">
        <v>6061.6066852000004</v>
      </c>
      <c r="C10" s="21">
        <v>6.0437125484122618E-2</v>
      </c>
    </row>
    <row r="11" spans="1:7" ht="16.5" x14ac:dyDescent="0.3">
      <c r="A11" s="19" t="s">
        <v>40</v>
      </c>
      <c r="B11" s="14">
        <v>3148.0149999999999</v>
      </c>
      <c r="C11" s="21">
        <v>3.1387219174980635E-2</v>
      </c>
    </row>
    <row r="12" spans="1:7" ht="16.5" x14ac:dyDescent="0.3">
      <c r="A12" s="19" t="s">
        <v>36</v>
      </c>
      <c r="B12" s="14">
        <v>2832.0720999999999</v>
      </c>
      <c r="C12" s="21">
        <v>2.8237116952126239E-2</v>
      </c>
    </row>
    <row r="13" spans="1:7" ht="16.5" x14ac:dyDescent="0.3">
      <c r="A13" s="20" t="s">
        <v>41</v>
      </c>
      <c r="B13" s="14">
        <v>2629.5383252000001</v>
      </c>
      <c r="C13" s="21">
        <v>2.6217758092659634E-2</v>
      </c>
    </row>
    <row r="14" spans="1:7" ht="16.5" x14ac:dyDescent="0.3">
      <c r="A14" s="20" t="s">
        <v>24</v>
      </c>
      <c r="B14" s="14">
        <v>1490.557757</v>
      </c>
      <c r="C14" s="21">
        <v>1.4861575631604847E-2</v>
      </c>
    </row>
    <row r="15" spans="1:7" ht="16.5" x14ac:dyDescent="0.3">
      <c r="A15" s="20" t="s">
        <v>12</v>
      </c>
      <c r="B15" s="23">
        <v>1348.4821626</v>
      </c>
      <c r="C15" s="21">
        <v>1.3445013823338859E-2</v>
      </c>
    </row>
    <row r="16" spans="1:7" ht="16.5" x14ac:dyDescent="0.3">
      <c r="A16" s="20" t="s">
        <v>46</v>
      </c>
      <c r="B16" s="23">
        <v>1099.7901999999999</v>
      </c>
      <c r="C16" s="21">
        <v>1.0965435696429587E-2</v>
      </c>
    </row>
    <row r="17" spans="1:3" ht="16.5" x14ac:dyDescent="0.3">
      <c r="A17" s="20" t="s">
        <v>38</v>
      </c>
      <c r="B17" s="23">
        <v>1068.6224999999999</v>
      </c>
      <c r="C17" s="21">
        <v>1.0654678781014622E-2</v>
      </c>
    </row>
    <row r="18" spans="1:3" ht="16.5" x14ac:dyDescent="0.3">
      <c r="A18" s="20" t="s">
        <v>13</v>
      </c>
      <c r="B18" s="16">
        <v>9068.1004149999935</v>
      </c>
      <c r="C18" s="21">
        <v>9.0413309728936381E-2</v>
      </c>
    </row>
    <row r="19" spans="1:3" ht="16.5" x14ac:dyDescent="0.3">
      <c r="A19" s="3" t="s">
        <v>21</v>
      </c>
      <c r="B19" s="16">
        <f>SUM(B4:B18)</f>
        <v>100296.07855510003</v>
      </c>
      <c r="C19" s="21">
        <f>SUM(C4:C18)</f>
        <v>0.99999999999999967</v>
      </c>
    </row>
    <row r="20" spans="1:3" ht="16.5" x14ac:dyDescent="0.3">
      <c r="A20" s="3" t="s">
        <v>15</v>
      </c>
      <c r="B20" s="8">
        <v>52845.254151400004</v>
      </c>
      <c r="C20" s="30" t="s">
        <v>14</v>
      </c>
    </row>
    <row r="21" spans="1:3" ht="16.5" x14ac:dyDescent="0.3">
      <c r="A21" s="3" t="s">
        <v>20</v>
      </c>
      <c r="B21" s="8">
        <v>19716.989485599999</v>
      </c>
      <c r="C21" s="30" t="s">
        <v>14</v>
      </c>
    </row>
    <row r="22" spans="1:3" ht="16.5" x14ac:dyDescent="0.3">
      <c r="A22" s="3" t="s">
        <v>18</v>
      </c>
      <c r="B22" s="9">
        <f>B19+B20+B21</f>
        <v>172858.32219210002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A18" sqref="A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24411.495492850001</v>
      </c>
      <c r="C4" s="21">
        <v>0.24512451305481739</v>
      </c>
    </row>
    <row r="5" spans="1:7" ht="16.5" x14ac:dyDescent="0.3">
      <c r="A5" s="19" t="s">
        <v>27</v>
      </c>
      <c r="B5" s="14">
        <v>14486.317556729999</v>
      </c>
      <c r="C5" s="21">
        <v>0.14546226953162081</v>
      </c>
      <c r="G5" s="11"/>
    </row>
    <row r="6" spans="1:7" ht="16.5" x14ac:dyDescent="0.3">
      <c r="A6" s="19" t="s">
        <v>26</v>
      </c>
      <c r="B6" s="14">
        <v>9549.5726556999998</v>
      </c>
      <c r="C6" s="21">
        <v>9.589065724366129E-2</v>
      </c>
    </row>
    <row r="7" spans="1:7" ht="16.5" x14ac:dyDescent="0.3">
      <c r="A7" s="19" t="s">
        <v>34</v>
      </c>
      <c r="B7" s="14">
        <v>8967.6232554099988</v>
      </c>
      <c r="C7" s="21">
        <v>9.0047096229121604E-2</v>
      </c>
    </row>
    <row r="8" spans="1:7" ht="16.5" x14ac:dyDescent="0.3">
      <c r="A8" s="19" t="s">
        <v>30</v>
      </c>
      <c r="B8" s="14">
        <v>7387.1310336699999</v>
      </c>
      <c r="C8" s="21">
        <v>7.4176811413739593E-2</v>
      </c>
    </row>
    <row r="9" spans="1:7" ht="16.5" x14ac:dyDescent="0.3">
      <c r="A9" s="19" t="s">
        <v>32</v>
      </c>
      <c r="B9" s="14">
        <v>7107.4112354299996</v>
      </c>
      <c r="C9" s="21">
        <v>7.1368045381545689E-2</v>
      </c>
    </row>
    <row r="10" spans="1:7" ht="16.5" x14ac:dyDescent="0.3">
      <c r="A10" s="19" t="s">
        <v>31</v>
      </c>
      <c r="B10" s="14">
        <v>5907.3390342799994</v>
      </c>
      <c r="C10" s="21">
        <v>5.9317693365067356E-2</v>
      </c>
    </row>
    <row r="11" spans="1:7" ht="16.5" x14ac:dyDescent="0.3">
      <c r="A11" s="19" t="s">
        <v>40</v>
      </c>
      <c r="B11" s="14">
        <v>3147.415</v>
      </c>
      <c r="C11" s="21">
        <v>3.1604314020105773E-2</v>
      </c>
    </row>
    <row r="12" spans="1:7" ht="16.5" x14ac:dyDescent="0.3">
      <c r="A12" s="19" t="s">
        <v>41</v>
      </c>
      <c r="B12" s="14">
        <v>2632.42606028</v>
      </c>
      <c r="C12" s="21">
        <v>2.6433126817975706E-2</v>
      </c>
    </row>
    <row r="13" spans="1:7" ht="16.5" x14ac:dyDescent="0.3">
      <c r="A13" s="20" t="s">
        <v>36</v>
      </c>
      <c r="B13" s="14">
        <v>2246.0270999999998</v>
      </c>
      <c r="C13" s="21">
        <v>2.2553157358043825E-2</v>
      </c>
    </row>
    <row r="14" spans="1:7" ht="16.5" x14ac:dyDescent="0.3">
      <c r="A14" s="20" t="s">
        <v>24</v>
      </c>
      <c r="B14" s="14">
        <v>1474.3859473000002</v>
      </c>
      <c r="C14" s="21">
        <v>1.4804833955897245E-2</v>
      </c>
    </row>
    <row r="15" spans="1:7" ht="16.5" x14ac:dyDescent="0.3">
      <c r="A15" s="20" t="s">
        <v>12</v>
      </c>
      <c r="B15" s="23">
        <v>1443.49881514</v>
      </c>
      <c r="C15" s="21">
        <v>1.4494685270717452E-2</v>
      </c>
    </row>
    <row r="16" spans="1:7" ht="16.5" x14ac:dyDescent="0.3">
      <c r="A16" s="20" t="s">
        <v>38</v>
      </c>
      <c r="B16" s="23">
        <v>1065.8275000000001</v>
      </c>
      <c r="C16" s="21">
        <v>1.0702353201361843E-2</v>
      </c>
    </row>
    <row r="17" spans="1:3" ht="16.5" x14ac:dyDescent="0.3">
      <c r="A17" s="20" t="s">
        <v>13</v>
      </c>
      <c r="B17" s="16">
        <v>9761.6740835000091</v>
      </c>
      <c r="C17" s="21">
        <v>9.8020443156324313E-2</v>
      </c>
    </row>
    <row r="18" spans="1:3" ht="16.5" x14ac:dyDescent="0.3">
      <c r="A18" s="3" t="s">
        <v>21</v>
      </c>
      <c r="B18" s="16">
        <f>SUM(B4:B17)</f>
        <v>99588.144770290019</v>
      </c>
      <c r="C18" s="21">
        <f>SUM(C4:C17)</f>
        <v>0.99999999999999978</v>
      </c>
    </row>
    <row r="19" spans="1:3" ht="16.5" x14ac:dyDescent="0.3">
      <c r="A19" s="3" t="s">
        <v>15</v>
      </c>
      <c r="B19" s="8">
        <v>54090.089887559996</v>
      </c>
      <c r="C19" s="30" t="s">
        <v>14</v>
      </c>
    </row>
    <row r="20" spans="1:3" ht="16.5" x14ac:dyDescent="0.3">
      <c r="A20" s="3" t="s">
        <v>20</v>
      </c>
      <c r="B20" s="8">
        <v>19826.088949839999</v>
      </c>
      <c r="C20" s="30" t="s">
        <v>14</v>
      </c>
    </row>
    <row r="21" spans="1:3" ht="16.5" x14ac:dyDescent="0.3">
      <c r="A21" s="3" t="s">
        <v>18</v>
      </c>
      <c r="B21" s="9">
        <f>B18+B19+B20</f>
        <v>173504.32360768999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G19" sqref="G1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23603.42901725</v>
      </c>
      <c r="C4" s="21">
        <v>0.23164848872564275</v>
      </c>
    </row>
    <row r="5" spans="1:7" ht="16.5" x14ac:dyDescent="0.3">
      <c r="A5" s="19" t="s">
        <v>27</v>
      </c>
      <c r="B5" s="14">
        <v>15028.650347049999</v>
      </c>
      <c r="C5" s="21">
        <v>0.1474939991954545</v>
      </c>
      <c r="G5" s="11"/>
    </row>
    <row r="6" spans="1:7" ht="16.5" x14ac:dyDescent="0.3">
      <c r="A6" s="19" t="s">
        <v>26</v>
      </c>
      <c r="B6" s="14">
        <v>10134.037408100001</v>
      </c>
      <c r="C6" s="21">
        <v>9.9457347852291114E-2</v>
      </c>
    </row>
    <row r="7" spans="1:7" ht="16.5" x14ac:dyDescent="0.3">
      <c r="A7" s="19" t="s">
        <v>34</v>
      </c>
      <c r="B7" s="14">
        <v>8811.0944603499993</v>
      </c>
      <c r="C7" s="21">
        <v>8.6473737111132806E-2</v>
      </c>
    </row>
    <row r="8" spans="1:7" ht="16.5" x14ac:dyDescent="0.3">
      <c r="A8" s="19" t="s">
        <v>30</v>
      </c>
      <c r="B8" s="14">
        <v>7627.3944369499995</v>
      </c>
      <c r="C8" s="21">
        <v>7.4856682600759603E-2</v>
      </c>
    </row>
    <row r="9" spans="1:7" ht="16.5" x14ac:dyDescent="0.3">
      <c r="A9" s="19" t="s">
        <v>32</v>
      </c>
      <c r="B9" s="14">
        <v>7158.84378655</v>
      </c>
      <c r="C9" s="21">
        <v>7.0258238451934713E-2</v>
      </c>
    </row>
    <row r="10" spans="1:7" ht="16.5" x14ac:dyDescent="0.3">
      <c r="A10" s="19" t="s">
        <v>31</v>
      </c>
      <c r="B10" s="14">
        <v>6019.5384137999999</v>
      </c>
      <c r="C10" s="21">
        <v>5.9076881387176691E-2</v>
      </c>
    </row>
    <row r="11" spans="1:7" ht="16.5" x14ac:dyDescent="0.3">
      <c r="A11" s="19" t="s">
        <v>44</v>
      </c>
      <c r="B11" s="14">
        <v>3047.415</v>
      </c>
      <c r="C11" s="21">
        <v>2.9907903582735512E-2</v>
      </c>
    </row>
    <row r="12" spans="1:7" ht="16.5" x14ac:dyDescent="0.3">
      <c r="A12" s="19" t="s">
        <v>41</v>
      </c>
      <c r="B12" s="14">
        <v>3000.8159237999998</v>
      </c>
      <c r="C12" s="21">
        <v>2.9450571490442817E-2</v>
      </c>
    </row>
    <row r="13" spans="1:7" ht="16.5" x14ac:dyDescent="0.3">
      <c r="A13" s="20" t="s">
        <v>36</v>
      </c>
      <c r="B13" s="14">
        <v>2879.1361029999994</v>
      </c>
      <c r="C13" s="21">
        <v>2.8256382858946629E-2</v>
      </c>
    </row>
    <row r="14" spans="1:7" ht="16.5" x14ac:dyDescent="0.3">
      <c r="A14" s="31" t="s">
        <v>33</v>
      </c>
      <c r="B14" s="15">
        <v>2305.2028979999995</v>
      </c>
      <c r="C14" s="21">
        <v>2.2623694512242828E-2</v>
      </c>
    </row>
    <row r="15" spans="1:7" ht="16.5" x14ac:dyDescent="0.3">
      <c r="A15" s="20" t="s">
        <v>24</v>
      </c>
      <c r="B15" s="14">
        <v>1391.4835820000001</v>
      </c>
      <c r="C15" s="21">
        <v>1.3656281408149349E-2</v>
      </c>
    </row>
    <row r="16" spans="1:7" ht="16.5" x14ac:dyDescent="0.3">
      <c r="A16" s="20" t="s">
        <v>12</v>
      </c>
      <c r="B16" s="23">
        <v>1389.4689368999998</v>
      </c>
      <c r="C16" s="21">
        <v>1.363650930247807E-2</v>
      </c>
    </row>
    <row r="17" spans="1:3" ht="16.5" x14ac:dyDescent="0.3">
      <c r="A17" s="20" t="s">
        <v>38</v>
      </c>
      <c r="B17" s="23">
        <v>1242.2685000000001</v>
      </c>
      <c r="C17" s="21">
        <v>1.2191856547883854E-2</v>
      </c>
    </row>
    <row r="18" spans="1:3" ht="16.5" x14ac:dyDescent="0.3">
      <c r="A18" s="20" t="s">
        <v>13</v>
      </c>
      <c r="B18" s="16">
        <v>8254.5214495000255</v>
      </c>
      <c r="C18" s="21">
        <v>8.1011424972729007E-2</v>
      </c>
    </row>
    <row r="19" spans="1:3" ht="16.5" x14ac:dyDescent="0.3">
      <c r="A19" s="3" t="s">
        <v>21</v>
      </c>
      <c r="B19" s="16">
        <f>SUM(B4:B18)</f>
        <v>101893.30026325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53992.940953999998</v>
      </c>
      <c r="C20" s="30" t="s">
        <v>14</v>
      </c>
    </row>
    <row r="21" spans="1:3" ht="16.5" x14ac:dyDescent="0.3">
      <c r="A21" s="3" t="s">
        <v>20</v>
      </c>
      <c r="B21" s="8">
        <v>19940.474875299999</v>
      </c>
      <c r="C21" s="30" t="s">
        <v>14</v>
      </c>
    </row>
    <row r="22" spans="1:3" ht="16.5" x14ac:dyDescent="0.3">
      <c r="A22" s="3" t="s">
        <v>18</v>
      </c>
      <c r="B22" s="9">
        <f>B19+B20+B21</f>
        <v>175826.71609254999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28" sqref="B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21609.641933850002</v>
      </c>
      <c r="C4" s="21">
        <v>0.22093726177537579</v>
      </c>
    </row>
    <row r="5" spans="1:7" ht="16.5" x14ac:dyDescent="0.3">
      <c r="A5" s="19" t="s">
        <v>27</v>
      </c>
      <c r="B5" s="14">
        <v>14327.808301839999</v>
      </c>
      <c r="C5" s="21">
        <v>0.14648769947883392</v>
      </c>
      <c r="G5" s="11"/>
    </row>
    <row r="6" spans="1:7" ht="16.5" x14ac:dyDescent="0.3">
      <c r="A6" s="19" t="s">
        <v>26</v>
      </c>
      <c r="B6" s="14">
        <v>10830.26772546</v>
      </c>
      <c r="C6" s="21">
        <v>0.11072879887978106</v>
      </c>
    </row>
    <row r="7" spans="1:7" ht="16.5" x14ac:dyDescent="0.3">
      <c r="A7" s="19" t="s">
        <v>30</v>
      </c>
      <c r="B7" s="14">
        <v>7800.541647869999</v>
      </c>
      <c r="C7" s="21">
        <v>7.975283983514514E-2</v>
      </c>
    </row>
    <row r="8" spans="1:7" ht="16.5" x14ac:dyDescent="0.3">
      <c r="A8" s="19" t="s">
        <v>34</v>
      </c>
      <c r="B8" s="14">
        <v>7307.9184183100006</v>
      </c>
      <c r="C8" s="21">
        <v>7.471625349284948E-2</v>
      </c>
    </row>
    <row r="9" spans="1:7" ht="16.5" x14ac:dyDescent="0.3">
      <c r="A9" s="19" t="s">
        <v>32</v>
      </c>
      <c r="B9" s="14">
        <v>7086.0153872299998</v>
      </c>
      <c r="C9" s="21">
        <v>7.2447514000702942E-2</v>
      </c>
    </row>
    <row r="10" spans="1:7" ht="16.5" x14ac:dyDescent="0.3">
      <c r="A10" s="19" t="s">
        <v>31</v>
      </c>
      <c r="B10" s="14">
        <v>6099.8710870799996</v>
      </c>
      <c r="C10" s="21">
        <v>6.2365161777677543E-2</v>
      </c>
    </row>
    <row r="11" spans="1:7" ht="16.5" x14ac:dyDescent="0.3">
      <c r="A11" s="19" t="s">
        <v>41</v>
      </c>
      <c r="B11" s="14">
        <v>3351.6126730799997</v>
      </c>
      <c r="C11" s="21">
        <v>3.4266931807047075E-2</v>
      </c>
    </row>
    <row r="12" spans="1:7" ht="16.5" x14ac:dyDescent="0.3">
      <c r="A12" s="19" t="s">
        <v>36</v>
      </c>
      <c r="B12" s="14">
        <v>3069.5310948000001</v>
      </c>
      <c r="C12" s="21">
        <v>3.1382926061221374E-2</v>
      </c>
    </row>
    <row r="13" spans="1:7" ht="16.5" x14ac:dyDescent="0.3">
      <c r="A13" s="20" t="s">
        <v>40</v>
      </c>
      <c r="B13" s="14">
        <v>2929.35</v>
      </c>
      <c r="C13" s="21">
        <v>2.9949712714485065E-2</v>
      </c>
    </row>
    <row r="14" spans="1:7" ht="16.5" x14ac:dyDescent="0.3">
      <c r="A14" s="31" t="s">
        <v>24</v>
      </c>
      <c r="B14" s="15">
        <v>1441.1657212</v>
      </c>
      <c r="C14" s="21">
        <v>1.4734497183301306E-2</v>
      </c>
    </row>
    <row r="15" spans="1:7" ht="16.5" x14ac:dyDescent="0.3">
      <c r="A15" s="20" t="s">
        <v>12</v>
      </c>
      <c r="B15" s="14">
        <v>1415.9058715400001</v>
      </c>
      <c r="C15" s="21">
        <v>1.4476240149990818E-2</v>
      </c>
    </row>
    <row r="16" spans="1:7" ht="16.5" x14ac:dyDescent="0.3">
      <c r="A16" s="20" t="s">
        <v>38</v>
      </c>
      <c r="B16" s="23">
        <v>1226.6055000000001</v>
      </c>
      <c r="C16" s="21">
        <v>1.2540830675408305E-2</v>
      </c>
    </row>
    <row r="17" spans="1:3" ht="16.5" x14ac:dyDescent="0.3">
      <c r="A17" s="20" t="s">
        <v>37</v>
      </c>
      <c r="B17" s="23">
        <v>1001.5433</v>
      </c>
      <c r="C17" s="21">
        <v>1.0239791798903284E-2</v>
      </c>
    </row>
    <row r="18" spans="1:3" ht="16.5" x14ac:dyDescent="0.3">
      <c r="A18" s="20" t="s">
        <v>13</v>
      </c>
      <c r="B18" s="16">
        <v>8311.1728935000137</v>
      </c>
      <c r="C18" s="21">
        <v>8.4973540369276804E-2</v>
      </c>
    </row>
    <row r="19" spans="1:3" ht="16.5" x14ac:dyDescent="0.3">
      <c r="A19" s="3" t="s">
        <v>21</v>
      </c>
      <c r="B19" s="16">
        <f>SUM(B4:B18)</f>
        <v>97808.951555760024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53397.792371039999</v>
      </c>
      <c r="C20" s="30" t="s">
        <v>14</v>
      </c>
    </row>
    <row r="21" spans="1:3" ht="16.5" x14ac:dyDescent="0.3">
      <c r="A21" s="3" t="s">
        <v>20</v>
      </c>
      <c r="B21" s="8">
        <v>21130.19927298</v>
      </c>
      <c r="C21" s="30" t="s">
        <v>14</v>
      </c>
    </row>
    <row r="22" spans="1:3" ht="16.5" x14ac:dyDescent="0.3">
      <c r="A22" s="3" t="s">
        <v>18</v>
      </c>
      <c r="B22" s="9">
        <f>B19+B20+B21</f>
        <v>172336.94319978004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28" sqref="A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21609.950933849996</v>
      </c>
      <c r="C4" s="21">
        <v>0.21859544198486561</v>
      </c>
    </row>
    <row r="5" spans="1:7" ht="16.5" x14ac:dyDescent="0.3">
      <c r="A5" s="19" t="s">
        <v>27</v>
      </c>
      <c r="B5" s="14">
        <v>14516.256301840001</v>
      </c>
      <c r="C5" s="21">
        <v>0.14683917941228641</v>
      </c>
      <c r="G5" s="11"/>
    </row>
    <row r="6" spans="1:7" ht="16.5" x14ac:dyDescent="0.3">
      <c r="A6" s="19" t="s">
        <v>26</v>
      </c>
      <c r="B6" s="14">
        <v>10875.639861310001</v>
      </c>
      <c r="C6" s="21">
        <v>0.11001252661926958</v>
      </c>
    </row>
    <row r="7" spans="1:7" ht="16.5" x14ac:dyDescent="0.3">
      <c r="A7" s="19" t="s">
        <v>30</v>
      </c>
      <c r="B7" s="14">
        <v>8890.3711920600017</v>
      </c>
      <c r="C7" s="21">
        <v>8.9930542928430446E-2</v>
      </c>
    </row>
    <row r="8" spans="1:7" ht="16.5" x14ac:dyDescent="0.3">
      <c r="A8" s="19" t="s">
        <v>32</v>
      </c>
      <c r="B8" s="14">
        <v>7082.1023872300002</v>
      </c>
      <c r="C8" s="21">
        <v>7.1639001229458321E-2</v>
      </c>
    </row>
    <row r="9" spans="1:7" ht="16.5" x14ac:dyDescent="0.3">
      <c r="A9" s="19" t="s">
        <v>34</v>
      </c>
      <c r="B9" s="14">
        <v>7072.2556756699996</v>
      </c>
      <c r="C9" s="21">
        <v>7.1539396826276441E-2</v>
      </c>
    </row>
    <row r="10" spans="1:7" ht="16.5" x14ac:dyDescent="0.3">
      <c r="A10" s="19" t="s">
        <v>31</v>
      </c>
      <c r="B10" s="14">
        <v>5882.7794370800002</v>
      </c>
      <c r="C10" s="21">
        <v>5.950725085329376E-2</v>
      </c>
    </row>
    <row r="11" spans="1:7" ht="16.5" x14ac:dyDescent="0.3">
      <c r="A11" s="19" t="s">
        <v>41</v>
      </c>
      <c r="B11" s="14">
        <v>3449.8177730799998</v>
      </c>
      <c r="C11" s="21">
        <v>3.4896629019754814E-2</v>
      </c>
    </row>
    <row r="12" spans="1:7" ht="16.5" x14ac:dyDescent="0.3">
      <c r="A12" s="19" t="s">
        <v>40</v>
      </c>
      <c r="B12" s="14">
        <v>3407.85</v>
      </c>
      <c r="C12" s="21">
        <v>3.4472104043570206E-2</v>
      </c>
    </row>
    <row r="13" spans="1:7" ht="16.5" x14ac:dyDescent="0.3">
      <c r="A13" s="20" t="s">
        <v>36</v>
      </c>
      <c r="B13" s="14">
        <v>2117.1315100000002</v>
      </c>
      <c r="C13" s="21">
        <v>2.1415842154625615E-2</v>
      </c>
    </row>
    <row r="14" spans="1:7" ht="16.5" x14ac:dyDescent="0.3">
      <c r="A14" s="31" t="s">
        <v>37</v>
      </c>
      <c r="B14" s="15">
        <v>1782.1433</v>
      </c>
      <c r="C14" s="21">
        <v>1.8027269175037504E-2</v>
      </c>
    </row>
    <row r="15" spans="1:7" ht="16.5" x14ac:dyDescent="0.3">
      <c r="A15" s="20" t="s">
        <v>12</v>
      </c>
      <c r="B15" s="14">
        <v>1443.10827116</v>
      </c>
      <c r="C15" s="21">
        <v>1.4597760602598191E-2</v>
      </c>
    </row>
    <row r="16" spans="1:7" ht="16.5" x14ac:dyDescent="0.3">
      <c r="A16" s="20" t="s">
        <v>24</v>
      </c>
      <c r="B16" s="23">
        <v>1427.4954212</v>
      </c>
      <c r="C16" s="21">
        <v>1.4439828830883543E-2</v>
      </c>
    </row>
    <row r="17" spans="1:3" ht="16.5" x14ac:dyDescent="0.3">
      <c r="A17" s="20" t="s">
        <v>38</v>
      </c>
      <c r="B17" s="23">
        <v>1225.5225</v>
      </c>
      <c r="C17" s="21">
        <v>1.2396771902441796E-2</v>
      </c>
    </row>
    <row r="18" spans="1:3" ht="16.5" x14ac:dyDescent="0.3">
      <c r="A18" s="20" t="s">
        <v>43</v>
      </c>
      <c r="B18" s="23">
        <v>1088.271</v>
      </c>
      <c r="C18" s="21">
        <v>1.1008404460172892E-2</v>
      </c>
    </row>
    <row r="19" spans="1:3" ht="16.5" x14ac:dyDescent="0.3">
      <c r="A19" s="20" t="s">
        <v>13</v>
      </c>
      <c r="B19" s="16">
        <v>6987.4999112799851</v>
      </c>
      <c r="C19" s="21">
        <v>7.0682049957034865E-2</v>
      </c>
    </row>
    <row r="20" spans="1:3" ht="16.5" x14ac:dyDescent="0.3">
      <c r="A20" s="3" t="s">
        <v>21</v>
      </c>
      <c r="B20" s="16">
        <f>SUM(B4:B19)</f>
        <v>98858.195475759989</v>
      </c>
      <c r="C20" s="21">
        <f>SUM(C4:C19)</f>
        <v>1</v>
      </c>
    </row>
    <row r="21" spans="1:3" ht="16.5" x14ac:dyDescent="0.3">
      <c r="A21" s="3" t="s">
        <v>15</v>
      </c>
      <c r="B21" s="8">
        <v>54498.858714039998</v>
      </c>
      <c r="C21" s="30" t="s">
        <v>14</v>
      </c>
    </row>
    <row r="22" spans="1:3" ht="16.5" x14ac:dyDescent="0.3">
      <c r="A22" s="3" t="s">
        <v>20</v>
      </c>
      <c r="B22" s="8">
        <v>28194.168272980001</v>
      </c>
      <c r="C22" s="30" t="s">
        <v>14</v>
      </c>
    </row>
    <row r="23" spans="1:3" ht="16.5" x14ac:dyDescent="0.3">
      <c r="A23" s="3" t="s">
        <v>18</v>
      </c>
      <c r="B23" s="9">
        <f>B20+B21+B22</f>
        <v>181551.22246277999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16" sqref="A1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23779.369505600003</v>
      </c>
      <c r="C4" s="21">
        <v>0.2336029372727724</v>
      </c>
    </row>
    <row r="5" spans="1:7" ht="16.5" x14ac:dyDescent="0.3">
      <c r="A5" s="19" t="s">
        <v>27</v>
      </c>
      <c r="B5" s="14">
        <v>14505.062367040002</v>
      </c>
      <c r="C5" s="21">
        <v>0.14249432363912459</v>
      </c>
      <c r="G5" s="11"/>
    </row>
    <row r="6" spans="1:7" ht="16.5" x14ac:dyDescent="0.3">
      <c r="A6" s="19" t="s">
        <v>26</v>
      </c>
      <c r="B6" s="14">
        <v>11910.348099359999</v>
      </c>
      <c r="C6" s="21">
        <v>0.11700446049658518</v>
      </c>
    </row>
    <row r="7" spans="1:7" ht="16.5" x14ac:dyDescent="0.3">
      <c r="A7" s="19" t="s">
        <v>30</v>
      </c>
      <c r="B7" s="14">
        <v>9283.4765726400001</v>
      </c>
      <c r="C7" s="21">
        <v>9.1198691999001949E-2</v>
      </c>
    </row>
    <row r="8" spans="1:7" ht="16.5" x14ac:dyDescent="0.3">
      <c r="A8" s="19" t="s">
        <v>32</v>
      </c>
      <c r="B8" s="14">
        <v>7209.0503028799994</v>
      </c>
      <c r="C8" s="21">
        <v>7.0820015867256073E-2</v>
      </c>
    </row>
    <row r="9" spans="1:7" ht="16.5" x14ac:dyDescent="0.3">
      <c r="A9" s="19" t="s">
        <v>34</v>
      </c>
      <c r="B9" s="14">
        <v>6153.2753195200003</v>
      </c>
      <c r="C9" s="21">
        <v>6.0448330564417119E-2</v>
      </c>
    </row>
    <row r="10" spans="1:7" ht="16.5" x14ac:dyDescent="0.3">
      <c r="A10" s="19" t="s">
        <v>31</v>
      </c>
      <c r="B10" s="14">
        <v>5876.0692444799988</v>
      </c>
      <c r="C10" s="21">
        <v>5.7725123233627676E-2</v>
      </c>
    </row>
    <row r="11" spans="1:7" ht="16.5" x14ac:dyDescent="0.3">
      <c r="A11" s="19" t="s">
        <v>40</v>
      </c>
      <c r="B11" s="14">
        <v>3608.8119999999999</v>
      </c>
      <c r="C11" s="21">
        <v>3.5452120926364183E-2</v>
      </c>
    </row>
    <row r="12" spans="1:7" ht="16.5" x14ac:dyDescent="0.3">
      <c r="A12" s="19" t="s">
        <v>41</v>
      </c>
      <c r="B12" s="14">
        <v>3046.3024604800003</v>
      </c>
      <c r="C12" s="21">
        <v>2.9926159414017058E-2</v>
      </c>
    </row>
    <row r="13" spans="1:7" ht="16.5" x14ac:dyDescent="0.3">
      <c r="A13" s="20" t="s">
        <v>37</v>
      </c>
      <c r="B13" s="14">
        <v>2530.0102999999999</v>
      </c>
      <c r="C13" s="21">
        <v>2.4854226571111748E-2</v>
      </c>
    </row>
    <row r="14" spans="1:7" ht="16.5" x14ac:dyDescent="0.3">
      <c r="A14" s="31" t="s">
        <v>12</v>
      </c>
      <c r="B14" s="15">
        <v>1699.7315209600001</v>
      </c>
      <c r="C14" s="21">
        <v>1.6697762982229844E-2</v>
      </c>
    </row>
    <row r="15" spans="1:7" ht="16.5" x14ac:dyDescent="0.3">
      <c r="A15" s="20" t="s">
        <v>38</v>
      </c>
      <c r="B15" s="14">
        <v>1380.5200000000002</v>
      </c>
      <c r="C15" s="21">
        <v>1.3561904023059193E-2</v>
      </c>
    </row>
    <row r="16" spans="1:7" ht="16.5" x14ac:dyDescent="0.3">
      <c r="A16" s="20" t="s">
        <v>24</v>
      </c>
      <c r="B16" s="23">
        <v>1379.9958071999999</v>
      </c>
      <c r="C16" s="21">
        <v>1.3556754476190491E-2</v>
      </c>
    </row>
    <row r="17" spans="1:3" ht="16.5" x14ac:dyDescent="0.3">
      <c r="A17" s="20" t="s">
        <v>45</v>
      </c>
      <c r="B17" s="23">
        <v>1112.5930000000001</v>
      </c>
      <c r="C17" s="21">
        <v>1.092985214464658E-2</v>
      </c>
    </row>
    <row r="18" spans="1:3" ht="16.5" x14ac:dyDescent="0.3">
      <c r="A18" s="20" t="s">
        <v>43</v>
      </c>
      <c r="B18" s="23">
        <v>1062.9590000000001</v>
      </c>
      <c r="C18" s="21">
        <v>1.0442259393885619E-2</v>
      </c>
    </row>
    <row r="19" spans="1:3" ht="16.5" x14ac:dyDescent="0.3">
      <c r="A19" s="20" t="s">
        <v>13</v>
      </c>
      <c r="B19" s="16">
        <v>7256.3907196800283</v>
      </c>
      <c r="C19" s="21">
        <v>7.1285076995710281E-2</v>
      </c>
    </row>
    <row r="20" spans="1:3" ht="16.5" x14ac:dyDescent="0.3">
      <c r="A20" s="3" t="s">
        <v>21</v>
      </c>
      <c r="B20" s="16">
        <f>SUM(B4:B19)</f>
        <v>101793.96621984003</v>
      </c>
      <c r="C20" s="21">
        <f>SUM(C4:C19)</f>
        <v>1</v>
      </c>
    </row>
    <row r="21" spans="1:3" ht="16.5" x14ac:dyDescent="0.3">
      <c r="A21" s="3" t="s">
        <v>15</v>
      </c>
      <c r="B21" s="8">
        <v>51469.563090240001</v>
      </c>
      <c r="C21" s="30" t="s">
        <v>14</v>
      </c>
    </row>
    <row r="22" spans="1:3" ht="16.5" x14ac:dyDescent="0.3">
      <c r="A22" s="3" t="s">
        <v>20</v>
      </c>
      <c r="B22" s="8">
        <v>38195.482994879996</v>
      </c>
      <c r="C22" s="30" t="s">
        <v>14</v>
      </c>
    </row>
    <row r="23" spans="1:3" ht="16.5" x14ac:dyDescent="0.3">
      <c r="A23" s="3" t="s">
        <v>18</v>
      </c>
      <c r="B23" s="9">
        <f>B20+B21+B22</f>
        <v>191459.01230496005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workbookViewId="0">
      <selection activeCell="I5" sqref="I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23339.540172749999</v>
      </c>
      <c r="C4" s="21">
        <v>0.2261127473849564</v>
      </c>
    </row>
    <row r="5" spans="1:7" ht="16.5" x14ac:dyDescent="0.3">
      <c r="A5" s="19" t="s">
        <v>27</v>
      </c>
      <c r="B5" s="14">
        <v>14443.328463599999</v>
      </c>
      <c r="C5" s="21">
        <v>0.13992652195011687</v>
      </c>
      <c r="G5" s="11"/>
    </row>
    <row r="6" spans="1:7" ht="16.5" x14ac:dyDescent="0.3">
      <c r="A6" s="19" t="s">
        <v>26</v>
      </c>
      <c r="B6" s="14">
        <v>11776.949748149998</v>
      </c>
      <c r="C6" s="21">
        <v>0.1140947269594389</v>
      </c>
    </row>
    <row r="7" spans="1:7" ht="16.5" x14ac:dyDescent="0.3">
      <c r="A7" s="19" t="s">
        <v>30</v>
      </c>
      <c r="B7" s="14">
        <v>8639.0339619000006</v>
      </c>
      <c r="C7" s="21">
        <v>8.369469532899515E-2</v>
      </c>
    </row>
    <row r="8" spans="1:7" ht="16.5" x14ac:dyDescent="0.3">
      <c r="A8" s="19" t="s">
        <v>32</v>
      </c>
      <c r="B8" s="14">
        <v>7314.5398754500002</v>
      </c>
      <c r="C8" s="21">
        <v>7.086303735434489E-2</v>
      </c>
    </row>
    <row r="9" spans="1:7" ht="16.5" x14ac:dyDescent="0.3">
      <c r="A9" s="19" t="s">
        <v>34</v>
      </c>
      <c r="B9" s="14">
        <v>6800.3921919999993</v>
      </c>
      <c r="C9" s="21">
        <v>6.5881990409717248E-2</v>
      </c>
    </row>
    <row r="10" spans="1:7" ht="16.5" x14ac:dyDescent="0.3">
      <c r="A10" s="19" t="s">
        <v>31</v>
      </c>
      <c r="B10" s="14">
        <v>5883.9163071999992</v>
      </c>
      <c r="C10" s="21">
        <v>5.7003200224033386E-2</v>
      </c>
    </row>
    <row r="11" spans="1:7" ht="16.5" x14ac:dyDescent="0.3">
      <c r="A11" s="19" t="s">
        <v>40</v>
      </c>
      <c r="B11" s="14">
        <v>3523.4119999999998</v>
      </c>
      <c r="C11" s="21">
        <v>3.4134707093299757E-2</v>
      </c>
    </row>
    <row r="12" spans="1:7" ht="16.5" x14ac:dyDescent="0.3">
      <c r="A12" s="19" t="s">
        <v>37</v>
      </c>
      <c r="B12" s="14">
        <v>3343.4222999999997</v>
      </c>
      <c r="C12" s="21">
        <v>3.2390972415291368E-2</v>
      </c>
    </row>
    <row r="13" spans="1:7" ht="16.5" x14ac:dyDescent="0.3">
      <c r="A13" s="20" t="s">
        <v>41</v>
      </c>
      <c r="B13" s="14">
        <v>2556.8677282000003</v>
      </c>
      <c r="C13" s="21">
        <v>2.4770855914215479E-2</v>
      </c>
    </row>
    <row r="14" spans="1:7" ht="16.5" x14ac:dyDescent="0.3">
      <c r="A14" s="31" t="s">
        <v>36</v>
      </c>
      <c r="B14" s="15">
        <v>2000.2170999999998</v>
      </c>
      <c r="C14" s="21">
        <v>1.9378041748029883E-2</v>
      </c>
    </row>
    <row r="15" spans="1:7" ht="16.5" x14ac:dyDescent="0.3">
      <c r="A15" s="20" t="s">
        <v>12</v>
      </c>
      <c r="B15" s="14">
        <v>1686.5930314</v>
      </c>
      <c r="C15" s="21">
        <v>1.6339661416955926E-2</v>
      </c>
    </row>
    <row r="16" spans="1:7" ht="16.5" x14ac:dyDescent="0.3">
      <c r="A16" s="20" t="s">
        <v>24</v>
      </c>
      <c r="B16" s="23">
        <v>1381.1998979999998</v>
      </c>
      <c r="C16" s="21">
        <v>1.3381022132956775E-2</v>
      </c>
    </row>
    <row r="17" spans="1:3" ht="16.5" x14ac:dyDescent="0.3">
      <c r="A17" s="20" t="s">
        <v>38</v>
      </c>
      <c r="B17" s="23">
        <v>1295.3340000000001</v>
      </c>
      <c r="C17" s="21">
        <v>1.2549155953942471E-2</v>
      </c>
    </row>
    <row r="18" spans="1:3" ht="16.5" x14ac:dyDescent="0.3">
      <c r="A18" s="20" t="s">
        <v>43</v>
      </c>
      <c r="B18" s="23">
        <v>1063.972</v>
      </c>
      <c r="C18" s="21">
        <v>1.0307728013491561E-2</v>
      </c>
    </row>
    <row r="19" spans="1:3" ht="16.5" x14ac:dyDescent="0.3">
      <c r="A19" s="20" t="s">
        <v>45</v>
      </c>
      <c r="B19" s="23">
        <v>1035.5930000000001</v>
      </c>
      <c r="C19" s="21">
        <v>1.0032793134289029E-2</v>
      </c>
    </row>
    <row r="20" spans="1:3" ht="16.5" x14ac:dyDescent="0.3">
      <c r="A20" s="20" t="s">
        <v>13</v>
      </c>
      <c r="B20" s="16">
        <v>7136.4948440500157</v>
      </c>
      <c r="C20" s="21">
        <v>6.9138142565925084E-2</v>
      </c>
    </row>
    <row r="21" spans="1:3" ht="16.5" x14ac:dyDescent="0.3">
      <c r="A21" s="3" t="s">
        <v>21</v>
      </c>
      <c r="B21" s="16">
        <f>SUM(B4:B20)</f>
        <v>103220.80662269999</v>
      </c>
      <c r="C21" s="21">
        <f>SUM(C4:C20)</f>
        <v>1.0000000000000002</v>
      </c>
    </row>
    <row r="22" spans="1:3" ht="16.5" x14ac:dyDescent="0.3">
      <c r="A22" s="3" t="s">
        <v>15</v>
      </c>
      <c r="B22" s="8">
        <v>50339.459533900001</v>
      </c>
      <c r="C22" s="30" t="s">
        <v>14</v>
      </c>
    </row>
    <row r="23" spans="1:3" ht="16.5" x14ac:dyDescent="0.3">
      <c r="A23" s="3" t="s">
        <v>20</v>
      </c>
      <c r="B23" s="8">
        <v>38636.039936699999</v>
      </c>
      <c r="C23" s="30" t="s">
        <v>14</v>
      </c>
    </row>
    <row r="24" spans="1:3" ht="16.5" x14ac:dyDescent="0.3">
      <c r="A24" s="3" t="s">
        <v>18</v>
      </c>
      <c r="B24" s="9">
        <f>B21+B22+B23</f>
        <v>192196.30609329999</v>
      </c>
      <c r="C24" s="30" t="s">
        <v>14</v>
      </c>
    </row>
    <row r="25" spans="1:3" x14ac:dyDescent="0.25">
      <c r="A25" s="5" t="s">
        <v>17</v>
      </c>
      <c r="B25" s="6"/>
      <c r="C25" s="6"/>
    </row>
    <row r="26" spans="1:3" x14ac:dyDescent="0.25">
      <c r="A26" s="5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11"/>
    </row>
    <row r="32" spans="1:3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I5" sqref="I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23409.7566348</v>
      </c>
      <c r="C4" s="21">
        <v>0.23270958575678338</v>
      </c>
    </row>
    <row r="5" spans="1:7" ht="16.5" x14ac:dyDescent="0.3">
      <c r="A5" s="19" t="s">
        <v>27</v>
      </c>
      <c r="B5" s="14">
        <v>14692.54459232</v>
      </c>
      <c r="C5" s="21">
        <v>0.14605431483679607</v>
      </c>
      <c r="G5" s="11"/>
    </row>
    <row r="6" spans="1:7" ht="16.5" x14ac:dyDescent="0.3">
      <c r="A6" s="19" t="s">
        <v>26</v>
      </c>
      <c r="B6" s="14">
        <v>11819.298348079999</v>
      </c>
      <c r="C6" s="21">
        <v>0.11749220914278116</v>
      </c>
    </row>
    <row r="7" spans="1:7" ht="16.5" x14ac:dyDescent="0.3">
      <c r="A7" s="19" t="s">
        <v>30</v>
      </c>
      <c r="B7" s="14">
        <v>8580.547410879999</v>
      </c>
      <c r="C7" s="21">
        <v>8.5296727544104348E-2</v>
      </c>
    </row>
    <row r="8" spans="1:7" ht="16.5" x14ac:dyDescent="0.3">
      <c r="A8" s="19" t="s">
        <v>32</v>
      </c>
      <c r="B8" s="14">
        <v>7646.9928050400003</v>
      </c>
      <c r="C8" s="21">
        <v>7.6016532581145504E-2</v>
      </c>
    </row>
    <row r="9" spans="1:7" ht="16.5" x14ac:dyDescent="0.3">
      <c r="A9" s="19" t="s">
        <v>34</v>
      </c>
      <c r="B9" s="14">
        <v>6741.8131143999999</v>
      </c>
      <c r="C9" s="21">
        <v>6.7018404401925011E-2</v>
      </c>
    </row>
    <row r="10" spans="1:7" ht="16.5" x14ac:dyDescent="0.3">
      <c r="A10" s="19" t="s">
        <v>31</v>
      </c>
      <c r="B10" s="14">
        <v>5537.4035806400007</v>
      </c>
      <c r="C10" s="21">
        <v>5.5045719334957652E-2</v>
      </c>
    </row>
    <row r="11" spans="1:7" ht="16.5" x14ac:dyDescent="0.3">
      <c r="A11" s="19" t="s">
        <v>40</v>
      </c>
      <c r="B11" s="14">
        <v>3473.752</v>
      </c>
      <c r="C11" s="21">
        <v>3.4531558851837847E-2</v>
      </c>
    </row>
    <row r="12" spans="1:7" ht="16.5" x14ac:dyDescent="0.3">
      <c r="A12" s="19" t="s">
        <v>37</v>
      </c>
      <c r="B12" s="14">
        <v>2194.6142999999997</v>
      </c>
      <c r="C12" s="21">
        <v>2.181602280690588E-2</v>
      </c>
    </row>
    <row r="13" spans="1:7" ht="16.5" x14ac:dyDescent="0.3">
      <c r="A13" s="20" t="s">
        <v>41</v>
      </c>
      <c r="B13" s="14">
        <v>2075.8629558400003</v>
      </c>
      <c r="C13" s="21">
        <v>2.0635550214275239E-2</v>
      </c>
    </row>
    <row r="14" spans="1:7" ht="16.5" x14ac:dyDescent="0.3">
      <c r="A14" s="31" t="s">
        <v>12</v>
      </c>
      <c r="B14" s="15">
        <v>1693.8397262399999</v>
      </c>
      <c r="C14" s="21">
        <v>1.6837968338625633E-2</v>
      </c>
    </row>
    <row r="15" spans="1:7" ht="16.5" x14ac:dyDescent="0.3">
      <c r="A15" s="20" t="s">
        <v>38</v>
      </c>
      <c r="B15" s="14">
        <v>1581.8520000000001</v>
      </c>
      <c r="C15" s="21">
        <v>1.5724730905630976E-2</v>
      </c>
    </row>
    <row r="16" spans="1:7" ht="16.5" x14ac:dyDescent="0.3">
      <c r="A16" s="20" t="s">
        <v>24</v>
      </c>
      <c r="B16" s="23">
        <v>1372.9748375999998</v>
      </c>
      <c r="C16" s="21">
        <v>1.3648343752425881E-2</v>
      </c>
    </row>
    <row r="17" spans="1:3" ht="16.5" x14ac:dyDescent="0.3">
      <c r="A17" s="20" t="s">
        <v>43</v>
      </c>
      <c r="B17" s="23">
        <v>1032.2689999999998</v>
      </c>
      <c r="C17" s="21">
        <v>1.0261486060152767E-2</v>
      </c>
    </row>
    <row r="18" spans="1:3" ht="16.5" x14ac:dyDescent="0.3">
      <c r="A18" s="20" t="s">
        <v>13</v>
      </c>
      <c r="B18" s="16">
        <v>8742.9219333599758</v>
      </c>
      <c r="C18" s="21">
        <v>8.6910845471652537E-2</v>
      </c>
    </row>
    <row r="19" spans="1:3" ht="16.5" x14ac:dyDescent="0.3">
      <c r="A19" s="3" t="s">
        <v>21</v>
      </c>
      <c r="B19" s="16">
        <f>SUM(B4:B18)</f>
        <v>100596.44323919999</v>
      </c>
      <c r="C19" s="21">
        <f>SUM(C4:C18)</f>
        <v>0.99999999999999967</v>
      </c>
    </row>
    <row r="20" spans="1:3" ht="16.5" x14ac:dyDescent="0.3">
      <c r="A20" s="3" t="s">
        <v>15</v>
      </c>
      <c r="B20" s="8">
        <v>53042.901447120006</v>
      </c>
      <c r="C20" s="30" t="s">
        <v>14</v>
      </c>
    </row>
    <row r="21" spans="1:3" ht="16.5" x14ac:dyDescent="0.3">
      <c r="A21" s="3" t="s">
        <v>20</v>
      </c>
      <c r="B21" s="8">
        <v>38627.486891040004</v>
      </c>
      <c r="C21" s="30" t="s">
        <v>14</v>
      </c>
    </row>
    <row r="22" spans="1:3" ht="16.5" x14ac:dyDescent="0.3">
      <c r="A22" s="3" t="s">
        <v>18</v>
      </c>
      <c r="B22" s="9">
        <f>B19+B20+B21</f>
        <v>192266.83157735999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31" sqref="B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23458.410291449996</v>
      </c>
      <c r="C4" s="21">
        <v>0.23216574057368511</v>
      </c>
    </row>
    <row r="5" spans="1:7" ht="16.5" x14ac:dyDescent="0.3">
      <c r="A5" s="19" t="s">
        <v>27</v>
      </c>
      <c r="B5" s="14">
        <v>15205.771175679998</v>
      </c>
      <c r="C5" s="21">
        <v>0.15049012623342309</v>
      </c>
      <c r="G5" s="11"/>
    </row>
    <row r="6" spans="1:7" ht="16.5" x14ac:dyDescent="0.3">
      <c r="A6" s="19" t="s">
        <v>26</v>
      </c>
      <c r="B6" s="14">
        <v>12105.70372997</v>
      </c>
      <c r="C6" s="21">
        <v>0.11980904233133287</v>
      </c>
    </row>
    <row r="7" spans="1:7" ht="16.5" x14ac:dyDescent="0.3">
      <c r="A7" s="19" t="s">
        <v>30</v>
      </c>
      <c r="B7" s="14">
        <v>8571.1856616200002</v>
      </c>
      <c r="C7" s="21">
        <v>8.4828240362469928E-2</v>
      </c>
    </row>
    <row r="8" spans="1:7" ht="16.5" x14ac:dyDescent="0.3">
      <c r="A8" s="19" t="s">
        <v>32</v>
      </c>
      <c r="B8" s="14">
        <v>7534.7526597100004</v>
      </c>
      <c r="C8" s="21">
        <v>7.4570757760115403E-2</v>
      </c>
    </row>
    <row r="9" spans="1:7" ht="16.5" x14ac:dyDescent="0.3">
      <c r="A9" s="19" t="s">
        <v>34</v>
      </c>
      <c r="B9" s="14">
        <v>6870.6714219800006</v>
      </c>
      <c r="C9" s="21">
        <v>6.7998406503437608E-2</v>
      </c>
    </row>
    <row r="10" spans="1:7" ht="16.5" x14ac:dyDescent="0.3">
      <c r="A10" s="19" t="s">
        <v>31</v>
      </c>
      <c r="B10" s="14">
        <v>5800.9240053599997</v>
      </c>
      <c r="C10" s="21">
        <v>5.7411214186450565E-2</v>
      </c>
    </row>
    <row r="11" spans="1:7" ht="16.5" x14ac:dyDescent="0.3">
      <c r="A11" s="19" t="s">
        <v>40</v>
      </c>
      <c r="B11" s="14">
        <v>3576.4919999999997</v>
      </c>
      <c r="C11" s="21">
        <v>3.5396214130439092E-2</v>
      </c>
    </row>
    <row r="12" spans="1:7" ht="16.5" x14ac:dyDescent="0.3">
      <c r="A12" s="19" t="s">
        <v>41</v>
      </c>
      <c r="B12" s="14">
        <v>2324.2206301599999</v>
      </c>
      <c r="C12" s="21">
        <v>2.300259894654523E-2</v>
      </c>
    </row>
    <row r="13" spans="1:7" ht="16.5" x14ac:dyDescent="0.3">
      <c r="A13" s="20" t="s">
        <v>12</v>
      </c>
      <c r="B13" s="14">
        <v>1643.6328372600001</v>
      </c>
      <c r="C13" s="21">
        <v>1.6266883823443785E-2</v>
      </c>
    </row>
    <row r="14" spans="1:7" ht="16.5" x14ac:dyDescent="0.3">
      <c r="A14" s="31" t="s">
        <v>38</v>
      </c>
      <c r="B14" s="15">
        <v>1595.1930000000002</v>
      </c>
      <c r="C14" s="21">
        <v>1.5787479185575569E-2</v>
      </c>
    </row>
    <row r="15" spans="1:7" ht="16.5" x14ac:dyDescent="0.3">
      <c r="A15" s="20" t="s">
        <v>24</v>
      </c>
      <c r="B15" s="14">
        <v>1376.8360524</v>
      </c>
      <c r="C15" s="21">
        <v>1.3626420451453227E-2</v>
      </c>
    </row>
    <row r="16" spans="1:7" ht="16.5" x14ac:dyDescent="0.3">
      <c r="A16" s="20" t="s">
        <v>43</v>
      </c>
      <c r="B16" s="23">
        <v>1101.6009999999999</v>
      </c>
      <c r="C16" s="21">
        <v>1.0902444317589927E-2</v>
      </c>
    </row>
    <row r="17" spans="1:3" ht="16.5" x14ac:dyDescent="0.3">
      <c r="A17" s="20" t="s">
        <v>45</v>
      </c>
      <c r="B17" s="23">
        <v>1101.547</v>
      </c>
      <c r="C17" s="21">
        <v>1.0901909884530091E-2</v>
      </c>
    </row>
    <row r="18" spans="1:3" ht="16.5" x14ac:dyDescent="0.3">
      <c r="A18" s="20" t="s">
        <v>13</v>
      </c>
      <c r="B18" s="16">
        <v>8774.711938930006</v>
      </c>
      <c r="C18" s="21">
        <v>8.6842521309508564E-2</v>
      </c>
    </row>
    <row r="19" spans="1:3" ht="16.5" x14ac:dyDescent="0.3">
      <c r="A19" s="3" t="s">
        <v>21</v>
      </c>
      <c r="B19" s="16">
        <f>SUM(B4:B18)</f>
        <v>101041.65340452</v>
      </c>
      <c r="C19" s="21">
        <f>SUM(C4:C18)</f>
        <v>1</v>
      </c>
    </row>
    <row r="20" spans="1:3" ht="16.5" x14ac:dyDescent="0.3">
      <c r="A20" s="3" t="s">
        <v>15</v>
      </c>
      <c r="B20" s="8">
        <v>49640.662526650005</v>
      </c>
      <c r="C20" s="30" t="s">
        <v>14</v>
      </c>
    </row>
    <row r="21" spans="1:3" ht="16.5" x14ac:dyDescent="0.3">
      <c r="A21" s="3" t="s">
        <v>20</v>
      </c>
      <c r="B21" s="8">
        <v>39276.412917460002</v>
      </c>
      <c r="C21" s="30" t="s">
        <v>14</v>
      </c>
    </row>
    <row r="22" spans="1:3" ht="16.5" x14ac:dyDescent="0.3">
      <c r="A22" s="3" t="s">
        <v>18</v>
      </c>
      <c r="B22" s="9">
        <f>B19+B20+B21</f>
        <v>189958.72884863001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A12" sqref="A1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23865.154286950001</v>
      </c>
      <c r="C4" s="21">
        <v>0.23785538231139475</v>
      </c>
    </row>
    <row r="5" spans="1:7" ht="16.5" x14ac:dyDescent="0.3">
      <c r="A5" s="19" t="s">
        <v>27</v>
      </c>
      <c r="B5" s="14">
        <v>14992.151839550001</v>
      </c>
      <c r="C5" s="21">
        <v>0.14942136826731492</v>
      </c>
      <c r="E5" s="11"/>
      <c r="G5" s="11"/>
    </row>
    <row r="6" spans="1:7" ht="16.5" x14ac:dyDescent="0.3">
      <c r="A6" s="19" t="s">
        <v>26</v>
      </c>
      <c r="B6" s="14">
        <v>12779.7036553</v>
      </c>
      <c r="C6" s="21">
        <v>0.12737069545868798</v>
      </c>
      <c r="E6" s="11"/>
    </row>
    <row r="7" spans="1:7" ht="16.5" x14ac:dyDescent="0.3">
      <c r="A7" s="19" t="s">
        <v>30</v>
      </c>
      <c r="B7" s="14">
        <v>8553.0166030200016</v>
      </c>
      <c r="C7" s="21">
        <v>8.524483058295057E-2</v>
      </c>
      <c r="E7" s="11"/>
    </row>
    <row r="8" spans="1:7" ht="16.5" x14ac:dyDescent="0.3">
      <c r="A8" s="19" t="s">
        <v>32</v>
      </c>
      <c r="B8" s="14">
        <v>7317.5566806100005</v>
      </c>
      <c r="C8" s="21">
        <v>7.2931447286035261E-2</v>
      </c>
      <c r="E8" s="11"/>
    </row>
    <row r="9" spans="1:7" ht="16.5" x14ac:dyDescent="0.3">
      <c r="A9" s="19" t="s">
        <v>34</v>
      </c>
      <c r="B9" s="14">
        <v>6260.1928402499998</v>
      </c>
      <c r="C9" s="21">
        <v>6.2393083382450601E-2</v>
      </c>
      <c r="E9" s="11"/>
    </row>
    <row r="10" spans="1:7" ht="16.5" x14ac:dyDescent="0.3">
      <c r="A10" s="19" t="s">
        <v>31</v>
      </c>
      <c r="B10" s="14">
        <v>6044.9964397600006</v>
      </c>
      <c r="C10" s="21">
        <v>6.0248298500897406E-2</v>
      </c>
    </row>
    <row r="11" spans="1:7" ht="16.5" x14ac:dyDescent="0.3">
      <c r="A11" s="19" t="s">
        <v>40</v>
      </c>
      <c r="B11" s="14">
        <v>3176.4919999999997</v>
      </c>
      <c r="C11" s="21">
        <v>3.1658949696471733E-2</v>
      </c>
    </row>
    <row r="12" spans="1:7" ht="16.5" x14ac:dyDescent="0.3">
      <c r="A12" s="19" t="s">
        <v>41</v>
      </c>
      <c r="B12" s="14">
        <v>2798.5188115600004</v>
      </c>
      <c r="C12" s="21">
        <v>2.7891827298733296E-2</v>
      </c>
    </row>
    <row r="13" spans="1:7" ht="16.5" x14ac:dyDescent="0.3">
      <c r="A13" s="20" t="s">
        <v>12</v>
      </c>
      <c r="B13" s="14">
        <v>1598.8423726600001</v>
      </c>
      <c r="C13" s="21">
        <v>1.5935085071402812E-2</v>
      </c>
    </row>
    <row r="14" spans="1:7" ht="16.5" x14ac:dyDescent="0.3">
      <c r="A14" s="31" t="s">
        <v>38</v>
      </c>
      <c r="B14" s="15">
        <v>1588.1930000000002</v>
      </c>
      <c r="C14" s="21">
        <v>1.582894661635809E-2</v>
      </c>
    </row>
    <row r="15" spans="1:7" ht="16.5" x14ac:dyDescent="0.3">
      <c r="A15" s="20" t="s">
        <v>24</v>
      </c>
      <c r="B15" s="14">
        <v>1358.3404483999998</v>
      </c>
      <c r="C15" s="21">
        <v>1.3538089164581072E-2</v>
      </c>
    </row>
    <row r="16" spans="1:7" ht="16.5" x14ac:dyDescent="0.3">
      <c r="A16" s="20" t="s">
        <v>43</v>
      </c>
      <c r="B16" s="23">
        <v>1116.2079999999999</v>
      </c>
      <c r="C16" s="21">
        <v>1.1124842411943527E-2</v>
      </c>
    </row>
    <row r="17" spans="1:3" ht="16.5" x14ac:dyDescent="0.3">
      <c r="A17" s="20" t="s">
        <v>45</v>
      </c>
      <c r="B17" s="23">
        <v>1100.991</v>
      </c>
      <c r="C17" s="21">
        <v>1.0973180063185463E-2</v>
      </c>
    </row>
    <row r="18" spans="1:3" ht="16.5" x14ac:dyDescent="0.3">
      <c r="A18" s="20" t="s">
        <v>13</v>
      </c>
      <c r="B18" s="16">
        <v>7784.3666560300335</v>
      </c>
      <c r="C18" s="21">
        <v>7.7583973887592583E-2</v>
      </c>
    </row>
    <row r="19" spans="1:3" ht="16.5" x14ac:dyDescent="0.3">
      <c r="A19" s="3" t="s">
        <v>21</v>
      </c>
      <c r="B19" s="16">
        <f>SUM(B4:B18)</f>
        <v>100334.72463409003</v>
      </c>
      <c r="C19" s="21">
        <f>SUM(C4:C18)</f>
        <v>1.0000000000000004</v>
      </c>
    </row>
    <row r="20" spans="1:3" ht="16.5" x14ac:dyDescent="0.3">
      <c r="A20" s="3" t="s">
        <v>15</v>
      </c>
      <c r="B20" s="8">
        <v>48314.201613780002</v>
      </c>
      <c r="C20" s="30" t="s">
        <v>14</v>
      </c>
    </row>
    <row r="21" spans="1:3" ht="16.5" x14ac:dyDescent="0.3">
      <c r="A21" s="3" t="s">
        <v>20</v>
      </c>
      <c r="B21" s="8">
        <v>39215.839810860001</v>
      </c>
      <c r="C21" s="30" t="s">
        <v>14</v>
      </c>
    </row>
    <row r="22" spans="1:3" ht="16.5" x14ac:dyDescent="0.3">
      <c r="A22" s="3" t="s">
        <v>18</v>
      </c>
      <c r="B22" s="9">
        <f>B19+B20+B21</f>
        <v>187864.76605873002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B4" sqref="B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24914.747803850001</v>
      </c>
      <c r="C4" s="21">
        <v>0.24136446278067755</v>
      </c>
    </row>
    <row r="5" spans="1:7" ht="16.5" x14ac:dyDescent="0.3">
      <c r="A5" s="19" t="s">
        <v>27</v>
      </c>
      <c r="B5" s="14">
        <v>15431.641097650001</v>
      </c>
      <c r="C5" s="21">
        <v>0.14949578429138097</v>
      </c>
      <c r="E5" s="11"/>
      <c r="G5" s="11"/>
    </row>
    <row r="6" spans="1:7" ht="16.5" x14ac:dyDescent="0.3">
      <c r="A6" s="19" t="s">
        <v>26</v>
      </c>
      <c r="B6" s="14">
        <v>13220.357777900002</v>
      </c>
      <c r="C6" s="21">
        <v>0.12807372476546208</v>
      </c>
      <c r="E6" s="11"/>
    </row>
    <row r="7" spans="1:7" ht="16.5" x14ac:dyDescent="0.3">
      <c r="A7" s="19" t="s">
        <v>30</v>
      </c>
      <c r="B7" s="14">
        <v>8306.3007526599995</v>
      </c>
      <c r="C7" s="21">
        <v>8.0468236509731617E-2</v>
      </c>
      <c r="E7" s="11"/>
    </row>
    <row r="8" spans="1:7" ht="16.5" x14ac:dyDescent="0.3">
      <c r="A8" s="19" t="s">
        <v>32</v>
      </c>
      <c r="B8" s="14">
        <v>7207.0145183599998</v>
      </c>
      <c r="C8" s="21">
        <v>6.9818775657351922E-2</v>
      </c>
      <c r="E8" s="11"/>
    </row>
    <row r="9" spans="1:7" ht="16.5" x14ac:dyDescent="0.3">
      <c r="A9" s="19" t="s">
        <v>34</v>
      </c>
      <c r="B9" s="14">
        <v>6841.2310901999999</v>
      </c>
      <c r="C9" s="21">
        <v>6.6275206951500118E-2</v>
      </c>
      <c r="E9" s="11"/>
    </row>
    <row r="10" spans="1:7" ht="16.5" x14ac:dyDescent="0.3">
      <c r="A10" s="19" t="s">
        <v>31</v>
      </c>
      <c r="B10" s="14">
        <v>6244.9986216799998</v>
      </c>
      <c r="C10" s="21">
        <v>6.0499136866837687E-2</v>
      </c>
    </row>
    <row r="11" spans="1:7" ht="16.5" x14ac:dyDescent="0.3">
      <c r="A11" s="19" t="s">
        <v>40</v>
      </c>
      <c r="B11" s="14">
        <v>3176.4919999999997</v>
      </c>
      <c r="C11" s="21">
        <v>3.0772628771648464E-2</v>
      </c>
    </row>
    <row r="12" spans="1:7" ht="16.5" x14ac:dyDescent="0.3">
      <c r="A12" s="19" t="s">
        <v>41</v>
      </c>
      <c r="B12" s="14">
        <v>2641.0162690800003</v>
      </c>
      <c r="C12" s="21">
        <v>2.5585146516434766E-2</v>
      </c>
    </row>
    <row r="13" spans="1:7" ht="16.5" x14ac:dyDescent="0.3">
      <c r="A13" s="20" t="s">
        <v>12</v>
      </c>
      <c r="B13" s="14">
        <v>1632.3415663800001</v>
      </c>
      <c r="C13" s="21">
        <v>1.5813495217599453E-2</v>
      </c>
    </row>
    <row r="14" spans="1:7" ht="16.5" x14ac:dyDescent="0.3">
      <c r="A14" s="31" t="s">
        <v>38</v>
      </c>
      <c r="B14" s="15">
        <v>1599.7850000000001</v>
      </c>
      <c r="C14" s="21">
        <v>1.5498099765228953E-2</v>
      </c>
    </row>
    <row r="15" spans="1:7" ht="16.5" x14ac:dyDescent="0.3">
      <c r="A15" s="20" t="s">
        <v>24</v>
      </c>
      <c r="B15" s="14">
        <v>1369.6169611999999</v>
      </c>
      <c r="C15" s="21">
        <v>1.3268320621100527E-2</v>
      </c>
    </row>
    <row r="16" spans="1:7" ht="16.5" x14ac:dyDescent="0.3">
      <c r="A16" s="20" t="s">
        <v>45</v>
      </c>
      <c r="B16" s="23">
        <v>1041.7060000000001</v>
      </c>
      <c r="C16" s="21">
        <v>1.0091645761172652E-2</v>
      </c>
    </row>
    <row r="17" spans="1:3" ht="16.5" x14ac:dyDescent="0.3">
      <c r="A17" s="20" t="s">
        <v>13</v>
      </c>
      <c r="B17" s="16">
        <v>9597.3409252900165</v>
      </c>
      <c r="C17" s="21">
        <v>9.2975335523873145E-2</v>
      </c>
    </row>
    <row r="18" spans="1:3" ht="16.5" x14ac:dyDescent="0.3">
      <c r="A18" s="3" t="s">
        <v>21</v>
      </c>
      <c r="B18" s="16">
        <f>SUM(B4:B17)</f>
        <v>103224.59038425003</v>
      </c>
      <c r="C18" s="21">
        <f>SUM(C4:C17)</f>
        <v>0.99999999999999978</v>
      </c>
    </row>
    <row r="19" spans="1:3" ht="16.5" x14ac:dyDescent="0.3">
      <c r="A19" s="3" t="s">
        <v>15</v>
      </c>
      <c r="B19" s="8">
        <v>48596.67452706</v>
      </c>
      <c r="C19" s="30" t="s">
        <v>14</v>
      </c>
    </row>
    <row r="20" spans="1:3" ht="16.5" x14ac:dyDescent="0.3">
      <c r="A20" s="3" t="s">
        <v>20</v>
      </c>
      <c r="B20" s="8">
        <v>38808.817148980001</v>
      </c>
      <c r="C20" s="30" t="s">
        <v>14</v>
      </c>
    </row>
    <row r="21" spans="1:3" ht="16.5" x14ac:dyDescent="0.3">
      <c r="A21" s="3" t="s">
        <v>18</v>
      </c>
      <c r="B21" s="9">
        <f>B18+B19+B20</f>
        <v>190630.08206029003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17" sqref="B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24047.723152449998</v>
      </c>
      <c r="C4" s="21">
        <v>0.23233576136317571</v>
      </c>
    </row>
    <row r="5" spans="1:7" ht="16.5" x14ac:dyDescent="0.3">
      <c r="A5" s="19" t="s">
        <v>27</v>
      </c>
      <c r="B5" s="14">
        <v>15097.62910305</v>
      </c>
      <c r="C5" s="21">
        <v>0.14586491744764588</v>
      </c>
      <c r="E5" s="11"/>
      <c r="G5" s="11"/>
    </row>
    <row r="6" spans="1:7" ht="16.5" x14ac:dyDescent="0.3">
      <c r="A6" s="19" t="s">
        <v>26</v>
      </c>
      <c r="B6" s="14">
        <v>13332.677722300001</v>
      </c>
      <c r="C6" s="21">
        <v>0.1288129362594076</v>
      </c>
      <c r="E6" s="11"/>
    </row>
    <row r="7" spans="1:7" ht="16.5" x14ac:dyDescent="0.3">
      <c r="A7" s="19" t="s">
        <v>30</v>
      </c>
      <c r="B7" s="14">
        <v>8829.2363044199992</v>
      </c>
      <c r="C7" s="21">
        <v>8.5303183425654988E-2</v>
      </c>
      <c r="E7" s="11"/>
    </row>
    <row r="8" spans="1:7" ht="16.5" x14ac:dyDescent="0.3">
      <c r="A8" s="19" t="s">
        <v>32</v>
      </c>
      <c r="B8" s="14">
        <v>7665.7848630000008</v>
      </c>
      <c r="C8" s="21">
        <v>7.4062560987606829E-2</v>
      </c>
      <c r="E8" s="11"/>
    </row>
    <row r="9" spans="1:7" ht="16.5" x14ac:dyDescent="0.3">
      <c r="A9" s="19" t="s">
        <v>34</v>
      </c>
      <c r="B9" s="14">
        <v>6577.2220210699998</v>
      </c>
      <c r="C9" s="21">
        <v>6.3545470655680655E-2</v>
      </c>
      <c r="E9" s="11"/>
    </row>
    <row r="10" spans="1:7" ht="16.5" x14ac:dyDescent="0.3">
      <c r="A10" s="19" t="s">
        <v>31</v>
      </c>
      <c r="B10" s="14">
        <v>6221.7460271600003</v>
      </c>
      <c r="C10" s="21">
        <v>6.0111058791911469E-2</v>
      </c>
    </row>
    <row r="11" spans="1:7" ht="16.5" x14ac:dyDescent="0.3">
      <c r="A11" s="19" t="s">
        <v>41</v>
      </c>
      <c r="B11" s="14">
        <v>3218.4158072199998</v>
      </c>
      <c r="C11" s="21">
        <v>3.1094548212043802E-2</v>
      </c>
    </row>
    <row r="12" spans="1:7" ht="16.5" x14ac:dyDescent="0.3">
      <c r="A12" s="19" t="s">
        <v>40</v>
      </c>
      <c r="B12" s="14">
        <v>2977.3420000000001</v>
      </c>
      <c r="C12" s="21">
        <v>2.8765426814974168E-2</v>
      </c>
    </row>
    <row r="13" spans="1:7" ht="16.5" x14ac:dyDescent="0.3">
      <c r="A13" s="20" t="s">
        <v>12</v>
      </c>
      <c r="B13" s="14">
        <v>1594.02966406</v>
      </c>
      <c r="C13" s="21">
        <v>1.5400630375151993E-2</v>
      </c>
    </row>
    <row r="14" spans="1:7" ht="16.5" x14ac:dyDescent="0.3">
      <c r="A14" s="31" t="s">
        <v>33</v>
      </c>
      <c r="B14" s="15">
        <v>1550.6687566000001</v>
      </c>
      <c r="C14" s="21">
        <v>1.4981701340405064E-2</v>
      </c>
    </row>
    <row r="15" spans="1:7" ht="16.5" x14ac:dyDescent="0.3">
      <c r="A15" s="20" t="s">
        <v>38</v>
      </c>
      <c r="B15" s="14">
        <v>1526.82</v>
      </c>
      <c r="C15" s="21">
        <v>1.4751287883501074E-2</v>
      </c>
    </row>
    <row r="16" spans="1:7" ht="16.5" x14ac:dyDescent="0.3">
      <c r="A16" s="20" t="s">
        <v>24</v>
      </c>
      <c r="B16" s="23">
        <v>1410.4836844000001</v>
      </c>
      <c r="C16" s="21">
        <v>1.3627310936171701E-2</v>
      </c>
    </row>
    <row r="17" spans="1:3" ht="16.5" x14ac:dyDescent="0.3">
      <c r="A17" s="20" t="s">
        <v>43</v>
      </c>
      <c r="B17" s="23">
        <v>1121.7849999999999</v>
      </c>
      <c r="C17" s="21">
        <v>1.0838064394226727E-2</v>
      </c>
    </row>
    <row r="18" spans="1:3" ht="16.5" x14ac:dyDescent="0.3">
      <c r="A18" s="20" t="s">
        <v>13</v>
      </c>
      <c r="B18" s="16">
        <v>8332.618854979999</v>
      </c>
      <c r="C18" s="21">
        <v>8.0505141112442238E-2</v>
      </c>
    </row>
    <row r="19" spans="1:3" ht="16.5" x14ac:dyDescent="0.3">
      <c r="A19" s="3" t="s">
        <v>21</v>
      </c>
      <c r="B19" s="16">
        <f>SUM(B4:B18)</f>
        <v>103504.18296071001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53233.776883350001</v>
      </c>
      <c r="C20" s="30" t="s">
        <v>14</v>
      </c>
    </row>
    <row r="21" spans="1:3" ht="16.5" x14ac:dyDescent="0.3">
      <c r="A21" s="3" t="s">
        <v>20</v>
      </c>
      <c r="B21" s="8">
        <v>35402.180862469999</v>
      </c>
      <c r="C21" s="30" t="s">
        <v>14</v>
      </c>
    </row>
    <row r="22" spans="1:3" ht="16.5" x14ac:dyDescent="0.3">
      <c r="A22" s="3" t="s">
        <v>18</v>
      </c>
      <c r="B22" s="9">
        <f>B19+B20+B21</f>
        <v>192140.14070653002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C31" sqref="C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22131.069564150002</v>
      </c>
      <c r="C4" s="21">
        <v>0.20607907728870439</v>
      </c>
    </row>
    <row r="5" spans="1:7" ht="16.5" x14ac:dyDescent="0.3">
      <c r="A5" s="19" t="s">
        <v>27</v>
      </c>
      <c r="B5" s="14">
        <v>15905.51282202</v>
      </c>
      <c r="C5" s="21">
        <v>0.14810822390053927</v>
      </c>
      <c r="E5" s="11"/>
      <c r="G5" s="11"/>
    </row>
    <row r="6" spans="1:7" ht="16.5" x14ac:dyDescent="0.3">
      <c r="A6" s="19" t="s">
        <v>26</v>
      </c>
      <c r="B6" s="14">
        <v>14428.634094100002</v>
      </c>
      <c r="C6" s="21">
        <v>0.13435589238150189</v>
      </c>
      <c r="E6" s="11"/>
    </row>
    <row r="7" spans="1:7" ht="16.5" x14ac:dyDescent="0.3">
      <c r="A7" s="19" t="s">
        <v>34</v>
      </c>
      <c r="B7" s="14">
        <v>9660.3996216900014</v>
      </c>
      <c r="C7" s="21">
        <v>8.9955265582957661E-2</v>
      </c>
      <c r="E7" s="11"/>
    </row>
    <row r="8" spans="1:7" ht="16.5" x14ac:dyDescent="0.3">
      <c r="A8" s="19" t="s">
        <v>30</v>
      </c>
      <c r="B8" s="14">
        <v>8506.7638561399981</v>
      </c>
      <c r="C8" s="21">
        <v>7.9212893037307774E-2</v>
      </c>
      <c r="E8" s="11"/>
    </row>
    <row r="9" spans="1:7" ht="16.5" x14ac:dyDescent="0.3">
      <c r="A9" s="19" t="s">
        <v>32</v>
      </c>
      <c r="B9" s="14">
        <v>7461.9854209999994</v>
      </c>
      <c r="C9" s="21">
        <v>6.9484173182142617E-2</v>
      </c>
      <c r="E9" s="11"/>
    </row>
    <row r="10" spans="1:7" ht="16.5" x14ac:dyDescent="0.3">
      <c r="A10" s="19" t="s">
        <v>31</v>
      </c>
      <c r="B10" s="14">
        <v>6360.4275997200002</v>
      </c>
      <c r="C10" s="21">
        <v>5.9226737646479809E-2</v>
      </c>
    </row>
    <row r="11" spans="1:7" ht="16.5" x14ac:dyDescent="0.3">
      <c r="A11" s="19" t="s">
        <v>40</v>
      </c>
      <c r="B11" s="14">
        <v>3381.5520000000001</v>
      </c>
      <c r="C11" s="21">
        <v>3.1488180629671153E-2</v>
      </c>
    </row>
    <row r="12" spans="1:7" ht="16.5" x14ac:dyDescent="0.3">
      <c r="A12" s="19" t="s">
        <v>41</v>
      </c>
      <c r="B12" s="14">
        <v>2794.9819437400001</v>
      </c>
      <c r="C12" s="21">
        <v>2.6026184515617237E-2</v>
      </c>
    </row>
    <row r="13" spans="1:7" ht="16.5" x14ac:dyDescent="0.3">
      <c r="A13" s="20" t="s">
        <v>36</v>
      </c>
      <c r="B13" s="14">
        <v>2199.6954000000001</v>
      </c>
      <c r="C13" s="21">
        <v>2.048302261371605E-2</v>
      </c>
    </row>
    <row r="14" spans="1:7" ht="16.5" x14ac:dyDescent="0.3">
      <c r="A14" s="31" t="s">
        <v>12</v>
      </c>
      <c r="B14" s="15">
        <v>1767.7963611</v>
      </c>
      <c r="C14" s="21">
        <v>1.6461284976481857E-2</v>
      </c>
    </row>
    <row r="15" spans="1:7" ht="16.5" x14ac:dyDescent="0.3">
      <c r="A15" s="20" t="s">
        <v>38</v>
      </c>
      <c r="B15" s="14">
        <v>1505.5060000000001</v>
      </c>
      <c r="C15" s="21">
        <v>1.4018901636601685E-2</v>
      </c>
    </row>
    <row r="16" spans="1:7" ht="16.5" x14ac:dyDescent="0.3">
      <c r="A16" s="20" t="s">
        <v>24</v>
      </c>
      <c r="B16" s="23">
        <v>1378.6948548</v>
      </c>
      <c r="C16" s="21">
        <v>1.2838067438010903E-2</v>
      </c>
    </row>
    <row r="17" spans="1:3" ht="16.5" x14ac:dyDescent="0.3">
      <c r="A17" s="20" t="s">
        <v>43</v>
      </c>
      <c r="B17" s="23">
        <v>1124.5169999999998</v>
      </c>
      <c r="C17" s="21">
        <v>1.0471225761761438E-2</v>
      </c>
    </row>
    <row r="18" spans="1:3" ht="16.5" x14ac:dyDescent="0.3">
      <c r="A18" s="20" t="s">
        <v>13</v>
      </c>
      <c r="B18" s="16">
        <v>8783.6157091100176</v>
      </c>
      <c r="C18" s="21">
        <v>8.17908694085063E-2</v>
      </c>
    </row>
    <row r="19" spans="1:3" ht="16.5" x14ac:dyDescent="0.3">
      <c r="A19" s="3" t="s">
        <v>21</v>
      </c>
      <c r="B19" s="16">
        <f>SUM(B4:B18)</f>
        <v>107391.15224757002</v>
      </c>
      <c r="C19" s="21">
        <f>SUM(C4:C18)</f>
        <v>0.99999999999999989</v>
      </c>
    </row>
    <row r="20" spans="1:3" ht="16.5" x14ac:dyDescent="0.3">
      <c r="A20" s="3" t="s">
        <v>15</v>
      </c>
      <c r="B20" s="8">
        <v>53951.109884449994</v>
      </c>
      <c r="C20" s="30" t="s">
        <v>14</v>
      </c>
    </row>
    <row r="21" spans="1:3" ht="16.5" x14ac:dyDescent="0.3">
      <c r="A21" s="3" t="s">
        <v>20</v>
      </c>
      <c r="B21" s="8">
        <v>35355.067395490005</v>
      </c>
      <c r="C21" s="30" t="s">
        <v>14</v>
      </c>
    </row>
    <row r="22" spans="1:3" ht="16.5" x14ac:dyDescent="0.3">
      <c r="A22" s="3" t="s">
        <v>18</v>
      </c>
      <c r="B22" s="9">
        <f>B19+B20+B21</f>
        <v>196697.32952751004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4" workbookViewId="0">
      <selection activeCell="H14" sqref="H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22553.561047249998</v>
      </c>
      <c r="C4" s="21">
        <v>0.20911117963665501</v>
      </c>
    </row>
    <row r="5" spans="1:7" ht="16.5" x14ac:dyDescent="0.3">
      <c r="A5" s="19" t="s">
        <v>27</v>
      </c>
      <c r="B5" s="14">
        <v>16648.5089033</v>
      </c>
      <c r="C5" s="21">
        <v>0.15436096005712188</v>
      </c>
      <c r="E5" s="11"/>
      <c r="G5" s="11"/>
    </row>
    <row r="6" spans="1:7" ht="16.5" x14ac:dyDescent="0.3">
      <c r="A6" s="19" t="s">
        <v>26</v>
      </c>
      <c r="B6" s="14">
        <v>15333.388601499999</v>
      </c>
      <c r="C6" s="21">
        <v>0.14216748173689697</v>
      </c>
      <c r="E6" s="11"/>
    </row>
    <row r="7" spans="1:7" ht="16.5" x14ac:dyDescent="0.3">
      <c r="A7" s="19" t="s">
        <v>30</v>
      </c>
      <c r="B7" s="14">
        <v>8852.9233140000033</v>
      </c>
      <c r="C7" s="21">
        <v>8.2082170241098679E-2</v>
      </c>
      <c r="E7" s="11"/>
    </row>
    <row r="8" spans="1:7" ht="16.5" x14ac:dyDescent="0.3">
      <c r="A8" s="19" t="s">
        <v>34</v>
      </c>
      <c r="B8" s="14">
        <v>8121.1707516000006</v>
      </c>
      <c r="C8" s="21">
        <v>7.529753693174962E-2</v>
      </c>
      <c r="E8" s="11"/>
    </row>
    <row r="9" spans="1:7" ht="16.5" x14ac:dyDescent="0.3">
      <c r="A9" s="19" t="s">
        <v>32</v>
      </c>
      <c r="B9" s="14">
        <v>7302.3786149999996</v>
      </c>
      <c r="C9" s="21">
        <v>6.7705893678476306E-2</v>
      </c>
      <c r="E9" s="11"/>
    </row>
    <row r="10" spans="1:7" ht="16.5" x14ac:dyDescent="0.3">
      <c r="A10" s="19" t="s">
        <v>31</v>
      </c>
      <c r="B10" s="14">
        <v>6389.2762237999996</v>
      </c>
      <c r="C10" s="21">
        <v>5.9239828485806251E-2</v>
      </c>
    </row>
    <row r="11" spans="1:7" ht="16.5" x14ac:dyDescent="0.3">
      <c r="A11" s="19" t="s">
        <v>41</v>
      </c>
      <c r="B11" s="14">
        <v>3394.0363821000001</v>
      </c>
      <c r="C11" s="21">
        <v>3.1468686922821655E-2</v>
      </c>
    </row>
    <row r="12" spans="1:7" ht="16.5" x14ac:dyDescent="0.3">
      <c r="A12" s="19" t="s">
        <v>40</v>
      </c>
      <c r="B12" s="14">
        <v>3378.268</v>
      </c>
      <c r="C12" s="21">
        <v>3.1322486286257674E-2</v>
      </c>
    </row>
    <row r="13" spans="1:7" ht="16.5" x14ac:dyDescent="0.3">
      <c r="A13" s="20" t="s">
        <v>12</v>
      </c>
      <c r="B13" s="14">
        <v>1804.4455065000002</v>
      </c>
      <c r="C13" s="21">
        <v>1.6730383626060909E-2</v>
      </c>
    </row>
    <row r="14" spans="1:7" ht="16.5" x14ac:dyDescent="0.3">
      <c r="A14" s="31" t="s">
        <v>38</v>
      </c>
      <c r="B14" s="15">
        <v>1532.4140000000002</v>
      </c>
      <c r="C14" s="21">
        <v>1.4208173093392612E-2</v>
      </c>
    </row>
    <row r="15" spans="1:7" ht="16.5" x14ac:dyDescent="0.3">
      <c r="A15" s="20" t="s">
        <v>24</v>
      </c>
      <c r="B15" s="14">
        <v>1372.243242</v>
      </c>
      <c r="C15" s="21">
        <v>1.2723108447569811E-2</v>
      </c>
    </row>
    <row r="16" spans="1:7" ht="16.5" x14ac:dyDescent="0.3">
      <c r="A16" s="20" t="s">
        <v>36</v>
      </c>
      <c r="B16" s="23">
        <v>1359.6120324999999</v>
      </c>
      <c r="C16" s="21">
        <v>1.2605994918879192E-2</v>
      </c>
    </row>
    <row r="17" spans="1:3" ht="16.5" x14ac:dyDescent="0.3">
      <c r="A17" s="20" t="s">
        <v>43</v>
      </c>
      <c r="B17" s="23">
        <v>1148.1449999999998</v>
      </c>
      <c r="C17" s="21">
        <v>1.0645323585084224E-2</v>
      </c>
    </row>
    <row r="18" spans="1:3" ht="16.5" x14ac:dyDescent="0.3">
      <c r="A18" s="20" t="s">
        <v>13</v>
      </c>
      <c r="B18" s="16">
        <v>8664.0295006500382</v>
      </c>
      <c r="C18" s="21">
        <v>8.0330792352129185E-2</v>
      </c>
    </row>
    <row r="19" spans="1:3" ht="16.5" x14ac:dyDescent="0.3">
      <c r="A19" s="3" t="s">
        <v>21</v>
      </c>
      <c r="B19" s="16">
        <f>SUM(B4:B18)</f>
        <v>107854.40112020004</v>
      </c>
      <c r="C19" s="21">
        <f>SUM(C4:C18)</f>
        <v>1</v>
      </c>
    </row>
    <row r="20" spans="1:3" ht="16.5" x14ac:dyDescent="0.3">
      <c r="A20" s="3" t="s">
        <v>15</v>
      </c>
      <c r="B20" s="8">
        <v>54261.770323900004</v>
      </c>
      <c r="C20" s="30" t="s">
        <v>14</v>
      </c>
    </row>
    <row r="21" spans="1:3" ht="16.5" x14ac:dyDescent="0.3">
      <c r="A21" s="3" t="s">
        <v>20</v>
      </c>
      <c r="B21" s="8">
        <v>35570.500990050001</v>
      </c>
      <c r="C21" s="30" t="s">
        <v>14</v>
      </c>
    </row>
    <row r="22" spans="1:3" ht="16.5" x14ac:dyDescent="0.3">
      <c r="A22" s="3" t="s">
        <v>18</v>
      </c>
      <c r="B22" s="9">
        <f>B19+B20+B21</f>
        <v>197686.67243415004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B22" sqref="B2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21631.52992855</v>
      </c>
      <c r="C4" s="21">
        <v>0.19301094125991519</v>
      </c>
    </row>
    <row r="5" spans="1:7" ht="16.5" x14ac:dyDescent="0.3">
      <c r="A5" s="19" t="s">
        <v>27</v>
      </c>
      <c r="B5" s="14">
        <v>17917.581818800001</v>
      </c>
      <c r="C5" s="21">
        <v>0.15987261850507245</v>
      </c>
      <c r="E5" s="11"/>
      <c r="G5" s="11"/>
    </row>
    <row r="6" spans="1:7" ht="16.5" x14ac:dyDescent="0.3">
      <c r="A6" s="19" t="s">
        <v>26</v>
      </c>
      <c r="B6" s="14">
        <v>16850.5196517</v>
      </c>
      <c r="C6" s="21">
        <v>0.15035157797141191</v>
      </c>
      <c r="E6" s="11"/>
    </row>
    <row r="7" spans="1:7" ht="16.5" x14ac:dyDescent="0.3">
      <c r="A7" s="19" t="s">
        <v>30</v>
      </c>
      <c r="B7" s="14">
        <v>9418.7720535899989</v>
      </c>
      <c r="C7" s="21">
        <v>8.4040567892363083E-2</v>
      </c>
      <c r="E7" s="11"/>
    </row>
    <row r="8" spans="1:7" ht="16.5" x14ac:dyDescent="0.3">
      <c r="A8" s="19" t="s">
        <v>34</v>
      </c>
      <c r="B8" s="14">
        <v>8836.9956717399982</v>
      </c>
      <c r="C8" s="21">
        <v>7.8849570887779802E-2</v>
      </c>
      <c r="E8" s="11"/>
    </row>
    <row r="9" spans="1:7" ht="16.5" x14ac:dyDescent="0.3">
      <c r="A9" s="19" t="s">
        <v>32</v>
      </c>
      <c r="B9" s="14">
        <v>7207.8913769999999</v>
      </c>
      <c r="C9" s="21">
        <v>6.4313615531088372E-2</v>
      </c>
      <c r="E9" s="11"/>
    </row>
    <row r="10" spans="1:7" ht="16.5" x14ac:dyDescent="0.3">
      <c r="A10" s="19" t="s">
        <v>31</v>
      </c>
      <c r="B10" s="14">
        <v>6017.5551136399999</v>
      </c>
      <c r="C10" s="21">
        <v>5.3692641269637957E-2</v>
      </c>
    </row>
    <row r="11" spans="1:7" ht="16.5" x14ac:dyDescent="0.3">
      <c r="A11" s="19" t="s">
        <v>41</v>
      </c>
      <c r="B11" s="14">
        <v>3390.6338763800004</v>
      </c>
      <c r="C11" s="21">
        <v>3.0253497469179075E-2</v>
      </c>
    </row>
    <row r="12" spans="1:7" ht="16.5" x14ac:dyDescent="0.3">
      <c r="A12" s="19" t="s">
        <v>40</v>
      </c>
      <c r="B12" s="14">
        <v>3379.2579999999998</v>
      </c>
      <c r="C12" s="21">
        <v>3.0151994310825839E-2</v>
      </c>
    </row>
    <row r="13" spans="1:7" ht="16.5" x14ac:dyDescent="0.3">
      <c r="A13" s="20" t="s">
        <v>36</v>
      </c>
      <c r="B13" s="14">
        <v>2116.6838284999999</v>
      </c>
      <c r="C13" s="21">
        <v>1.8886465240224054E-2</v>
      </c>
    </row>
    <row r="14" spans="1:7" ht="16.5" x14ac:dyDescent="0.3">
      <c r="A14" s="31" t="s">
        <v>12</v>
      </c>
      <c r="B14" s="15">
        <v>1774.4983307000002</v>
      </c>
      <c r="C14" s="21">
        <v>1.5833257943559314E-2</v>
      </c>
    </row>
    <row r="15" spans="1:7" ht="16.5" x14ac:dyDescent="0.3">
      <c r="A15" s="20" t="s">
        <v>38</v>
      </c>
      <c r="B15" s="14">
        <v>1548.7090000000001</v>
      </c>
      <c r="C15" s="21">
        <v>1.3818614902184083E-2</v>
      </c>
    </row>
    <row r="16" spans="1:7" ht="16.5" x14ac:dyDescent="0.3">
      <c r="A16" s="20" t="s">
        <v>24</v>
      </c>
      <c r="B16" s="23">
        <v>1406.1072876000001</v>
      </c>
      <c r="C16" s="21">
        <v>1.2546227288986505E-2</v>
      </c>
    </row>
    <row r="17" spans="1:3" ht="16.5" x14ac:dyDescent="0.3">
      <c r="A17" s="20" t="s">
        <v>43</v>
      </c>
      <c r="B17" s="23">
        <v>1159.8739999999998</v>
      </c>
      <c r="C17" s="21">
        <v>1.0349169625188372E-2</v>
      </c>
    </row>
    <row r="18" spans="1:3" ht="16.5" x14ac:dyDescent="0.3">
      <c r="A18" s="20" t="s">
        <v>13</v>
      </c>
      <c r="B18" s="16">
        <v>9417.502479190036</v>
      </c>
      <c r="C18" s="21">
        <v>8.4029239902583999E-2</v>
      </c>
    </row>
    <row r="19" spans="1:3" ht="16.5" x14ac:dyDescent="0.3">
      <c r="A19" s="3" t="s">
        <v>21</v>
      </c>
      <c r="B19" s="16">
        <f>SUM(B4:B18)</f>
        <v>112074.11241739003</v>
      </c>
      <c r="C19" s="21">
        <f>SUM(C4:C18)</f>
        <v>0.99999999999999978</v>
      </c>
    </row>
    <row r="20" spans="1:3" ht="16.5" x14ac:dyDescent="0.3">
      <c r="A20" s="3" t="s">
        <v>15</v>
      </c>
      <c r="B20" s="8">
        <v>54869.486351190004</v>
      </c>
      <c r="C20" s="30" t="s">
        <v>14</v>
      </c>
    </row>
    <row r="21" spans="1:3" ht="16.5" x14ac:dyDescent="0.3">
      <c r="A21" s="3" t="s">
        <v>20</v>
      </c>
      <c r="B21" s="8">
        <v>35872.82121039</v>
      </c>
      <c r="C21" s="30" t="s">
        <v>14</v>
      </c>
    </row>
    <row r="22" spans="1:3" ht="16.5" x14ac:dyDescent="0.3">
      <c r="A22" s="3" t="s">
        <v>18</v>
      </c>
      <c r="B22" s="9">
        <f>B19+B20+B21</f>
        <v>202816.41997897002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B35" sqref="B3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20269.461250100001</v>
      </c>
      <c r="C4" s="21">
        <v>0.17799620473777494</v>
      </c>
    </row>
    <row r="5" spans="1:7" ht="16.5" x14ac:dyDescent="0.3">
      <c r="A5" s="19" t="s">
        <v>27</v>
      </c>
      <c r="B5" s="14">
        <v>18628.6798456</v>
      </c>
      <c r="C5" s="21">
        <v>0.16358768843821739</v>
      </c>
      <c r="E5" s="11"/>
      <c r="G5" s="11"/>
    </row>
    <row r="6" spans="1:7" ht="16.5" x14ac:dyDescent="0.3">
      <c r="A6" s="19" t="s">
        <v>26</v>
      </c>
      <c r="B6" s="14">
        <v>17887.441525399998</v>
      </c>
      <c r="C6" s="21">
        <v>0.15707850666106715</v>
      </c>
      <c r="E6" s="11"/>
    </row>
    <row r="7" spans="1:7" ht="16.5" x14ac:dyDescent="0.3">
      <c r="A7" s="19" t="s">
        <v>30</v>
      </c>
      <c r="B7" s="14">
        <v>9142.73306658</v>
      </c>
      <c r="C7" s="21">
        <v>8.0286879197332878E-2</v>
      </c>
      <c r="E7" s="11"/>
    </row>
    <row r="8" spans="1:7" ht="16.5" x14ac:dyDescent="0.3">
      <c r="A8" s="19" t="s">
        <v>34</v>
      </c>
      <c r="B8" s="14">
        <v>8624.9375318799994</v>
      </c>
      <c r="C8" s="21">
        <v>7.5739859477886098E-2</v>
      </c>
      <c r="E8" s="11"/>
    </row>
    <row r="9" spans="1:7" ht="16.5" x14ac:dyDescent="0.3">
      <c r="A9" s="19" t="s">
        <v>31</v>
      </c>
      <c r="B9" s="14">
        <v>6956.1617696800004</v>
      </c>
      <c r="C9" s="21">
        <v>6.1085510821800242E-2</v>
      </c>
      <c r="E9" s="11"/>
    </row>
    <row r="10" spans="1:7" ht="16.5" x14ac:dyDescent="0.3">
      <c r="A10" s="19" t="s">
        <v>32</v>
      </c>
      <c r="B10" s="14">
        <v>6385.6466740000005</v>
      </c>
      <c r="C10" s="21">
        <v>5.6075534457670308E-2</v>
      </c>
    </row>
    <row r="11" spans="1:7" ht="16.5" x14ac:dyDescent="0.3">
      <c r="A11" s="19" t="s">
        <v>40</v>
      </c>
      <c r="B11" s="14">
        <v>3505.1530000000002</v>
      </c>
      <c r="C11" s="21">
        <v>3.0780489097713342E-2</v>
      </c>
    </row>
    <row r="12" spans="1:7" ht="16.5" x14ac:dyDescent="0.3">
      <c r="A12" s="19" t="s">
        <v>41</v>
      </c>
      <c r="B12" s="14">
        <v>3499.7169435599999</v>
      </c>
      <c r="C12" s="21">
        <v>3.073275238665223E-2</v>
      </c>
    </row>
    <row r="13" spans="1:7" ht="16.5" x14ac:dyDescent="0.3">
      <c r="A13" s="20" t="s">
        <v>37</v>
      </c>
      <c r="B13" s="14">
        <v>2202.4769999999999</v>
      </c>
      <c r="C13" s="21">
        <v>1.9341044252979649E-2</v>
      </c>
    </row>
    <row r="14" spans="1:7" ht="16.5" x14ac:dyDescent="0.3">
      <c r="A14" s="31" t="s">
        <v>36</v>
      </c>
      <c r="B14" s="15">
        <v>2047.0808</v>
      </c>
      <c r="C14" s="21">
        <v>1.797643305343256E-2</v>
      </c>
    </row>
    <row r="15" spans="1:7" ht="16.5" x14ac:dyDescent="0.3">
      <c r="A15" s="20" t="s">
        <v>12</v>
      </c>
      <c r="B15" s="14">
        <v>1768.4631233999999</v>
      </c>
      <c r="C15" s="21">
        <v>1.5529752877983293E-2</v>
      </c>
    </row>
    <row r="16" spans="1:7" ht="16.5" x14ac:dyDescent="0.3">
      <c r="A16" s="20" t="s">
        <v>38</v>
      </c>
      <c r="B16" s="23">
        <v>1630.6289999999999</v>
      </c>
      <c r="C16" s="21">
        <v>1.4319362994116149E-2</v>
      </c>
    </row>
    <row r="17" spans="1:3" ht="16.5" x14ac:dyDescent="0.3">
      <c r="A17" s="20" t="s">
        <v>24</v>
      </c>
      <c r="B17" s="23">
        <v>1438.5965912000001</v>
      </c>
      <c r="C17" s="21">
        <v>1.2633031052122169E-2</v>
      </c>
    </row>
    <row r="18" spans="1:3" ht="16.5" x14ac:dyDescent="0.3">
      <c r="A18" s="20" t="s">
        <v>43</v>
      </c>
      <c r="B18" s="23">
        <v>1155.7579999999998</v>
      </c>
      <c r="C18" s="21">
        <v>1.0149284929529458E-2</v>
      </c>
    </row>
    <row r="19" spans="1:3" ht="16.5" x14ac:dyDescent="0.3">
      <c r="A19" s="20" t="s">
        <v>13</v>
      </c>
      <c r="B19" s="16">
        <v>8732.8697136799747</v>
      </c>
      <c r="C19" s="21">
        <v>7.6687665563722168E-2</v>
      </c>
    </row>
    <row r="20" spans="1:3" ht="16.5" x14ac:dyDescent="0.3">
      <c r="A20" s="3" t="s">
        <v>21</v>
      </c>
      <c r="B20" s="16">
        <f>SUM(B4:B19)</f>
        <v>113875.80583507997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53318.943760779999</v>
      </c>
      <c r="C21" s="30" t="s">
        <v>14</v>
      </c>
    </row>
    <row r="22" spans="1:3" ht="16.5" x14ac:dyDescent="0.3">
      <c r="A22" s="3" t="s">
        <v>20</v>
      </c>
      <c r="B22" s="8">
        <v>33270.723668179999</v>
      </c>
      <c r="C22" s="30" t="s">
        <v>14</v>
      </c>
    </row>
    <row r="23" spans="1:3" ht="16.5" x14ac:dyDescent="0.3">
      <c r="A23" s="3" t="s">
        <v>18</v>
      </c>
      <c r="B23" s="9">
        <f>B20+B21+B22</f>
        <v>200465.47326403996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B20" sqref="B2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20040.807435950002</v>
      </c>
      <c r="C4" s="21">
        <v>0.17861158734953275</v>
      </c>
    </row>
    <row r="5" spans="1:7" ht="16.5" x14ac:dyDescent="0.3">
      <c r="A5" s="19" t="s">
        <v>27</v>
      </c>
      <c r="B5" s="14">
        <v>19444.0135596</v>
      </c>
      <c r="C5" s="21">
        <v>0.17329272472805266</v>
      </c>
      <c r="E5" s="11"/>
      <c r="G5" s="11"/>
    </row>
    <row r="6" spans="1:7" ht="16.5" x14ac:dyDescent="0.3">
      <c r="A6" s="19" t="s">
        <v>26</v>
      </c>
      <c r="B6" s="14">
        <v>17803.241858899997</v>
      </c>
      <c r="C6" s="21">
        <v>0.15866951960636103</v>
      </c>
      <c r="E6" s="11"/>
    </row>
    <row r="7" spans="1:7" ht="16.5" x14ac:dyDescent="0.3">
      <c r="A7" s="19" t="s">
        <v>30</v>
      </c>
      <c r="B7" s="14">
        <v>8836.8677230000012</v>
      </c>
      <c r="C7" s="21">
        <v>7.8757653664769181E-2</v>
      </c>
      <c r="E7" s="11"/>
    </row>
    <row r="8" spans="1:7" ht="16.5" x14ac:dyDescent="0.3">
      <c r="A8" s="19" t="s">
        <v>34</v>
      </c>
      <c r="B8" s="14">
        <v>7015.6583955799997</v>
      </c>
      <c r="C8" s="21">
        <v>6.2526317182649963E-2</v>
      </c>
      <c r="E8" s="11"/>
    </row>
    <row r="9" spans="1:7" ht="16.5" x14ac:dyDescent="0.3">
      <c r="A9" s="19" t="s">
        <v>31</v>
      </c>
      <c r="B9" s="14">
        <v>6779.6623278799998</v>
      </c>
      <c r="C9" s="21">
        <v>6.0423027063483833E-2</v>
      </c>
      <c r="E9" s="11"/>
    </row>
    <row r="10" spans="1:7" ht="16.5" x14ac:dyDescent="0.3">
      <c r="A10" s="19" t="s">
        <v>32</v>
      </c>
      <c r="B10" s="14">
        <v>6676.7258089999996</v>
      </c>
      <c r="C10" s="21">
        <v>5.9505616171125722E-2</v>
      </c>
    </row>
    <row r="11" spans="1:7" ht="16.5" x14ac:dyDescent="0.3">
      <c r="A11" s="19" t="s">
        <v>37</v>
      </c>
      <c r="B11" s="14">
        <v>4029.6579999999999</v>
      </c>
      <c r="C11" s="21">
        <v>3.5913902878216303E-2</v>
      </c>
    </row>
    <row r="12" spans="1:7" ht="16.5" x14ac:dyDescent="0.3">
      <c r="A12" s="19" t="s">
        <v>40</v>
      </c>
      <c r="B12" s="14">
        <v>2603.4830000000002</v>
      </c>
      <c r="C12" s="21">
        <v>2.3203268269189895E-2</v>
      </c>
    </row>
    <row r="13" spans="1:7" ht="16.5" x14ac:dyDescent="0.3">
      <c r="A13" s="20" t="s">
        <v>41</v>
      </c>
      <c r="B13" s="14">
        <v>2596.8966304599999</v>
      </c>
      <c r="C13" s="21">
        <v>2.3144567943757906E-2</v>
      </c>
    </row>
    <row r="14" spans="1:7" ht="16.5" x14ac:dyDescent="0.3">
      <c r="A14" s="31" t="s">
        <v>36</v>
      </c>
      <c r="B14" s="15">
        <v>1819.2128</v>
      </c>
      <c r="C14" s="21">
        <v>1.6213542641585945E-2</v>
      </c>
    </row>
    <row r="15" spans="1:7" ht="16.5" x14ac:dyDescent="0.3">
      <c r="A15" s="20" t="s">
        <v>12</v>
      </c>
      <c r="B15" s="14">
        <v>1754.2156018999999</v>
      </c>
      <c r="C15" s="21">
        <v>1.5634261953269571E-2</v>
      </c>
    </row>
    <row r="16" spans="1:7" ht="16.5" x14ac:dyDescent="0.3">
      <c r="A16" s="20" t="s">
        <v>38</v>
      </c>
      <c r="B16" s="23">
        <v>1500.6589999999999</v>
      </c>
      <c r="C16" s="21">
        <v>1.3374465420966541E-2</v>
      </c>
    </row>
    <row r="17" spans="1:3" ht="16.5" x14ac:dyDescent="0.3">
      <c r="A17" s="20" t="s">
        <v>24</v>
      </c>
      <c r="B17" s="23">
        <v>1398.8451292</v>
      </c>
      <c r="C17" s="21">
        <v>1.2467060011483538E-2</v>
      </c>
    </row>
    <row r="18" spans="1:3" ht="16.5" x14ac:dyDescent="0.3">
      <c r="A18" s="20" t="s">
        <v>43</v>
      </c>
      <c r="B18" s="23">
        <v>1165.8319999999999</v>
      </c>
      <c r="C18" s="21">
        <v>1.0390355017799689E-2</v>
      </c>
    </row>
    <row r="19" spans="1:3" ht="16.5" x14ac:dyDescent="0.3">
      <c r="A19" s="20" t="s">
        <v>13</v>
      </c>
      <c r="B19" s="16">
        <v>8737.5090668799821</v>
      </c>
      <c r="C19" s="21">
        <v>7.787213009775569E-2</v>
      </c>
    </row>
    <row r="20" spans="1:3" ht="16.5" x14ac:dyDescent="0.3">
      <c r="A20" s="3" t="s">
        <v>21</v>
      </c>
      <c r="B20" s="16">
        <f>SUM(B4:B19)</f>
        <v>112203.28833834996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53367.099826230005</v>
      </c>
      <c r="C21" s="30" t="s">
        <v>14</v>
      </c>
    </row>
    <row r="22" spans="1:3" ht="16.5" x14ac:dyDescent="0.3">
      <c r="A22" s="3" t="s">
        <v>20</v>
      </c>
      <c r="B22" s="8">
        <v>34001.422022630002</v>
      </c>
      <c r="C22" s="30" t="s">
        <v>14</v>
      </c>
    </row>
    <row r="23" spans="1:3" ht="16.5" x14ac:dyDescent="0.3">
      <c r="A23" s="3" t="s">
        <v>18</v>
      </c>
      <c r="B23" s="9">
        <f>B20+B21+B22</f>
        <v>199571.81018720995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B18" sqref="B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20592.780778249999</v>
      </c>
      <c r="C4" s="21">
        <v>0.18307595266340018</v>
      </c>
    </row>
    <row r="5" spans="1:7" ht="16.5" x14ac:dyDescent="0.3">
      <c r="A5" s="19" t="s">
        <v>27</v>
      </c>
      <c r="B5" s="14">
        <v>19135.496128499999</v>
      </c>
      <c r="C5" s="21">
        <v>0.17012025821748461</v>
      </c>
      <c r="E5" s="11"/>
      <c r="G5" s="11"/>
    </row>
    <row r="6" spans="1:7" ht="16.5" x14ac:dyDescent="0.3">
      <c r="A6" s="19" t="s">
        <v>26</v>
      </c>
      <c r="B6" s="14">
        <v>18171.028901499998</v>
      </c>
      <c r="C6" s="21">
        <v>0.16154585739726385</v>
      </c>
      <c r="E6" s="11"/>
    </row>
    <row r="7" spans="1:7" ht="16.5" x14ac:dyDescent="0.3">
      <c r="A7" s="19" t="s">
        <v>30</v>
      </c>
      <c r="B7" s="14">
        <v>8896.2401050000008</v>
      </c>
      <c r="C7" s="21">
        <v>7.9090223408070995E-2</v>
      </c>
      <c r="E7" s="11"/>
    </row>
    <row r="8" spans="1:7" ht="16.5" x14ac:dyDescent="0.3">
      <c r="A8" s="19" t="s">
        <v>32</v>
      </c>
      <c r="B8" s="14">
        <v>6671.3071150000005</v>
      </c>
      <c r="C8" s="21">
        <v>5.9309906648388908E-2</v>
      </c>
      <c r="E8" s="11"/>
    </row>
    <row r="9" spans="1:7" ht="16.5" x14ac:dyDescent="0.3">
      <c r="A9" s="19" t="s">
        <v>31</v>
      </c>
      <c r="B9" s="14">
        <v>6411.4242860000013</v>
      </c>
      <c r="C9" s="21">
        <v>5.6999470917907753E-2</v>
      </c>
      <c r="E9" s="11"/>
    </row>
    <row r="10" spans="1:7" ht="16.5" x14ac:dyDescent="0.3">
      <c r="A10" s="19" t="s">
        <v>34</v>
      </c>
      <c r="B10" s="14">
        <v>5966.56081705</v>
      </c>
      <c r="C10" s="21">
        <v>5.3044502219887761E-2</v>
      </c>
    </row>
    <row r="11" spans="1:7" ht="16.5" x14ac:dyDescent="0.3">
      <c r="A11" s="19" t="s">
        <v>37</v>
      </c>
      <c r="B11" s="14">
        <v>4993.6639999999998</v>
      </c>
      <c r="C11" s="21">
        <v>4.4395159834193947E-2</v>
      </c>
    </row>
    <row r="12" spans="1:7" ht="16.5" x14ac:dyDescent="0.3">
      <c r="A12" s="19" t="s">
        <v>41</v>
      </c>
      <c r="B12" s="14">
        <v>2457.4420021000001</v>
      </c>
      <c r="C12" s="21">
        <v>2.1847391107309402E-2</v>
      </c>
    </row>
    <row r="13" spans="1:7" ht="16.5" x14ac:dyDescent="0.3">
      <c r="A13" s="20" t="s">
        <v>44</v>
      </c>
      <c r="B13" s="14">
        <v>2294.3399999999997</v>
      </c>
      <c r="C13" s="21">
        <v>2.039736574466855E-2</v>
      </c>
    </row>
    <row r="14" spans="1:7" ht="16.5" x14ac:dyDescent="0.3">
      <c r="A14" s="31" t="s">
        <v>12</v>
      </c>
      <c r="B14" s="15">
        <v>1769.0944064999999</v>
      </c>
      <c r="C14" s="21">
        <v>1.5727776025448646E-2</v>
      </c>
    </row>
    <row r="15" spans="1:7" ht="16.5" x14ac:dyDescent="0.3">
      <c r="A15" s="20" t="s">
        <v>36</v>
      </c>
      <c r="B15" s="14">
        <v>1569.3425500000001</v>
      </c>
      <c r="C15" s="21">
        <v>1.3951922544618843E-2</v>
      </c>
    </row>
    <row r="16" spans="1:7" ht="16.5" x14ac:dyDescent="0.3">
      <c r="A16" s="20" t="s">
        <v>24</v>
      </c>
      <c r="B16" s="23">
        <v>1497.8286419999999</v>
      </c>
      <c r="C16" s="21">
        <v>1.3316142609078959E-2</v>
      </c>
    </row>
    <row r="17" spans="1:3" ht="16.5" x14ac:dyDescent="0.3">
      <c r="A17" s="20" t="s">
        <v>38</v>
      </c>
      <c r="B17" s="23">
        <v>1466.2729999999999</v>
      </c>
      <c r="C17" s="21">
        <v>1.3035603555938698E-2</v>
      </c>
    </row>
    <row r="18" spans="1:3" ht="16.5" x14ac:dyDescent="0.3">
      <c r="A18" s="20" t="s">
        <v>43</v>
      </c>
      <c r="B18" s="23">
        <v>1233.9910000000002</v>
      </c>
      <c r="C18" s="21">
        <v>1.0970547413473721E-2</v>
      </c>
    </row>
    <row r="19" spans="1:3" ht="16.5" x14ac:dyDescent="0.3">
      <c r="A19" s="20" t="s">
        <v>13</v>
      </c>
      <c r="B19" s="16">
        <v>9355.3581681500218</v>
      </c>
      <c r="C19" s="21">
        <v>8.3171919692865234E-2</v>
      </c>
    </row>
    <row r="20" spans="1:3" ht="16.5" x14ac:dyDescent="0.3">
      <c r="A20" s="3" t="s">
        <v>21</v>
      </c>
      <c r="B20" s="16">
        <f>SUM(B4:B19)</f>
        <v>112482.17190005002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54571.888236250001</v>
      </c>
      <c r="C21" s="30" t="s">
        <v>14</v>
      </c>
    </row>
    <row r="22" spans="1:3" ht="16.5" x14ac:dyDescent="0.3">
      <c r="A22" s="3" t="s">
        <v>20</v>
      </c>
      <c r="B22" s="8">
        <v>35660.412600050004</v>
      </c>
      <c r="C22" s="30" t="s">
        <v>14</v>
      </c>
    </row>
    <row r="23" spans="1:3" ht="16.5" x14ac:dyDescent="0.3">
      <c r="A23" s="3" t="s">
        <v>18</v>
      </c>
      <c r="B23" s="9">
        <f>B20+B21+B22</f>
        <v>202714.47273635003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zoomScaleNormal="100" workbookViewId="0">
      <selection activeCell="A8" sqref="A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19728.800789250003</v>
      </c>
      <c r="C4" s="21">
        <v>0.17689046529619912</v>
      </c>
    </row>
    <row r="5" spans="1:7" ht="16.5" x14ac:dyDescent="0.3">
      <c r="A5" s="19" t="s">
        <v>26</v>
      </c>
      <c r="B5" s="14">
        <v>18819.9199835</v>
      </c>
      <c r="C5" s="21">
        <v>0.16874134613050173</v>
      </c>
      <c r="G5" s="11"/>
    </row>
    <row r="6" spans="1:7" ht="16.5" x14ac:dyDescent="0.3">
      <c r="A6" s="19" t="s">
        <v>27</v>
      </c>
      <c r="B6" s="14">
        <v>18770.833802999998</v>
      </c>
      <c r="C6" s="21">
        <v>0.16830123436694286</v>
      </c>
    </row>
    <row r="7" spans="1:7" ht="16.5" x14ac:dyDescent="0.3">
      <c r="A7" s="19" t="s">
        <v>30</v>
      </c>
      <c r="B7" s="14">
        <v>7975.9728450000002</v>
      </c>
      <c r="C7" s="21">
        <v>7.151339621770969E-2</v>
      </c>
    </row>
    <row r="8" spans="1:7" ht="16.5" x14ac:dyDescent="0.3">
      <c r="A8" s="19" t="s">
        <v>34</v>
      </c>
      <c r="B8" s="14">
        <v>6713.5920624499995</v>
      </c>
      <c r="C8" s="21">
        <v>6.0194759753605651E-2</v>
      </c>
    </row>
    <row r="9" spans="1:7" ht="16.5" x14ac:dyDescent="0.3">
      <c r="A9" s="19" t="s">
        <v>32</v>
      </c>
      <c r="B9" s="14">
        <v>6611.4540350000007</v>
      </c>
      <c r="C9" s="21">
        <v>5.9278979651557533E-2</v>
      </c>
    </row>
    <row r="10" spans="1:7" ht="16.5" x14ac:dyDescent="0.3">
      <c r="A10" s="19" t="s">
        <v>31</v>
      </c>
      <c r="B10" s="14">
        <v>5847.7825539999994</v>
      </c>
      <c r="C10" s="21">
        <v>5.2431822287530898E-2</v>
      </c>
    </row>
    <row r="11" spans="1:7" ht="16.5" x14ac:dyDescent="0.3">
      <c r="A11" s="19" t="s">
        <v>37</v>
      </c>
      <c r="B11" s="14">
        <v>5798.8339999999998</v>
      </c>
      <c r="C11" s="21">
        <v>5.1992944497383918E-2</v>
      </c>
    </row>
    <row r="12" spans="1:7" ht="16.5" x14ac:dyDescent="0.3">
      <c r="A12" s="19" t="s">
        <v>40</v>
      </c>
      <c r="B12" s="14">
        <v>2192.4279999999999</v>
      </c>
      <c r="C12" s="21">
        <v>1.9657535862987355E-2</v>
      </c>
    </row>
    <row r="13" spans="1:7" ht="16.5" x14ac:dyDescent="0.3">
      <c r="A13" s="20" t="s">
        <v>41</v>
      </c>
      <c r="B13" s="14">
        <v>2000.5223569</v>
      </c>
      <c r="C13" s="21">
        <v>1.7936890048598969E-2</v>
      </c>
    </row>
    <row r="14" spans="1:7" ht="16.5" x14ac:dyDescent="0.3">
      <c r="A14" s="31" t="s">
        <v>36</v>
      </c>
      <c r="B14" s="15">
        <v>1855.3907999999999</v>
      </c>
      <c r="C14" s="21">
        <v>1.6635625521502554E-2</v>
      </c>
    </row>
    <row r="15" spans="1:7" ht="16.5" x14ac:dyDescent="0.3">
      <c r="A15" s="20" t="s">
        <v>12</v>
      </c>
      <c r="B15" s="14">
        <v>1786.2355284999999</v>
      </c>
      <c r="C15" s="21">
        <v>1.6015572215475685E-2</v>
      </c>
    </row>
    <row r="16" spans="1:7" ht="16.5" x14ac:dyDescent="0.3">
      <c r="A16" s="20" t="s">
        <v>24</v>
      </c>
      <c r="B16" s="23">
        <v>1500.9693379999999</v>
      </c>
      <c r="C16" s="21">
        <v>1.345784609162964E-2</v>
      </c>
    </row>
    <row r="17" spans="1:3" ht="16.5" x14ac:dyDescent="0.3">
      <c r="A17" s="20" t="s">
        <v>38</v>
      </c>
      <c r="B17" s="23">
        <v>1488.5429999999999</v>
      </c>
      <c r="C17" s="21">
        <v>1.3346430261837008E-2</v>
      </c>
    </row>
    <row r="18" spans="1:3" ht="16.5" x14ac:dyDescent="0.3">
      <c r="A18" s="20" t="s">
        <v>43</v>
      </c>
      <c r="B18" s="23">
        <v>1225.8110000000001</v>
      </c>
      <c r="C18" s="21">
        <v>1.0990748017150118E-2</v>
      </c>
    </row>
    <row r="19" spans="1:3" ht="16.5" x14ac:dyDescent="0.3">
      <c r="A19" s="20" t="s">
        <v>13</v>
      </c>
      <c r="B19" s="16">
        <v>9214.0812211500015</v>
      </c>
      <c r="C19" s="21">
        <v>8.261440377938728E-2</v>
      </c>
    </row>
    <row r="20" spans="1:3" ht="16.5" x14ac:dyDescent="0.3">
      <c r="A20" s="3" t="s">
        <v>21</v>
      </c>
      <c r="B20" s="16">
        <f>SUM(B4:B19)</f>
        <v>111531.17131675</v>
      </c>
      <c r="C20" s="21">
        <f>SUM(C4:C19)</f>
        <v>1</v>
      </c>
    </row>
    <row r="21" spans="1:3" ht="16.5" x14ac:dyDescent="0.3">
      <c r="A21" s="3" t="s">
        <v>15</v>
      </c>
      <c r="B21" s="8">
        <v>53582.290389850001</v>
      </c>
      <c r="C21" s="30" t="s">
        <v>14</v>
      </c>
    </row>
    <row r="22" spans="1:3" ht="16.5" x14ac:dyDescent="0.3">
      <c r="A22" s="3" t="s">
        <v>20</v>
      </c>
      <c r="B22" s="8">
        <v>34910.615789449999</v>
      </c>
      <c r="C22" s="30" t="s">
        <v>14</v>
      </c>
    </row>
    <row r="23" spans="1:3" ht="16.5" x14ac:dyDescent="0.3">
      <c r="A23" s="3" t="s">
        <v>18</v>
      </c>
      <c r="B23" s="9">
        <f>B20+B21+B22</f>
        <v>200024.07749605001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A9" sqref="A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19327.060878799999</v>
      </c>
      <c r="C4" s="21">
        <v>0.16794504458501885</v>
      </c>
    </row>
    <row r="5" spans="1:7" ht="16.5" x14ac:dyDescent="0.3">
      <c r="A5" s="19" t="s">
        <v>26</v>
      </c>
      <c r="B5" s="14">
        <v>19191.592977</v>
      </c>
      <c r="C5" s="21">
        <v>0.16676787838523752</v>
      </c>
      <c r="G5" s="11"/>
    </row>
    <row r="6" spans="1:7" ht="16.5" x14ac:dyDescent="0.3">
      <c r="A6" s="19" t="s">
        <v>27</v>
      </c>
      <c r="B6" s="14">
        <v>18325.624119299999</v>
      </c>
      <c r="C6" s="21">
        <v>0.15924292778215882</v>
      </c>
    </row>
    <row r="7" spans="1:7" ht="16.5" x14ac:dyDescent="0.3">
      <c r="A7" s="19" t="s">
        <v>37</v>
      </c>
      <c r="B7" s="14">
        <v>9403.6790000000001</v>
      </c>
      <c r="C7" s="21">
        <v>8.1714508937598115E-2</v>
      </c>
    </row>
    <row r="8" spans="1:7" ht="16.5" x14ac:dyDescent="0.3">
      <c r="A8" s="19" t="s">
        <v>30</v>
      </c>
      <c r="B8" s="14">
        <v>8217.6633899999997</v>
      </c>
      <c r="C8" s="21">
        <v>7.1408469868902147E-2</v>
      </c>
    </row>
    <row r="9" spans="1:7" ht="16.5" x14ac:dyDescent="0.3">
      <c r="A9" s="19" t="s">
        <v>34</v>
      </c>
      <c r="B9" s="14">
        <v>7317.3889966999996</v>
      </c>
      <c r="C9" s="21">
        <v>6.358541678961227E-2</v>
      </c>
    </row>
    <row r="10" spans="1:7" ht="16.5" x14ac:dyDescent="0.3">
      <c r="A10" s="19" t="s">
        <v>31</v>
      </c>
      <c r="B10" s="14">
        <v>6703.3745480000007</v>
      </c>
      <c r="C10" s="21">
        <v>5.8249857254231437E-2</v>
      </c>
    </row>
    <row r="11" spans="1:7" ht="16.5" x14ac:dyDescent="0.3">
      <c r="A11" s="19" t="s">
        <v>32</v>
      </c>
      <c r="B11" s="14">
        <v>5882.8467700000001</v>
      </c>
      <c r="C11" s="21">
        <v>5.1119772906506621E-2</v>
      </c>
    </row>
    <row r="12" spans="1:7" ht="16.5" x14ac:dyDescent="0.3">
      <c r="A12" s="19" t="s">
        <v>40</v>
      </c>
      <c r="B12" s="14">
        <v>2457.788</v>
      </c>
      <c r="C12" s="21">
        <v>2.1357272987808432E-2</v>
      </c>
    </row>
    <row r="13" spans="1:7" ht="16.5" x14ac:dyDescent="0.3">
      <c r="A13" s="20" t="s">
        <v>23</v>
      </c>
      <c r="B13" s="14">
        <v>2133.3291678000001</v>
      </c>
      <c r="C13" s="21">
        <v>1.8537845171983418E-2</v>
      </c>
    </row>
    <row r="14" spans="1:7" ht="16.5" x14ac:dyDescent="0.3">
      <c r="A14" s="31" t="s">
        <v>12</v>
      </c>
      <c r="B14" s="15">
        <v>1839.416367</v>
      </c>
      <c r="C14" s="21">
        <v>1.5983851124776353E-2</v>
      </c>
    </row>
    <row r="15" spans="1:7" ht="16.5" x14ac:dyDescent="0.3">
      <c r="A15" s="20" t="s">
        <v>24</v>
      </c>
      <c r="B15" s="14">
        <v>1517.1263560000002</v>
      </c>
      <c r="C15" s="21">
        <v>1.318326956681823E-2</v>
      </c>
    </row>
    <row r="16" spans="1:7" ht="16.5" x14ac:dyDescent="0.3">
      <c r="A16" s="20" t="s">
        <v>38</v>
      </c>
      <c r="B16" s="23">
        <v>1456.423</v>
      </c>
      <c r="C16" s="21">
        <v>1.265577974858813E-2</v>
      </c>
    </row>
    <row r="17" spans="1:3" ht="16.5" x14ac:dyDescent="0.3">
      <c r="A17" s="20" t="s">
        <v>36</v>
      </c>
      <c r="B17" s="23">
        <v>1271.6557999999998</v>
      </c>
      <c r="C17" s="21">
        <v>1.1050220794930204E-2</v>
      </c>
    </row>
    <row r="18" spans="1:3" ht="16.5" x14ac:dyDescent="0.3">
      <c r="A18" s="20" t="s">
        <v>13</v>
      </c>
      <c r="B18" s="16">
        <v>10034.704022300008</v>
      </c>
      <c r="C18" s="21">
        <v>8.7197884095829487E-2</v>
      </c>
    </row>
    <row r="19" spans="1:3" ht="16.5" x14ac:dyDescent="0.3">
      <c r="A19" s="3" t="s">
        <v>21</v>
      </c>
      <c r="B19" s="16">
        <f>SUM(B4:B18)</f>
        <v>115079.6733929</v>
      </c>
      <c r="C19" s="21">
        <f>SUM(C4:C18)</f>
        <v>1</v>
      </c>
    </row>
    <row r="20" spans="1:3" ht="16.5" x14ac:dyDescent="0.3">
      <c r="A20" s="3" t="s">
        <v>15</v>
      </c>
      <c r="B20" s="8">
        <v>52484.063590400001</v>
      </c>
      <c r="C20" s="30" t="s">
        <v>14</v>
      </c>
    </row>
    <row r="21" spans="1:3" ht="16.5" x14ac:dyDescent="0.3">
      <c r="A21" s="3" t="s">
        <v>20</v>
      </c>
      <c r="B21" s="8">
        <v>34347.618820099997</v>
      </c>
      <c r="C21" s="30" t="s">
        <v>14</v>
      </c>
    </row>
    <row r="22" spans="1:3" ht="16.5" x14ac:dyDescent="0.3">
      <c r="A22" s="3" t="s">
        <v>18</v>
      </c>
      <c r="B22" s="9">
        <f>B19+B20+B21</f>
        <v>201911.35580340002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A8" sqref="A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20636.023092240001</v>
      </c>
      <c r="C4" s="21">
        <v>0.16546301387162829</v>
      </c>
    </row>
    <row r="5" spans="1:7" ht="16.5" x14ac:dyDescent="0.3">
      <c r="A5" s="19" t="s">
        <v>26</v>
      </c>
      <c r="B5" s="14">
        <v>19506.585736560002</v>
      </c>
      <c r="C5" s="21">
        <v>0.15640700012253098</v>
      </c>
      <c r="G5" s="11"/>
    </row>
    <row r="6" spans="1:7" ht="16.5" x14ac:dyDescent="0.3">
      <c r="A6" s="19" t="s">
        <v>27</v>
      </c>
      <c r="B6" s="14">
        <v>18710.888149660001</v>
      </c>
      <c r="C6" s="21">
        <v>0.15002696651477809</v>
      </c>
    </row>
    <row r="7" spans="1:7" ht="16.5" x14ac:dyDescent="0.3">
      <c r="A7" s="19" t="s">
        <v>37</v>
      </c>
      <c r="B7" s="14">
        <v>10107.134</v>
      </c>
      <c r="C7" s="21">
        <v>8.1040656223789614E-2</v>
      </c>
    </row>
    <row r="8" spans="1:7" ht="16.5" x14ac:dyDescent="0.3">
      <c r="A8" s="19" t="s">
        <v>30</v>
      </c>
      <c r="B8" s="14">
        <v>8495.0848219999989</v>
      </c>
      <c r="C8" s="21">
        <v>6.8114981818944417E-2</v>
      </c>
    </row>
    <row r="9" spans="1:7" ht="16.5" x14ac:dyDescent="0.3">
      <c r="A9" s="19" t="s">
        <v>35</v>
      </c>
      <c r="B9" s="14">
        <v>7045.37</v>
      </c>
      <c r="C9" s="21">
        <v>5.6490930875102735E-2</v>
      </c>
    </row>
    <row r="10" spans="1:7" ht="16.5" x14ac:dyDescent="0.3">
      <c r="A10" s="19" t="s">
        <v>31</v>
      </c>
      <c r="B10" s="14">
        <v>6746.4457704000006</v>
      </c>
      <c r="C10" s="21">
        <v>5.4094107430595652E-2</v>
      </c>
    </row>
    <row r="11" spans="1:7" ht="16.5" x14ac:dyDescent="0.3">
      <c r="A11" s="19" t="s">
        <v>29</v>
      </c>
      <c r="B11" s="14">
        <v>6484.70505572</v>
      </c>
      <c r="C11" s="21">
        <v>5.1995427500345304E-2</v>
      </c>
    </row>
    <row r="12" spans="1:7" ht="16.5" x14ac:dyDescent="0.3">
      <c r="A12" s="19" t="s">
        <v>32</v>
      </c>
      <c r="B12" s="14">
        <v>6149.3713259999995</v>
      </c>
      <c r="C12" s="21">
        <v>4.9306666719051637E-2</v>
      </c>
    </row>
    <row r="13" spans="1:7" ht="16.5" x14ac:dyDescent="0.3">
      <c r="A13" s="20" t="s">
        <v>40</v>
      </c>
      <c r="B13" s="14">
        <v>2464.9279999999999</v>
      </c>
      <c r="C13" s="21">
        <v>1.9764196523405476E-2</v>
      </c>
    </row>
    <row r="14" spans="1:7" ht="16.5" x14ac:dyDescent="0.3">
      <c r="A14" s="31" t="s">
        <v>41</v>
      </c>
      <c r="B14" s="15">
        <v>2371.8412457200002</v>
      </c>
      <c r="C14" s="21">
        <v>1.9017811677553641E-2</v>
      </c>
    </row>
    <row r="15" spans="1:7" ht="16.5" x14ac:dyDescent="0.3">
      <c r="A15" s="20" t="s">
        <v>12</v>
      </c>
      <c r="B15" s="14">
        <v>1680.5418966</v>
      </c>
      <c r="C15" s="21">
        <v>1.3474860243471195E-2</v>
      </c>
    </row>
    <row r="16" spans="1:7" ht="16.5" x14ac:dyDescent="0.3">
      <c r="A16" s="20" t="s">
        <v>38</v>
      </c>
      <c r="B16" s="23">
        <v>1579.6190000000001</v>
      </c>
      <c r="C16" s="21">
        <v>1.2665643924733395E-2</v>
      </c>
    </row>
    <row r="17" spans="1:3" ht="16.5" x14ac:dyDescent="0.3">
      <c r="A17" s="20" t="s">
        <v>24</v>
      </c>
      <c r="B17" s="23">
        <v>1472.9645688000001</v>
      </c>
      <c r="C17" s="21">
        <v>1.1810471222598148E-2</v>
      </c>
    </row>
    <row r="18" spans="1:3" ht="16.5" x14ac:dyDescent="0.3">
      <c r="A18" s="20" t="s">
        <v>13</v>
      </c>
      <c r="B18" s="16">
        <v>11265.330478539967</v>
      </c>
      <c r="C18" s="21">
        <v>9.0327265331471493E-2</v>
      </c>
    </row>
    <row r="19" spans="1:3" ht="16.5" x14ac:dyDescent="0.3">
      <c r="A19" s="3" t="s">
        <v>21</v>
      </c>
      <c r="B19" s="16">
        <f>SUM(B4:B18)</f>
        <v>124716.83314223996</v>
      </c>
      <c r="C19" s="21">
        <f>SUM(C4:C18)</f>
        <v>1</v>
      </c>
    </row>
    <row r="20" spans="1:3" ht="16.5" x14ac:dyDescent="0.3">
      <c r="A20" s="3" t="s">
        <v>15</v>
      </c>
      <c r="B20" s="8">
        <v>53543.8043321</v>
      </c>
      <c r="C20" s="30" t="s">
        <v>14</v>
      </c>
    </row>
    <row r="21" spans="1:3" ht="16.5" x14ac:dyDescent="0.3">
      <c r="A21" s="3" t="s">
        <v>20</v>
      </c>
      <c r="B21" s="8">
        <v>26841.312046979998</v>
      </c>
      <c r="C21" s="30" t="s">
        <v>14</v>
      </c>
    </row>
    <row r="22" spans="1:3" ht="16.5" x14ac:dyDescent="0.3">
      <c r="A22" s="3" t="s">
        <v>18</v>
      </c>
      <c r="B22" s="9">
        <f>B19+B20+B21</f>
        <v>205101.94952131997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11" sqref="A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21302.41221576</v>
      </c>
      <c r="C4" s="21">
        <v>0.1717349023939255</v>
      </c>
    </row>
    <row r="5" spans="1:7" ht="16.5" x14ac:dyDescent="0.3">
      <c r="A5" s="19" t="s">
        <v>26</v>
      </c>
      <c r="B5" s="14">
        <v>19975.328115439999</v>
      </c>
      <c r="C5" s="21">
        <v>0.1610362708901949</v>
      </c>
      <c r="G5" s="11"/>
    </row>
    <row r="6" spans="1:7" ht="16.5" x14ac:dyDescent="0.3">
      <c r="A6" s="19" t="s">
        <v>27</v>
      </c>
      <c r="B6" s="14">
        <v>19066.152497339997</v>
      </c>
      <c r="C6" s="21">
        <v>0.15370671663822022</v>
      </c>
    </row>
    <row r="7" spans="1:7" ht="16.5" x14ac:dyDescent="0.3">
      <c r="A7" s="19" t="s">
        <v>37</v>
      </c>
      <c r="B7" s="14">
        <v>10821.37</v>
      </c>
      <c r="C7" s="21">
        <v>8.7239271397802673E-2</v>
      </c>
    </row>
    <row r="8" spans="1:7" ht="16.5" x14ac:dyDescent="0.3">
      <c r="A8" s="19" t="s">
        <v>42</v>
      </c>
      <c r="B8" s="14">
        <v>7866.9430779999993</v>
      </c>
      <c r="C8" s="21">
        <v>6.3421395096250013E-2</v>
      </c>
    </row>
    <row r="9" spans="1:7" ht="16.5" x14ac:dyDescent="0.3">
      <c r="A9" s="19" t="s">
        <v>29</v>
      </c>
      <c r="B9" s="14">
        <v>6714.0522982800003</v>
      </c>
      <c r="C9" s="21">
        <v>5.4127068072590601E-2</v>
      </c>
    </row>
    <row r="10" spans="1:7" ht="16.5" x14ac:dyDescent="0.3">
      <c r="A10" s="19" t="s">
        <v>31</v>
      </c>
      <c r="B10" s="14">
        <v>6560.2371296000001</v>
      </c>
      <c r="C10" s="21">
        <v>5.2887047331633276E-2</v>
      </c>
    </row>
    <row r="11" spans="1:7" ht="16.5" x14ac:dyDescent="0.3">
      <c r="A11" s="19" t="s">
        <v>32</v>
      </c>
      <c r="B11" s="14">
        <v>6086.2191740000007</v>
      </c>
      <c r="C11" s="21">
        <v>4.9065629056865859E-2</v>
      </c>
    </row>
    <row r="12" spans="1:7" ht="16.5" x14ac:dyDescent="0.3">
      <c r="A12" s="19" t="s">
        <v>33</v>
      </c>
      <c r="B12" s="14">
        <v>3600.6343068000001</v>
      </c>
      <c r="C12" s="21">
        <v>2.9027444167897806E-2</v>
      </c>
    </row>
    <row r="13" spans="1:7" ht="16.5" x14ac:dyDescent="0.3">
      <c r="A13" s="20" t="s">
        <v>36</v>
      </c>
      <c r="B13" s="14">
        <v>2569.7418000000002</v>
      </c>
      <c r="C13" s="21">
        <v>2.0716637755892088E-2</v>
      </c>
    </row>
    <row r="14" spans="1:7" ht="16.5" x14ac:dyDescent="0.3">
      <c r="A14" s="31" t="s">
        <v>40</v>
      </c>
      <c r="B14" s="15">
        <v>2466.7279999999996</v>
      </c>
      <c r="C14" s="21">
        <v>1.9886165379851068E-2</v>
      </c>
    </row>
    <row r="15" spans="1:7" ht="16.5" x14ac:dyDescent="0.3">
      <c r="A15" s="20" t="s">
        <v>23</v>
      </c>
      <c r="B15" s="14">
        <v>2356.0077282800003</v>
      </c>
      <c r="C15" s="21">
        <v>1.8993565290045481E-2</v>
      </c>
    </row>
    <row r="16" spans="1:7" ht="16.5" x14ac:dyDescent="0.3">
      <c r="A16" s="20" t="s">
        <v>38</v>
      </c>
      <c r="B16" s="23">
        <v>1968.0300000000002</v>
      </c>
      <c r="C16" s="21">
        <v>1.5865782547775154E-2</v>
      </c>
    </row>
    <row r="17" spans="1:3" ht="16.5" x14ac:dyDescent="0.3">
      <c r="A17" s="20" t="s">
        <v>12</v>
      </c>
      <c r="B17" s="23">
        <v>1669.8695734</v>
      </c>
      <c r="C17" s="21">
        <v>1.3462085199265488E-2</v>
      </c>
    </row>
    <row r="18" spans="1:3" ht="16.5" x14ac:dyDescent="0.3">
      <c r="A18" s="20" t="s">
        <v>24</v>
      </c>
      <c r="B18" s="23">
        <v>1545.0523911999999</v>
      </c>
      <c r="C18" s="21">
        <v>1.2455839221810249E-2</v>
      </c>
    </row>
    <row r="19" spans="1:3" ht="16.5" x14ac:dyDescent="0.3">
      <c r="A19" s="20" t="s">
        <v>13</v>
      </c>
      <c r="B19" s="16">
        <v>9473.6377576600498</v>
      </c>
      <c r="C19" s="21">
        <v>7.6374179559979535E-2</v>
      </c>
    </row>
    <row r="20" spans="1:3" ht="16.5" x14ac:dyDescent="0.3">
      <c r="A20" s="3" t="s">
        <v>21</v>
      </c>
      <c r="B20" s="16">
        <f>SUM(B4:B19)</f>
        <v>124042.41606576006</v>
      </c>
      <c r="C20" s="21">
        <f>SUM(C4:C19)</f>
        <v>0.99999999999999989</v>
      </c>
    </row>
    <row r="21" spans="1:3" ht="16.5" x14ac:dyDescent="0.3">
      <c r="A21" s="3" t="s">
        <v>15</v>
      </c>
      <c r="B21" s="8">
        <v>56879.353112900004</v>
      </c>
      <c r="C21" s="30" t="s">
        <v>14</v>
      </c>
    </row>
    <row r="22" spans="1:3" ht="16.5" x14ac:dyDescent="0.3">
      <c r="A22" s="3" t="s">
        <v>20</v>
      </c>
      <c r="B22" s="8">
        <v>27630.565694019999</v>
      </c>
      <c r="C22" s="30" t="s">
        <v>14</v>
      </c>
    </row>
    <row r="23" spans="1:3" ht="16.5" x14ac:dyDescent="0.3">
      <c r="A23" s="3" t="s">
        <v>18</v>
      </c>
      <c r="B23" s="9">
        <f>B20+B21+B22</f>
        <v>208552.33487268008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K14" sqref="K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21238.533358239998</v>
      </c>
      <c r="C4" s="21">
        <v>0.1729467664238217</v>
      </c>
    </row>
    <row r="5" spans="1:7" ht="16.5" x14ac:dyDescent="0.3">
      <c r="A5" s="19" t="s">
        <v>26</v>
      </c>
      <c r="B5" s="14">
        <v>20306.284390560002</v>
      </c>
      <c r="C5" s="21">
        <v>0.16535540209829738</v>
      </c>
      <c r="G5" s="11"/>
    </row>
    <row r="6" spans="1:7" ht="16.5" x14ac:dyDescent="0.3">
      <c r="A6" s="19" t="s">
        <v>27</v>
      </c>
      <c r="B6" s="14">
        <v>19009.446431160002</v>
      </c>
      <c r="C6" s="21">
        <v>0.15479516576414012</v>
      </c>
    </row>
    <row r="7" spans="1:7" ht="16.5" x14ac:dyDescent="0.3">
      <c r="A7" s="19" t="s">
        <v>37</v>
      </c>
      <c r="B7" s="14">
        <v>11125.701000000001</v>
      </c>
      <c r="C7" s="21">
        <v>9.0597311014498944E-2</v>
      </c>
    </row>
    <row r="8" spans="1:7" ht="16.5" x14ac:dyDescent="0.3">
      <c r="A8" s="19" t="s">
        <v>42</v>
      </c>
      <c r="B8" s="14">
        <v>8092.8183720000006</v>
      </c>
      <c r="C8" s="21">
        <v>6.5900349383102685E-2</v>
      </c>
    </row>
    <row r="9" spans="1:7" ht="16.5" x14ac:dyDescent="0.3">
      <c r="A9" s="19" t="s">
        <v>29</v>
      </c>
      <c r="B9" s="14">
        <v>7103.0516635199992</v>
      </c>
      <c r="C9" s="21">
        <v>5.7840614331804832E-2</v>
      </c>
    </row>
    <row r="10" spans="1:7" ht="16.5" x14ac:dyDescent="0.3">
      <c r="A10" s="19" t="s">
        <v>31</v>
      </c>
      <c r="B10" s="14">
        <v>6427.2837104</v>
      </c>
      <c r="C10" s="21">
        <v>5.2337791685173947E-2</v>
      </c>
    </row>
    <row r="11" spans="1:7" ht="16.5" x14ac:dyDescent="0.3">
      <c r="A11" s="19" t="s">
        <v>32</v>
      </c>
      <c r="B11" s="14">
        <v>6058.3339759999999</v>
      </c>
      <c r="C11" s="21">
        <v>4.9333409863646156E-2</v>
      </c>
    </row>
    <row r="12" spans="1:7" ht="16.5" x14ac:dyDescent="0.3">
      <c r="A12" s="19" t="s">
        <v>36</v>
      </c>
      <c r="B12" s="14">
        <v>2982.0817999999999</v>
      </c>
      <c r="C12" s="21">
        <v>2.4283287165930201E-2</v>
      </c>
    </row>
    <row r="13" spans="1:7" ht="16.5" x14ac:dyDescent="0.3">
      <c r="A13" s="20" t="s">
        <v>23</v>
      </c>
      <c r="B13" s="14">
        <v>2374.3642687199999</v>
      </c>
      <c r="C13" s="21">
        <v>1.9334603555761488E-2</v>
      </c>
    </row>
    <row r="14" spans="1:7" ht="16.5" x14ac:dyDescent="0.3">
      <c r="A14" s="31" t="s">
        <v>40</v>
      </c>
      <c r="B14" s="15">
        <v>2365.7330000000002</v>
      </c>
      <c r="C14" s="21">
        <v>1.9264318569972679E-2</v>
      </c>
    </row>
    <row r="15" spans="1:7" ht="16.5" x14ac:dyDescent="0.3">
      <c r="A15" s="20" t="s">
        <v>38</v>
      </c>
      <c r="B15" s="14">
        <v>1933.7249999999999</v>
      </c>
      <c r="C15" s="21">
        <v>1.5746449166799643E-2</v>
      </c>
    </row>
    <row r="16" spans="1:7" ht="16.5" x14ac:dyDescent="0.3">
      <c r="A16" s="20" t="s">
        <v>12</v>
      </c>
      <c r="B16" s="23">
        <v>1735.4567116000001</v>
      </c>
      <c r="C16" s="21">
        <v>1.4131937524927623E-2</v>
      </c>
    </row>
    <row r="17" spans="1:3" ht="16.5" x14ac:dyDescent="0.3">
      <c r="A17" s="20" t="s">
        <v>24</v>
      </c>
      <c r="B17" s="23">
        <v>1575.9811887999999</v>
      </c>
      <c r="C17" s="21">
        <v>1.2833317910908568E-2</v>
      </c>
    </row>
    <row r="18" spans="1:3" ht="16.5" x14ac:dyDescent="0.3">
      <c r="A18" s="20" t="s">
        <v>33</v>
      </c>
      <c r="B18" s="23">
        <v>1500.8168631999999</v>
      </c>
      <c r="C18" s="21">
        <v>1.2221249890783071E-2</v>
      </c>
    </row>
    <row r="19" spans="1:3" ht="16.5" x14ac:dyDescent="0.3">
      <c r="A19" s="20" t="s">
        <v>13</v>
      </c>
      <c r="B19" s="16">
        <v>8974.2648424400395</v>
      </c>
      <c r="C19" s="21">
        <v>7.3078025650430797E-2</v>
      </c>
    </row>
    <row r="20" spans="1:3" ht="16.5" x14ac:dyDescent="0.3">
      <c r="A20" s="3" t="s">
        <v>21</v>
      </c>
      <c r="B20" s="8">
        <f>SUM(B4:B19)</f>
        <v>122803.87657664006</v>
      </c>
      <c r="C20" s="21">
        <f>SUM(C4:C19)</f>
        <v>0.99999999999999989</v>
      </c>
    </row>
    <row r="21" spans="1:3" ht="16.5" x14ac:dyDescent="0.3">
      <c r="A21" s="3" t="s">
        <v>15</v>
      </c>
      <c r="B21" s="8">
        <v>58595.351416199999</v>
      </c>
      <c r="C21" s="30" t="s">
        <v>14</v>
      </c>
    </row>
    <row r="22" spans="1:3" ht="16.5" x14ac:dyDescent="0.3">
      <c r="A22" s="3" t="s">
        <v>20</v>
      </c>
      <c r="B22" s="8">
        <v>27806.754641479998</v>
      </c>
      <c r="C22" s="30" t="s">
        <v>14</v>
      </c>
    </row>
    <row r="23" spans="1:3" ht="16.5" x14ac:dyDescent="0.3">
      <c r="A23" s="3" t="s">
        <v>18</v>
      </c>
      <c r="B23" s="9">
        <f>B20+B21+B22</f>
        <v>209205.98263432004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B28" sqref="B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21924.429244480001</v>
      </c>
      <c r="C4" s="21">
        <f>B4/$B$20</f>
        <v>0.17692509496123646</v>
      </c>
    </row>
    <row r="5" spans="1:7" ht="16.5" x14ac:dyDescent="0.3">
      <c r="A5" s="19" t="s">
        <v>26</v>
      </c>
      <c r="B5" s="14">
        <v>19994.667724319999</v>
      </c>
      <c r="C5" s="21">
        <f t="shared" ref="C5:C19" si="0">B5/$B$20</f>
        <v>0.1613523639040387</v>
      </c>
      <c r="G5" s="11"/>
    </row>
    <row r="6" spans="1:7" ht="16.5" x14ac:dyDescent="0.3">
      <c r="A6" s="19" t="s">
        <v>27</v>
      </c>
      <c r="B6" s="14">
        <v>18269.031514319999</v>
      </c>
      <c r="C6" s="21">
        <f t="shared" si="0"/>
        <v>0.14742687709121019</v>
      </c>
    </row>
    <row r="7" spans="1:7" ht="16.5" x14ac:dyDescent="0.3">
      <c r="A7" s="19" t="s">
        <v>37</v>
      </c>
      <c r="B7" s="14">
        <v>11092.991</v>
      </c>
      <c r="C7" s="21">
        <f t="shared" si="0"/>
        <v>8.951788273226223E-2</v>
      </c>
    </row>
    <row r="8" spans="1:7" ht="16.5" x14ac:dyDescent="0.3">
      <c r="A8" s="19" t="s">
        <v>29</v>
      </c>
      <c r="B8" s="14">
        <v>9091.7617710400009</v>
      </c>
      <c r="C8" s="21">
        <f t="shared" si="0"/>
        <v>7.3368423723558743E-2</v>
      </c>
    </row>
    <row r="9" spans="1:7" ht="16.5" x14ac:dyDescent="0.3">
      <c r="A9" s="19" t="s">
        <v>30</v>
      </c>
      <c r="B9" s="14">
        <v>8386.4376647999998</v>
      </c>
      <c r="C9" s="21">
        <f t="shared" si="0"/>
        <v>6.7676620617378433E-2</v>
      </c>
    </row>
    <row r="10" spans="1:7" ht="16.5" x14ac:dyDescent="0.3">
      <c r="A10" s="19" t="s">
        <v>31</v>
      </c>
      <c r="B10" s="14">
        <v>6568.1571807999999</v>
      </c>
      <c r="C10" s="21">
        <f t="shared" si="0"/>
        <v>5.3003515848694054E-2</v>
      </c>
    </row>
    <row r="11" spans="1:7" ht="16.5" x14ac:dyDescent="0.3">
      <c r="A11" s="19" t="s">
        <v>32</v>
      </c>
      <c r="B11" s="14">
        <v>5918.1312520000001</v>
      </c>
      <c r="C11" s="21">
        <f t="shared" si="0"/>
        <v>4.7757956299673575E-2</v>
      </c>
    </row>
    <row r="12" spans="1:7" ht="16.5" x14ac:dyDescent="0.3">
      <c r="A12" s="19" t="s">
        <v>23</v>
      </c>
      <c r="B12" s="14">
        <v>2415.9009214400003</v>
      </c>
      <c r="C12" s="21">
        <f t="shared" si="0"/>
        <v>1.9495764071045422E-2</v>
      </c>
    </row>
    <row r="13" spans="1:7" ht="16.5" x14ac:dyDescent="0.3">
      <c r="A13" s="20" t="s">
        <v>33</v>
      </c>
      <c r="B13" s="14">
        <v>2312.2171664000002</v>
      </c>
      <c r="C13" s="21">
        <f t="shared" si="0"/>
        <v>1.865906004551152E-2</v>
      </c>
    </row>
    <row r="14" spans="1:7" ht="16.5" x14ac:dyDescent="0.3">
      <c r="A14" s="31" t="s">
        <v>40</v>
      </c>
      <c r="B14" s="15">
        <v>2214.5329999999999</v>
      </c>
      <c r="C14" s="21">
        <f t="shared" si="0"/>
        <v>1.7870771318639386E-2</v>
      </c>
    </row>
    <row r="15" spans="1:7" ht="16.5" x14ac:dyDescent="0.3">
      <c r="A15" s="20" t="s">
        <v>38</v>
      </c>
      <c r="B15" s="14">
        <v>1917.9570000000001</v>
      </c>
      <c r="C15" s="21">
        <f t="shared" si="0"/>
        <v>1.5477471298004431E-2</v>
      </c>
    </row>
    <row r="16" spans="1:7" ht="16.5" x14ac:dyDescent="0.3">
      <c r="A16" s="20" t="s">
        <v>12</v>
      </c>
      <c r="B16" s="23">
        <v>1743.9789432</v>
      </c>
      <c r="C16" s="21">
        <f t="shared" si="0"/>
        <v>1.4073508445550187E-2</v>
      </c>
    </row>
    <row r="17" spans="1:3" ht="16.5" x14ac:dyDescent="0.3">
      <c r="A17" s="20" t="s">
        <v>36</v>
      </c>
      <c r="B17" s="23">
        <v>1703.9228000000001</v>
      </c>
      <c r="C17" s="21">
        <f t="shared" si="0"/>
        <v>1.3750264594573989E-2</v>
      </c>
    </row>
    <row r="18" spans="1:3" ht="16.5" x14ac:dyDescent="0.3">
      <c r="A18" s="20" t="s">
        <v>24</v>
      </c>
      <c r="B18" s="23">
        <v>1567.8656375999999</v>
      </c>
      <c r="C18" s="21">
        <f t="shared" si="0"/>
        <v>1.2652314627012709E-2</v>
      </c>
    </row>
    <row r="19" spans="1:3" ht="16.5" x14ac:dyDescent="0.3">
      <c r="A19" s="20" t="s">
        <v>13</v>
      </c>
      <c r="B19" s="16">
        <f>8718.29075288+79</f>
        <v>8797.2907528800006</v>
      </c>
      <c r="C19" s="21">
        <f t="shared" si="0"/>
        <v>7.0992110421610077E-2</v>
      </c>
    </row>
    <row r="20" spans="1:3" ht="16.5" x14ac:dyDescent="0.3">
      <c r="A20" s="3" t="s">
        <v>21</v>
      </c>
      <c r="B20" s="8">
        <f>SUM(B4:B19)</f>
        <v>123919.27357327999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59910.907861199994</v>
      </c>
      <c r="C21" s="30" t="s">
        <v>14</v>
      </c>
    </row>
    <row r="22" spans="1:3" ht="16.5" x14ac:dyDescent="0.3">
      <c r="A22" s="3" t="s">
        <v>20</v>
      </c>
      <c r="B22" s="8">
        <v>27986.983838960001</v>
      </c>
      <c r="C22" s="30" t="s">
        <v>14</v>
      </c>
    </row>
    <row r="23" spans="1:3" ht="16.5" x14ac:dyDescent="0.3">
      <c r="A23" s="3" t="s">
        <v>18</v>
      </c>
      <c r="B23" s="9">
        <f>B20+B21+B22</f>
        <v>211817.16527343998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C7" sqref="C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21255.152087639999</v>
      </c>
      <c r="C4" s="21">
        <v>0.17828860466801447</v>
      </c>
    </row>
    <row r="5" spans="1:7" ht="16.5" x14ac:dyDescent="0.3">
      <c r="A5" s="19" t="s">
        <v>26</v>
      </c>
      <c r="B5" s="14">
        <v>20185.84415696</v>
      </c>
      <c r="C5" s="21">
        <v>0.16931923017775896</v>
      </c>
      <c r="G5" s="11"/>
    </row>
    <row r="6" spans="1:7" ht="16.5" x14ac:dyDescent="0.3">
      <c r="A6" s="19" t="s">
        <v>27</v>
      </c>
      <c r="B6" s="14">
        <v>17705.452372009997</v>
      </c>
      <c r="C6" s="21">
        <v>0.14851365849587489</v>
      </c>
    </row>
    <row r="7" spans="1:7" ht="16.5" x14ac:dyDescent="0.3">
      <c r="A7" s="19" t="s">
        <v>37</v>
      </c>
      <c r="B7" s="14">
        <v>11400.449000000001</v>
      </c>
      <c r="C7" s="21">
        <v>9.5627174833569542E-2</v>
      </c>
    </row>
    <row r="8" spans="1:7" ht="16.5" x14ac:dyDescent="0.3">
      <c r="A8" s="19" t="s">
        <v>29</v>
      </c>
      <c r="B8" s="14">
        <v>8559.7103785199997</v>
      </c>
      <c r="C8" s="21">
        <v>7.1799007292734848E-2</v>
      </c>
    </row>
    <row r="9" spans="1:7" ht="16.5" x14ac:dyDescent="0.3">
      <c r="A9" s="19" t="s">
        <v>30</v>
      </c>
      <c r="B9" s="14">
        <v>7837.3769345999999</v>
      </c>
      <c r="C9" s="21">
        <v>6.5740061146853032E-2</v>
      </c>
    </row>
    <row r="10" spans="1:7" ht="16.5" x14ac:dyDescent="0.3">
      <c r="A10" s="19" t="s">
        <v>31</v>
      </c>
      <c r="B10" s="14">
        <v>6479.1326293999991</v>
      </c>
      <c r="C10" s="21">
        <v>5.4347083059756579E-2</v>
      </c>
    </row>
    <row r="11" spans="1:7" ht="16.5" x14ac:dyDescent="0.3">
      <c r="A11" s="19" t="s">
        <v>32</v>
      </c>
      <c r="B11" s="14">
        <v>5307.335411</v>
      </c>
      <c r="C11" s="21">
        <v>4.451802654861152E-2</v>
      </c>
    </row>
    <row r="12" spans="1:7" ht="16.5" x14ac:dyDescent="0.3">
      <c r="A12" s="19" t="s">
        <v>40</v>
      </c>
      <c r="B12" s="14">
        <v>2528.9360000000001</v>
      </c>
      <c r="C12" s="21">
        <v>2.1212761446054277E-2</v>
      </c>
    </row>
    <row r="13" spans="1:7" ht="16.5" x14ac:dyDescent="0.3">
      <c r="A13" s="19" t="s">
        <v>23</v>
      </c>
      <c r="B13" s="14">
        <v>2422.41628442</v>
      </c>
      <c r="C13" s="21">
        <v>2.0319272122520549E-2</v>
      </c>
    </row>
    <row r="14" spans="1:7" ht="16.5" x14ac:dyDescent="0.3">
      <c r="A14" s="20" t="s">
        <v>38</v>
      </c>
      <c r="B14" s="15">
        <v>1882.0619999999999</v>
      </c>
      <c r="C14" s="21">
        <v>1.578677049663724E-2</v>
      </c>
    </row>
    <row r="15" spans="1:7" ht="16.5" x14ac:dyDescent="0.3">
      <c r="A15" s="20" t="s">
        <v>12</v>
      </c>
      <c r="B15" s="14">
        <v>1820.8611201000003</v>
      </c>
      <c r="C15" s="21">
        <v>1.5273416396095627E-2</v>
      </c>
    </row>
    <row r="16" spans="1:7" ht="16.5" x14ac:dyDescent="0.3">
      <c r="A16" s="20" t="s">
        <v>24</v>
      </c>
      <c r="B16" s="23">
        <v>1602.9494668</v>
      </c>
      <c r="C16" s="21">
        <v>1.3445569460559024E-2</v>
      </c>
    </row>
    <row r="17" spans="1:3" ht="16.5" x14ac:dyDescent="0.3">
      <c r="A17" s="20" t="s">
        <v>13</v>
      </c>
      <c r="B17" s="16">
        <v>10229.992447789977</v>
      </c>
      <c r="C17" s="21">
        <v>8.5809363854959408E-2</v>
      </c>
    </row>
    <row r="18" spans="1:3" ht="16.5" x14ac:dyDescent="0.3">
      <c r="A18" s="3" t="s">
        <v>21</v>
      </c>
      <c r="B18" s="8">
        <f>SUM(B4:B17)</f>
        <v>119217.67028923998</v>
      </c>
      <c r="C18" s="21">
        <f>SUM(C4:C17)</f>
        <v>0.99999999999999989</v>
      </c>
    </row>
    <row r="19" spans="1:3" ht="16.5" x14ac:dyDescent="0.3">
      <c r="A19" s="3" t="s">
        <v>15</v>
      </c>
      <c r="B19" s="8">
        <v>59948.239157660006</v>
      </c>
      <c r="C19" s="30" t="s">
        <v>14</v>
      </c>
    </row>
    <row r="20" spans="1:3" ht="16.5" x14ac:dyDescent="0.3">
      <c r="A20" s="3" t="s">
        <v>20</v>
      </c>
      <c r="B20" s="8">
        <v>30434.989819029997</v>
      </c>
      <c r="C20" s="30" t="s">
        <v>14</v>
      </c>
    </row>
    <row r="21" spans="1:3" ht="16.5" x14ac:dyDescent="0.3">
      <c r="A21" s="3" t="s">
        <v>18</v>
      </c>
      <c r="B21" s="9">
        <f>B18+B19+B20</f>
        <v>209600.89926592997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10" sqref="A1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20450.836827079998</v>
      </c>
      <c r="C4" s="21">
        <v>0.16992706619526482</v>
      </c>
      <c r="E4" s="28"/>
    </row>
    <row r="5" spans="1:7" ht="16.5" x14ac:dyDescent="0.3">
      <c r="A5" s="19" t="s">
        <v>26</v>
      </c>
      <c r="B5" s="14">
        <v>20158.84750072</v>
      </c>
      <c r="C5" s="21">
        <v>0.1675009117054404</v>
      </c>
      <c r="E5" s="28"/>
      <c r="G5" s="11"/>
    </row>
    <row r="6" spans="1:7" ht="16.5" x14ac:dyDescent="0.3">
      <c r="A6" s="19" t="s">
        <v>27</v>
      </c>
      <c r="B6" s="14">
        <v>17244.564131470001</v>
      </c>
      <c r="C6" s="21">
        <v>0.14328597971094306</v>
      </c>
      <c r="E6" s="28"/>
    </row>
    <row r="7" spans="1:7" ht="16.5" x14ac:dyDescent="0.3">
      <c r="A7" s="19" t="s">
        <v>37</v>
      </c>
      <c r="B7" s="14">
        <v>10053.040000000001</v>
      </c>
      <c r="C7" s="21">
        <v>8.3531231899597352E-2</v>
      </c>
      <c r="E7" s="28"/>
    </row>
    <row r="8" spans="1:7" ht="16.5" x14ac:dyDescent="0.3">
      <c r="A8" s="19" t="s">
        <v>29</v>
      </c>
      <c r="B8" s="14">
        <v>9035.7496567399994</v>
      </c>
      <c r="C8" s="21">
        <v>7.5078513560460913E-2</v>
      </c>
      <c r="E8" s="28"/>
    </row>
    <row r="9" spans="1:7" ht="16.5" x14ac:dyDescent="0.3">
      <c r="A9" s="19" t="s">
        <v>30</v>
      </c>
      <c r="B9" s="14">
        <v>8637.8695567000013</v>
      </c>
      <c r="C9" s="21">
        <v>7.1772507128110494E-2</v>
      </c>
      <c r="E9" s="28"/>
    </row>
    <row r="10" spans="1:7" ht="16.5" x14ac:dyDescent="0.3">
      <c r="A10" s="19" t="s">
        <v>31</v>
      </c>
      <c r="B10" s="14">
        <v>6720.8350867999998</v>
      </c>
      <c r="C10" s="21">
        <v>5.5843768073581851E-2</v>
      </c>
      <c r="E10" s="28"/>
    </row>
    <row r="11" spans="1:7" ht="16.5" x14ac:dyDescent="0.3">
      <c r="A11" s="19" t="s">
        <v>32</v>
      </c>
      <c r="B11" s="14">
        <v>5515.390617</v>
      </c>
      <c r="C11" s="21">
        <v>4.5827667317099134E-2</v>
      </c>
      <c r="E11" s="28"/>
    </row>
    <row r="12" spans="1:7" ht="16.5" x14ac:dyDescent="0.3">
      <c r="A12" s="19" t="s">
        <v>38</v>
      </c>
      <c r="B12" s="14">
        <v>2849.078</v>
      </c>
      <c r="C12" s="21">
        <v>2.3673137192137008E-2</v>
      </c>
      <c r="E12" s="28"/>
    </row>
    <row r="13" spans="1:7" ht="16.5" x14ac:dyDescent="0.3">
      <c r="A13" s="19" t="s">
        <v>23</v>
      </c>
      <c r="B13" s="14">
        <v>2603.5815417399999</v>
      </c>
      <c r="C13" s="21">
        <v>2.1633294359974211E-2</v>
      </c>
      <c r="E13" s="28"/>
    </row>
    <row r="14" spans="1:7" ht="16.5" x14ac:dyDescent="0.3">
      <c r="A14" s="20" t="s">
        <v>40</v>
      </c>
      <c r="B14" s="15">
        <v>2527.6860000000001</v>
      </c>
      <c r="C14" s="21">
        <v>2.100267435873782E-2</v>
      </c>
      <c r="E14" s="28"/>
    </row>
    <row r="15" spans="1:7" ht="16.5" x14ac:dyDescent="0.3">
      <c r="A15" s="20" t="s">
        <v>12</v>
      </c>
      <c r="B15" s="14">
        <v>1755.5798147</v>
      </c>
      <c r="C15" s="21">
        <v>1.4587203932338661E-2</v>
      </c>
      <c r="E15" s="28"/>
    </row>
    <row r="16" spans="1:7" ht="16.5" x14ac:dyDescent="0.3">
      <c r="A16" s="20" t="s">
        <v>24</v>
      </c>
      <c r="B16" s="23">
        <v>1545.7762996000001</v>
      </c>
      <c r="C16" s="21">
        <v>1.2843935620149634E-2</v>
      </c>
      <c r="E16" s="28"/>
    </row>
    <row r="17" spans="1:5" ht="16.5" x14ac:dyDescent="0.3">
      <c r="A17" s="20" t="s">
        <v>36</v>
      </c>
      <c r="B17" s="23">
        <v>1465.6777999999999</v>
      </c>
      <c r="C17" s="21">
        <v>1.2178393023592034E-2</v>
      </c>
      <c r="E17" s="28"/>
    </row>
    <row r="18" spans="1:5" ht="16.5" x14ac:dyDescent="0.3">
      <c r="A18" s="20" t="s">
        <v>33</v>
      </c>
      <c r="B18" s="23">
        <v>1206.9446094</v>
      </c>
      <c r="C18" s="21">
        <v>1.002856549439377E-2</v>
      </c>
      <c r="E18" s="28"/>
    </row>
    <row r="19" spans="1:5" ht="16.5" x14ac:dyDescent="0.3">
      <c r="A19" s="20" t="s">
        <v>13</v>
      </c>
      <c r="B19" s="16">
        <v>8579.2158497300261</v>
      </c>
      <c r="C19" s="21">
        <v>7.1285150428178928E-2</v>
      </c>
    </row>
    <row r="20" spans="1:5" ht="16.5" x14ac:dyDescent="0.3">
      <c r="A20" s="3" t="s">
        <v>21</v>
      </c>
      <c r="B20" s="8">
        <f>SUM(B4:B19)</f>
        <v>120350.67329168001</v>
      </c>
      <c r="C20" s="21">
        <f>SUM(C4:C19)</f>
        <v>1</v>
      </c>
      <c r="E20" s="11"/>
    </row>
    <row r="21" spans="1:5" ht="16.5" x14ac:dyDescent="0.3">
      <c r="A21" s="3" t="s">
        <v>15</v>
      </c>
      <c r="B21" s="8">
        <v>58716.325768620001</v>
      </c>
      <c r="C21" s="30" t="s">
        <v>14</v>
      </c>
    </row>
    <row r="22" spans="1:5" ht="16.5" x14ac:dyDescent="0.3">
      <c r="A22" s="3" t="s">
        <v>20</v>
      </c>
      <c r="B22" s="8">
        <v>31153.745535409998</v>
      </c>
      <c r="C22" s="30" t="s">
        <v>14</v>
      </c>
    </row>
    <row r="23" spans="1:5" ht="16.5" x14ac:dyDescent="0.3">
      <c r="A23" s="3" t="s">
        <v>18</v>
      </c>
      <c r="B23" s="9">
        <f>B20+B21+B22</f>
        <v>210220.74459571001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14" sqref="A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28</v>
      </c>
      <c r="B4" s="14">
        <v>19760.516717639999</v>
      </c>
      <c r="C4" s="21">
        <v>0.16950313521347479</v>
      </c>
      <c r="E4" s="28"/>
    </row>
    <row r="5" spans="1:7" ht="16.5" x14ac:dyDescent="0.3">
      <c r="A5" s="19" t="s">
        <v>26</v>
      </c>
      <c r="B5" s="14">
        <v>19375.712778559999</v>
      </c>
      <c r="C5" s="21">
        <v>0.16620233721064076</v>
      </c>
      <c r="E5" s="28"/>
      <c r="G5" s="11"/>
    </row>
    <row r="6" spans="1:7" ht="16.5" x14ac:dyDescent="0.3">
      <c r="A6" s="19" t="s">
        <v>27</v>
      </c>
      <c r="B6" s="14">
        <v>17520.478496989999</v>
      </c>
      <c r="C6" s="21">
        <v>0.15028837950522755</v>
      </c>
      <c r="E6" s="28"/>
    </row>
    <row r="7" spans="1:7" ht="16.5" x14ac:dyDescent="0.3">
      <c r="A7" s="19" t="s">
        <v>37</v>
      </c>
      <c r="B7" s="14">
        <v>9955.1945000000014</v>
      </c>
      <c r="C7" s="21">
        <v>8.5394360052517479E-2</v>
      </c>
      <c r="E7" s="28"/>
    </row>
    <row r="8" spans="1:7" ht="16.5" x14ac:dyDescent="0.3">
      <c r="A8" s="19" t="s">
        <v>30</v>
      </c>
      <c r="B8" s="14">
        <v>7994.3596311000001</v>
      </c>
      <c r="C8" s="21">
        <v>6.8574574281543579E-2</v>
      </c>
      <c r="E8" s="28"/>
    </row>
    <row r="9" spans="1:7" ht="16.5" x14ac:dyDescent="0.3">
      <c r="A9" s="19" t="s">
        <v>29</v>
      </c>
      <c r="B9" s="14">
        <v>7469.6856131399991</v>
      </c>
      <c r="C9" s="21">
        <v>6.4073988984101396E-2</v>
      </c>
      <c r="E9" s="28"/>
    </row>
    <row r="10" spans="1:7" ht="16.5" x14ac:dyDescent="0.3">
      <c r="A10" s="19" t="s">
        <v>31</v>
      </c>
      <c r="B10" s="14">
        <v>6698.1635043999995</v>
      </c>
      <c r="C10" s="21">
        <v>5.7455972958174319E-2</v>
      </c>
      <c r="E10" s="28"/>
    </row>
    <row r="11" spans="1:7" ht="16.5" x14ac:dyDescent="0.3">
      <c r="A11" s="19" t="s">
        <v>32</v>
      </c>
      <c r="B11" s="14">
        <v>5448.2181609999998</v>
      </c>
      <c r="C11" s="21">
        <v>4.6734104821869481E-2</v>
      </c>
      <c r="E11" s="28"/>
    </row>
    <row r="12" spans="1:7" ht="16.5" x14ac:dyDescent="0.3">
      <c r="A12" s="19" t="s">
        <v>38</v>
      </c>
      <c r="B12" s="14">
        <v>2972.4880000000003</v>
      </c>
      <c r="C12" s="21">
        <v>2.5497614388527271E-2</v>
      </c>
      <c r="E12" s="28"/>
    </row>
    <row r="13" spans="1:7" ht="16.5" x14ac:dyDescent="0.3">
      <c r="A13" s="19" t="s">
        <v>23</v>
      </c>
      <c r="B13" s="14">
        <v>2562.7520494199998</v>
      </c>
      <c r="C13" s="21">
        <v>2.198295284270925E-2</v>
      </c>
      <c r="E13" s="28"/>
    </row>
    <row r="14" spans="1:7" ht="16.5" x14ac:dyDescent="0.3">
      <c r="A14" s="20" t="s">
        <v>40</v>
      </c>
      <c r="B14" s="15">
        <v>2041.846</v>
      </c>
      <c r="C14" s="21">
        <v>1.7514688687980187E-2</v>
      </c>
      <c r="E14" s="28"/>
    </row>
    <row r="15" spans="1:7" ht="16.5" x14ac:dyDescent="0.3">
      <c r="A15" s="20" t="s">
        <v>33</v>
      </c>
      <c r="B15" s="14">
        <v>1908.1080302</v>
      </c>
      <c r="C15" s="21">
        <v>1.6367501825303228E-2</v>
      </c>
      <c r="E15" s="28"/>
    </row>
    <row r="16" spans="1:7" ht="16.5" x14ac:dyDescent="0.3">
      <c r="A16" s="20" t="s">
        <v>24</v>
      </c>
      <c r="B16" s="23">
        <v>1601.3605668</v>
      </c>
      <c r="C16" s="21">
        <v>1.3736262090632449E-2</v>
      </c>
      <c r="E16" s="28"/>
    </row>
    <row r="17" spans="1:5" ht="16.5" x14ac:dyDescent="0.3">
      <c r="A17" s="20" t="s">
        <v>12</v>
      </c>
      <c r="B17" s="23">
        <v>1573.9871450999999</v>
      </c>
      <c r="C17" s="21">
        <v>1.3501456449364544E-2</v>
      </c>
      <c r="E17" s="28"/>
    </row>
    <row r="18" spans="1:5" ht="16.5" x14ac:dyDescent="0.3">
      <c r="A18" s="20" t="s">
        <v>36</v>
      </c>
      <c r="B18" s="23">
        <v>1226.0528000000002</v>
      </c>
      <c r="C18" s="21">
        <v>1.0516921015113988E-2</v>
      </c>
      <c r="E18" s="28"/>
    </row>
    <row r="19" spans="1:5" ht="16.5" x14ac:dyDescent="0.3">
      <c r="A19" s="20" t="s">
        <v>13</v>
      </c>
      <c r="B19" s="16">
        <v>8470.1392350899987</v>
      </c>
      <c r="C19" s="21">
        <v>7.265574967281957E-2</v>
      </c>
    </row>
    <row r="20" spans="1:5" ht="16.5" x14ac:dyDescent="0.3">
      <c r="A20" s="3" t="s">
        <v>21</v>
      </c>
      <c r="B20" s="8">
        <f>SUM(B4:B19)</f>
        <v>116579.06322944001</v>
      </c>
      <c r="C20" s="21">
        <f>SUM(C4:C19)</f>
        <v>0.99999999999999978</v>
      </c>
    </row>
    <row r="21" spans="1:5" ht="16.5" x14ac:dyDescent="0.3">
      <c r="A21" s="3" t="s">
        <v>15</v>
      </c>
      <c r="B21" s="8">
        <v>56689.005536789999</v>
      </c>
      <c r="C21" s="30" t="s">
        <v>14</v>
      </c>
    </row>
    <row r="22" spans="1:5" ht="16.5" x14ac:dyDescent="0.3">
      <c r="A22" s="3" t="s">
        <v>20</v>
      </c>
      <c r="B22" s="8">
        <v>31761.051266529998</v>
      </c>
      <c r="C22" s="30" t="s">
        <v>14</v>
      </c>
    </row>
    <row r="23" spans="1:5" ht="16.5" x14ac:dyDescent="0.3">
      <c r="A23" s="3" t="s">
        <v>18</v>
      </c>
      <c r="B23" s="9">
        <f>B20+B21+B22</f>
        <v>205029.12003276002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13" sqref="A1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3" t="s">
        <v>19</v>
      </c>
      <c r="B1" s="33"/>
      <c r="C1" s="33"/>
    </row>
    <row r="2" spans="1:7" x14ac:dyDescent="0.25">
      <c r="A2" s="34" t="s">
        <v>0</v>
      </c>
      <c r="B2" s="34" t="s">
        <v>1</v>
      </c>
      <c r="C2" s="34" t="s">
        <v>16</v>
      </c>
    </row>
    <row r="3" spans="1:7" ht="45" customHeight="1" x14ac:dyDescent="0.25">
      <c r="A3" s="35"/>
      <c r="B3" s="35"/>
      <c r="C3" s="35"/>
    </row>
    <row r="4" spans="1:7" ht="16.5" x14ac:dyDescent="0.3">
      <c r="A4" s="19" t="s">
        <v>26</v>
      </c>
      <c r="B4" s="14">
        <v>19386.46066656</v>
      </c>
      <c r="C4" s="21">
        <v>0.17091991959659683</v>
      </c>
      <c r="E4" s="28"/>
    </row>
    <row r="5" spans="1:7" ht="16.5" x14ac:dyDescent="0.3">
      <c r="A5" s="19" t="s">
        <v>28</v>
      </c>
      <c r="B5" s="14">
        <v>19293.93021464</v>
      </c>
      <c r="C5" s="21">
        <v>0.17010412873748024</v>
      </c>
      <c r="E5" s="28"/>
      <c r="G5" s="11"/>
    </row>
    <row r="6" spans="1:7" ht="16.5" x14ac:dyDescent="0.3">
      <c r="A6" s="19" t="s">
        <v>27</v>
      </c>
      <c r="B6" s="14">
        <v>16378.243438539999</v>
      </c>
      <c r="C6" s="21">
        <v>0.14439809822931829</v>
      </c>
      <c r="E6" s="28"/>
    </row>
    <row r="7" spans="1:7" ht="16.5" x14ac:dyDescent="0.3">
      <c r="A7" s="19" t="s">
        <v>37</v>
      </c>
      <c r="B7" s="14">
        <v>9929.571100000001</v>
      </c>
      <c r="C7" s="21">
        <v>8.7543648282749784E-2</v>
      </c>
      <c r="E7" s="28"/>
    </row>
    <row r="8" spans="1:7" ht="16.5" x14ac:dyDescent="0.3">
      <c r="A8" s="19" t="s">
        <v>29</v>
      </c>
      <c r="B8" s="14">
        <v>7827.022554000001</v>
      </c>
      <c r="C8" s="21">
        <v>6.9006616969440507E-2</v>
      </c>
      <c r="E8" s="28"/>
    </row>
    <row r="9" spans="1:7" ht="16.5" x14ac:dyDescent="0.3">
      <c r="A9" s="19" t="s">
        <v>30</v>
      </c>
      <c r="B9" s="14">
        <v>6935.9588794000001</v>
      </c>
      <c r="C9" s="21">
        <v>6.115059135251158E-2</v>
      </c>
      <c r="E9" s="28"/>
    </row>
    <row r="10" spans="1:7" ht="16.5" x14ac:dyDescent="0.3">
      <c r="A10" s="19" t="s">
        <v>31</v>
      </c>
      <c r="B10" s="14">
        <v>6482.4903196000005</v>
      </c>
      <c r="C10" s="21">
        <v>5.7152604762092156E-2</v>
      </c>
      <c r="E10" s="28"/>
    </row>
    <row r="11" spans="1:7" ht="16.5" x14ac:dyDescent="0.3">
      <c r="A11" s="19" t="s">
        <v>32</v>
      </c>
      <c r="B11" s="14">
        <v>4603.8065860000006</v>
      </c>
      <c r="C11" s="21">
        <v>4.0589268203798962E-2</v>
      </c>
      <c r="E11" s="28"/>
    </row>
    <row r="12" spans="1:7" ht="16.5" x14ac:dyDescent="0.3">
      <c r="A12" s="19" t="s">
        <v>38</v>
      </c>
      <c r="B12" s="14">
        <v>3062.8789999999999</v>
      </c>
      <c r="C12" s="21">
        <v>2.7003744593623018E-2</v>
      </c>
      <c r="E12" s="28"/>
    </row>
    <row r="13" spans="1:7" ht="16.5" x14ac:dyDescent="0.3">
      <c r="A13" s="19" t="s">
        <v>33</v>
      </c>
      <c r="B13" s="14">
        <v>3011.7794652000002</v>
      </c>
      <c r="C13" s="21">
        <v>2.6553227682379662E-2</v>
      </c>
      <c r="E13" s="28"/>
    </row>
    <row r="14" spans="1:7" ht="16.5" x14ac:dyDescent="0.3">
      <c r="A14" s="20" t="s">
        <v>41</v>
      </c>
      <c r="B14" s="15">
        <v>2159.2453029200001</v>
      </c>
      <c r="C14" s="21">
        <v>1.9036895899260744E-2</v>
      </c>
      <c r="E14" s="28"/>
    </row>
    <row r="15" spans="1:7" ht="16.5" x14ac:dyDescent="0.3">
      <c r="A15" s="20" t="s">
        <v>40</v>
      </c>
      <c r="B15" s="14">
        <v>1953.7909999999999</v>
      </c>
      <c r="C15" s="21">
        <v>1.7225516631025683E-2</v>
      </c>
      <c r="E15" s="28"/>
    </row>
    <row r="16" spans="1:7" ht="16.5" x14ac:dyDescent="0.3">
      <c r="A16" s="20" t="s">
        <v>36</v>
      </c>
      <c r="B16" s="23">
        <v>1641.2847999999999</v>
      </c>
      <c r="C16" s="21">
        <v>1.4470318789803852E-2</v>
      </c>
      <c r="E16" s="28"/>
    </row>
    <row r="17" spans="1:5" ht="16.5" x14ac:dyDescent="0.3">
      <c r="A17" s="20" t="s">
        <v>24</v>
      </c>
      <c r="B17" s="23">
        <v>1598.4819568</v>
      </c>
      <c r="C17" s="21">
        <v>1.4092949313029325E-2</v>
      </c>
      <c r="E17" s="28"/>
    </row>
    <row r="18" spans="1:5" ht="16.5" x14ac:dyDescent="0.3">
      <c r="A18" s="20" t="s">
        <v>12</v>
      </c>
      <c r="B18" s="23">
        <v>1263.0065626000001</v>
      </c>
      <c r="C18" s="21">
        <v>1.1135244531866961E-2</v>
      </c>
      <c r="E18" s="28"/>
    </row>
    <row r="19" spans="1:5" ht="16.5" x14ac:dyDescent="0.3">
      <c r="A19" s="20" t="s">
        <v>13</v>
      </c>
      <c r="B19" s="16">
        <v>7896.2804627400183</v>
      </c>
      <c r="C19" s="21">
        <v>6.9617226425022619E-2</v>
      </c>
    </row>
    <row r="20" spans="1:5" ht="16.5" x14ac:dyDescent="0.3">
      <c r="A20" s="3" t="s">
        <v>21</v>
      </c>
      <c r="B20" s="8">
        <f>SUM(B4:B19)</f>
        <v>113424.232309</v>
      </c>
      <c r="C20" s="21">
        <f>SUM(C4:C19)</f>
        <v>1</v>
      </c>
    </row>
    <row r="21" spans="1:5" ht="16.5" x14ac:dyDescent="0.3">
      <c r="A21" s="3" t="s">
        <v>15</v>
      </c>
      <c r="B21" s="8">
        <v>54379.242628779997</v>
      </c>
      <c r="C21" s="30" t="s">
        <v>14</v>
      </c>
    </row>
    <row r="22" spans="1:5" ht="16.5" x14ac:dyDescent="0.3">
      <c r="A22" s="3" t="s">
        <v>20</v>
      </c>
      <c r="B22" s="8">
        <v>27315.138916779997</v>
      </c>
      <c r="C22" s="30" t="s">
        <v>14</v>
      </c>
    </row>
    <row r="23" spans="1:5" ht="16.5" x14ac:dyDescent="0.3">
      <c r="A23" s="3" t="s">
        <v>18</v>
      </c>
      <c r="B23" s="9">
        <f>B20+B21+B22</f>
        <v>195118.61385456001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opLeftCell="A3" workbookViewId="0">
      <selection activeCell="C7" sqref="C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28</v>
      </c>
      <c r="B4" s="14">
        <v>18952.83984868</v>
      </c>
      <c r="C4" s="21">
        <v>0.17366036599022364</v>
      </c>
      <c r="E4" s="28"/>
    </row>
    <row r="5" spans="1:5" ht="16.5" x14ac:dyDescent="0.3">
      <c r="A5" s="19" t="s">
        <v>26</v>
      </c>
      <c r="B5" s="14">
        <v>18332.75517122</v>
      </c>
      <c r="C5" s="21">
        <v>0.1679786774996129</v>
      </c>
      <c r="E5" s="28"/>
    </row>
    <row r="6" spans="1:5" ht="16.5" x14ac:dyDescent="0.3">
      <c r="A6" s="19" t="s">
        <v>27</v>
      </c>
      <c r="B6" s="14">
        <v>15671.879181329999</v>
      </c>
      <c r="C6" s="21">
        <v>0.14359770335810035</v>
      </c>
      <c r="E6" s="28"/>
    </row>
    <row r="7" spans="1:5" ht="16.5" x14ac:dyDescent="0.3">
      <c r="A7" s="19" t="s">
        <v>37</v>
      </c>
      <c r="B7" s="14">
        <v>9703.6891407200019</v>
      </c>
      <c r="C7" s="21">
        <v>8.8912596797474597E-2</v>
      </c>
      <c r="E7" s="28"/>
    </row>
    <row r="8" spans="1:5" ht="16.5" x14ac:dyDescent="0.3">
      <c r="A8" s="19" t="s">
        <v>29</v>
      </c>
      <c r="B8" s="14">
        <v>7187.7055813799989</v>
      </c>
      <c r="C8" s="21">
        <v>6.5859237552696251E-2</v>
      </c>
      <c r="E8" s="28"/>
    </row>
    <row r="9" spans="1:5" ht="16.5" x14ac:dyDescent="0.3">
      <c r="A9" s="19" t="s">
        <v>30</v>
      </c>
      <c r="B9" s="14">
        <v>6725.7721902999983</v>
      </c>
      <c r="C9" s="21">
        <v>6.162665170284299E-2</v>
      </c>
      <c r="E9" s="28"/>
    </row>
    <row r="10" spans="1:5" ht="16.5" x14ac:dyDescent="0.3">
      <c r="A10" s="19" t="s">
        <v>31</v>
      </c>
      <c r="B10" s="14">
        <v>6230.0732190000008</v>
      </c>
      <c r="C10" s="21">
        <v>5.7084679868319714E-2</v>
      </c>
      <c r="E10" s="28"/>
    </row>
    <row r="11" spans="1:5" ht="16.5" x14ac:dyDescent="0.3">
      <c r="A11" s="19" t="s">
        <v>32</v>
      </c>
      <c r="B11" s="14">
        <v>4678.5799569999999</v>
      </c>
      <c r="C11" s="21">
        <v>4.2868715935661293E-2</v>
      </c>
      <c r="E11" s="28"/>
    </row>
    <row r="12" spans="1:5" ht="16.5" x14ac:dyDescent="0.3">
      <c r="A12" s="19" t="s">
        <v>33</v>
      </c>
      <c r="B12" s="14">
        <v>3838.5813974000002</v>
      </c>
      <c r="C12" s="21">
        <v>3.5172008821790113E-2</v>
      </c>
      <c r="E12" s="28"/>
    </row>
    <row r="13" spans="1:5" ht="16.5" x14ac:dyDescent="0.3">
      <c r="A13" s="19" t="s">
        <v>38</v>
      </c>
      <c r="B13" s="14">
        <v>3754.2690000000002</v>
      </c>
      <c r="C13" s="21">
        <v>3.4399474367486846E-2</v>
      </c>
      <c r="E13" s="28"/>
    </row>
    <row r="14" spans="1:5" ht="16.5" x14ac:dyDescent="0.3">
      <c r="A14" s="20" t="s">
        <v>23</v>
      </c>
      <c r="B14" s="15">
        <v>2295.1808165399998</v>
      </c>
      <c r="C14" s="21">
        <v>2.10301962025937E-2</v>
      </c>
      <c r="E14" s="28"/>
    </row>
    <row r="15" spans="1:5" ht="16.5" x14ac:dyDescent="0.3">
      <c r="A15" s="20" t="s">
        <v>24</v>
      </c>
      <c r="B15" s="14">
        <v>1585.3618916</v>
      </c>
      <c r="C15" s="21">
        <v>1.4526294134300087E-2</v>
      </c>
      <c r="E15" s="28"/>
    </row>
    <row r="16" spans="1:5" ht="16.5" x14ac:dyDescent="0.3">
      <c r="A16" s="20" t="s">
        <v>40</v>
      </c>
      <c r="B16" s="23">
        <v>1350.9110000000001</v>
      </c>
      <c r="C16" s="21">
        <v>1.2378076349152398E-2</v>
      </c>
      <c r="E16" s="28"/>
    </row>
    <row r="17" spans="1:5" ht="16.5" x14ac:dyDescent="0.3">
      <c r="A17" s="20" t="s">
        <v>12</v>
      </c>
      <c r="B17" s="23">
        <v>1181.2773737</v>
      </c>
      <c r="C17" s="21">
        <v>1.0823763757334737E-2</v>
      </c>
      <c r="E17" s="28"/>
    </row>
    <row r="18" spans="1:5" ht="16.5" x14ac:dyDescent="0.3">
      <c r="A18" s="20" t="s">
        <v>13</v>
      </c>
      <c r="B18" s="16">
        <v>7648.5185963299882</v>
      </c>
      <c r="C18" s="21">
        <v>7.0081557662410407E-2</v>
      </c>
    </row>
    <row r="19" spans="1:5" ht="16.5" x14ac:dyDescent="0.3">
      <c r="A19" s="3" t="s">
        <v>21</v>
      </c>
      <c r="B19" s="8">
        <f>SUM(B4:B18)</f>
        <v>109137.39436519999</v>
      </c>
      <c r="C19" s="21">
        <f>SUM(C4:C18)</f>
        <v>1</v>
      </c>
    </row>
    <row r="20" spans="1:5" ht="16.5" x14ac:dyDescent="0.3">
      <c r="A20" s="3" t="s">
        <v>15</v>
      </c>
      <c r="B20" s="8">
        <v>56453.559245330005</v>
      </c>
      <c r="C20" s="30" t="s">
        <v>14</v>
      </c>
    </row>
    <row r="21" spans="1:5" ht="16.5" x14ac:dyDescent="0.3">
      <c r="A21" s="3" t="s">
        <v>20</v>
      </c>
      <c r="B21" s="8">
        <v>28212.536519789999</v>
      </c>
      <c r="C21" s="30" t="s">
        <v>14</v>
      </c>
    </row>
    <row r="22" spans="1:5" ht="16.5" x14ac:dyDescent="0.3">
      <c r="A22" s="3" t="s">
        <v>18</v>
      </c>
      <c r="B22" s="9">
        <f>B19+B20+B21</f>
        <v>193803.49013032002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B4" sqref="B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26</v>
      </c>
      <c r="B4" s="14">
        <v>18355.033421479999</v>
      </c>
      <c r="C4" s="21">
        <v>0.17378727992243978</v>
      </c>
      <c r="E4" s="28"/>
    </row>
    <row r="5" spans="1:5" ht="16.5" x14ac:dyDescent="0.3">
      <c r="A5" s="19" t="s">
        <v>28</v>
      </c>
      <c r="B5" s="14">
        <v>18186.46445512</v>
      </c>
      <c r="C5" s="21">
        <v>0.1721912522023944</v>
      </c>
      <c r="E5" s="28"/>
    </row>
    <row r="6" spans="1:5" ht="16.5" x14ac:dyDescent="0.3">
      <c r="A6" s="19" t="s">
        <v>27</v>
      </c>
      <c r="B6" s="14">
        <v>15674.692856820002</v>
      </c>
      <c r="C6" s="21">
        <v>0.14840954917677285</v>
      </c>
      <c r="E6" s="28"/>
    </row>
    <row r="7" spans="1:5" ht="16.5" x14ac:dyDescent="0.3">
      <c r="A7" s="19" t="s">
        <v>37</v>
      </c>
      <c r="B7" s="14">
        <v>9471.5321050400016</v>
      </c>
      <c r="C7" s="21">
        <v>8.9677406923524938E-2</v>
      </c>
      <c r="E7" s="28"/>
    </row>
    <row r="8" spans="1:5" ht="16.5" x14ac:dyDescent="0.3">
      <c r="A8" s="19" t="s">
        <v>29</v>
      </c>
      <c r="B8" s="14">
        <v>8109.4669505799993</v>
      </c>
      <c r="C8" s="21">
        <v>7.678123872621008E-2</v>
      </c>
      <c r="E8" s="28"/>
    </row>
    <row r="9" spans="1:5" ht="16.5" x14ac:dyDescent="0.3">
      <c r="A9" s="19" t="s">
        <v>30</v>
      </c>
      <c r="B9" s="14">
        <v>6490.6263550000003</v>
      </c>
      <c r="C9" s="21">
        <v>6.1453895142915972E-2</v>
      </c>
      <c r="E9" s="28"/>
    </row>
    <row r="10" spans="1:5" ht="16.5" x14ac:dyDescent="0.3">
      <c r="A10" s="19" t="s">
        <v>31</v>
      </c>
      <c r="B10" s="14">
        <v>6318.3703731999994</v>
      </c>
      <c r="C10" s="21">
        <v>5.9822958394396684E-2</v>
      </c>
      <c r="E10" s="28"/>
    </row>
    <row r="11" spans="1:5" ht="16.5" x14ac:dyDescent="0.3">
      <c r="A11" s="19" t="s">
        <v>32</v>
      </c>
      <c r="B11" s="14">
        <v>4483.987838</v>
      </c>
      <c r="C11" s="21">
        <v>4.2454842313683371E-2</v>
      </c>
      <c r="E11" s="28"/>
    </row>
    <row r="12" spans="1:5" ht="16.5" x14ac:dyDescent="0.3">
      <c r="A12" s="19" t="s">
        <v>38</v>
      </c>
      <c r="B12" s="14">
        <v>3724.1990000000001</v>
      </c>
      <c r="C12" s="21">
        <v>3.5261086113984527E-2</v>
      </c>
      <c r="E12" s="28"/>
    </row>
    <row r="13" spans="1:5" ht="16.5" x14ac:dyDescent="0.3">
      <c r="A13" s="19" t="s">
        <v>33</v>
      </c>
      <c r="B13" s="14">
        <v>2472.0565116000002</v>
      </c>
      <c r="C13" s="21">
        <v>2.3405676639235391E-2</v>
      </c>
      <c r="E13" s="28"/>
    </row>
    <row r="14" spans="1:5" ht="16.5" x14ac:dyDescent="0.3">
      <c r="A14" s="20" t="s">
        <v>23</v>
      </c>
      <c r="B14" s="15">
        <v>2278.0815623600001</v>
      </c>
      <c r="C14" s="21">
        <v>2.1569102549314999E-2</v>
      </c>
      <c r="E14" s="28"/>
    </row>
    <row r="15" spans="1:5" ht="16.5" x14ac:dyDescent="0.3">
      <c r="A15" s="20" t="s">
        <v>24</v>
      </c>
      <c r="B15" s="14">
        <v>1584.0910143999999</v>
      </c>
      <c r="C15" s="21">
        <v>1.4998331096471348E-2</v>
      </c>
      <c r="E15" s="28"/>
    </row>
    <row r="16" spans="1:5" ht="16.5" x14ac:dyDescent="0.3">
      <c r="A16" s="20" t="s">
        <v>12</v>
      </c>
      <c r="B16" s="23">
        <v>1098.8155434</v>
      </c>
      <c r="C16" s="21">
        <v>1.0403694727164715E-2</v>
      </c>
      <c r="E16" s="28"/>
    </row>
    <row r="17" spans="1:3" ht="16.5" x14ac:dyDescent="0.3">
      <c r="A17" s="20" t="s">
        <v>13</v>
      </c>
      <c r="B17" s="16">
        <v>7370.4007030200155</v>
      </c>
      <c r="C17" s="21">
        <v>6.9783686071491047E-2</v>
      </c>
    </row>
    <row r="18" spans="1:3" ht="16.5" x14ac:dyDescent="0.3">
      <c r="A18" s="3" t="s">
        <v>21</v>
      </c>
      <c r="B18" s="8">
        <f>SUM(B4:B17)</f>
        <v>105617.81869002001</v>
      </c>
      <c r="C18" s="21">
        <f>SUM(C4:C17)</f>
        <v>1</v>
      </c>
    </row>
    <row r="19" spans="1:3" ht="16.5" x14ac:dyDescent="0.3">
      <c r="A19" s="3" t="s">
        <v>15</v>
      </c>
      <c r="B19" s="8">
        <v>58240.70938462</v>
      </c>
      <c r="C19" s="30" t="s">
        <v>14</v>
      </c>
    </row>
    <row r="20" spans="1:3" ht="16.5" x14ac:dyDescent="0.3">
      <c r="A20" s="3" t="s">
        <v>20</v>
      </c>
      <c r="B20" s="8">
        <v>28697.224457140001</v>
      </c>
      <c r="C20" s="30" t="s">
        <v>14</v>
      </c>
    </row>
    <row r="21" spans="1:3" ht="16.5" x14ac:dyDescent="0.3">
      <c r="A21" s="3" t="s">
        <v>18</v>
      </c>
      <c r="B21" s="9">
        <f>B18+B19+B20</f>
        <v>192555.75253178002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activeCell="A26" sqref="A2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26</v>
      </c>
      <c r="B4" s="14">
        <v>18383.115381719996</v>
      </c>
      <c r="C4" s="21">
        <v>0.17615298738887808</v>
      </c>
      <c r="E4" s="28"/>
    </row>
    <row r="5" spans="1:5" ht="16.5" x14ac:dyDescent="0.3">
      <c r="A5" s="19" t="s">
        <v>28</v>
      </c>
      <c r="B5" s="14">
        <v>18301.424402280001</v>
      </c>
      <c r="C5" s="21">
        <v>0.17537019786858882</v>
      </c>
      <c r="E5" s="28"/>
    </row>
    <row r="6" spans="1:5" ht="16.5" x14ac:dyDescent="0.3">
      <c r="A6" s="19" t="s">
        <v>27</v>
      </c>
      <c r="B6" s="14">
        <v>15689.884424830001</v>
      </c>
      <c r="C6" s="21">
        <v>0.15034557287108971</v>
      </c>
      <c r="E6" s="28"/>
    </row>
    <row r="7" spans="1:5" ht="16.5" x14ac:dyDescent="0.3">
      <c r="A7" s="19" t="s">
        <v>37</v>
      </c>
      <c r="B7" s="14">
        <v>9078.4340000000011</v>
      </c>
      <c r="C7" s="21">
        <v>8.6992505715488541E-2</v>
      </c>
      <c r="E7" s="28"/>
    </row>
    <row r="8" spans="1:5" ht="16.5" x14ac:dyDescent="0.3">
      <c r="A8" s="19" t="s">
        <v>29</v>
      </c>
      <c r="B8" s="14">
        <v>6982.1250605299992</v>
      </c>
      <c r="C8" s="21">
        <v>6.6904992010121095E-2</v>
      </c>
      <c r="E8" s="28"/>
    </row>
    <row r="9" spans="1:5" ht="16.5" x14ac:dyDescent="0.3">
      <c r="A9" s="19" t="s">
        <v>30</v>
      </c>
      <c r="B9" s="14">
        <v>6670.9648550699994</v>
      </c>
      <c r="C9" s="21">
        <v>6.3923353772522895E-2</v>
      </c>
      <c r="E9" s="28"/>
    </row>
    <row r="10" spans="1:5" ht="16.5" x14ac:dyDescent="0.3">
      <c r="A10" s="19" t="s">
        <v>31</v>
      </c>
      <c r="B10" s="14">
        <v>5683.9902658000001</v>
      </c>
      <c r="C10" s="21">
        <v>5.4465842422204945E-2</v>
      </c>
      <c r="E10" s="28"/>
    </row>
    <row r="11" spans="1:5" ht="16.5" x14ac:dyDescent="0.3">
      <c r="A11" s="19" t="s">
        <v>32</v>
      </c>
      <c r="B11" s="14">
        <v>4923.8821484299997</v>
      </c>
      <c r="C11" s="21">
        <v>4.7182239353140497E-2</v>
      </c>
      <c r="E11" s="28"/>
    </row>
    <row r="12" spans="1:5" ht="16.5" x14ac:dyDescent="0.3">
      <c r="A12" s="19" t="s">
        <v>38</v>
      </c>
      <c r="B12" s="14">
        <v>3500.8975</v>
      </c>
      <c r="C12" s="21">
        <v>3.3546737882115964E-2</v>
      </c>
      <c r="E12" s="28"/>
    </row>
    <row r="13" spans="1:5" ht="16.5" x14ac:dyDescent="0.3">
      <c r="A13" s="19" t="s">
        <v>33</v>
      </c>
      <c r="B13" s="14">
        <v>2834.2616687000004</v>
      </c>
      <c r="C13" s="21">
        <v>2.7158816643220059E-2</v>
      </c>
      <c r="E13" s="28"/>
    </row>
    <row r="14" spans="1:5" ht="16.5" x14ac:dyDescent="0.3">
      <c r="A14" s="20" t="s">
        <v>23</v>
      </c>
      <c r="B14" s="15">
        <v>2169.4051373399998</v>
      </c>
      <c r="C14" s="21">
        <v>2.0787945234746447E-2</v>
      </c>
      <c r="E14" s="28"/>
    </row>
    <row r="15" spans="1:5" ht="16.5" x14ac:dyDescent="0.3">
      <c r="A15" s="20" t="s">
        <v>24</v>
      </c>
      <c r="B15" s="14">
        <v>1652.2743236000001</v>
      </c>
      <c r="C15" s="21">
        <v>1.5832629673722138E-2</v>
      </c>
      <c r="E15" s="28"/>
    </row>
    <row r="16" spans="1:5" ht="16.5" x14ac:dyDescent="0.3">
      <c r="A16" s="20" t="s">
        <v>13</v>
      </c>
      <c r="B16" s="16">
        <v>8488.1465165400004</v>
      </c>
      <c r="C16" s="21">
        <v>8.1336179164160916E-2</v>
      </c>
    </row>
    <row r="17" spans="1:3" ht="16.5" x14ac:dyDescent="0.3">
      <c r="A17" s="3" t="s">
        <v>21</v>
      </c>
      <c r="B17" s="8">
        <f>SUM(B4:B16)</f>
        <v>104358.80568483999</v>
      </c>
      <c r="C17" s="21">
        <f>SUM(C4:C16)</f>
        <v>1</v>
      </c>
    </row>
    <row r="18" spans="1:3" ht="16.5" x14ac:dyDescent="0.3">
      <c r="A18" s="3" t="s">
        <v>15</v>
      </c>
      <c r="B18" s="8">
        <v>54654.099118320002</v>
      </c>
      <c r="C18" s="30" t="s">
        <v>14</v>
      </c>
    </row>
    <row r="19" spans="1:3" ht="16.5" x14ac:dyDescent="0.3">
      <c r="A19" s="3" t="s">
        <v>20</v>
      </c>
      <c r="B19" s="8">
        <v>29125.451014409999</v>
      </c>
      <c r="C19" s="30" t="s">
        <v>14</v>
      </c>
    </row>
    <row r="20" spans="1:3" ht="16.5" x14ac:dyDescent="0.3">
      <c r="A20" s="3" t="s">
        <v>18</v>
      </c>
      <c r="B20" s="9">
        <f>B17+B18+B19</f>
        <v>188138.35581757</v>
      </c>
      <c r="C20" s="30" t="s">
        <v>14</v>
      </c>
    </row>
    <row r="21" spans="1:3" x14ac:dyDescent="0.25">
      <c r="A21" s="5" t="s">
        <v>17</v>
      </c>
      <c r="B21" s="6"/>
      <c r="C21" s="6"/>
    </row>
    <row r="22" spans="1:3" x14ac:dyDescent="0.25">
      <c r="A22" s="5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B21" sqref="B2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26</v>
      </c>
      <c r="B4" s="14">
        <v>21628.071206479999</v>
      </c>
      <c r="C4" s="21">
        <v>0.19602445691218098</v>
      </c>
      <c r="E4" s="28"/>
    </row>
    <row r="5" spans="1:5" ht="16.5" x14ac:dyDescent="0.3">
      <c r="A5" s="19" t="s">
        <v>28</v>
      </c>
      <c r="B5" s="14">
        <v>18763.279478119999</v>
      </c>
      <c r="C5" s="21">
        <v>0.17005962457197557</v>
      </c>
      <c r="E5" s="28"/>
    </row>
    <row r="6" spans="1:5" ht="16.5" x14ac:dyDescent="0.3">
      <c r="A6" s="19" t="s">
        <v>27</v>
      </c>
      <c r="B6" s="14">
        <v>17895.794357270002</v>
      </c>
      <c r="C6" s="21">
        <v>0.16219723600895522</v>
      </c>
      <c r="E6" s="28"/>
    </row>
    <row r="7" spans="1:5" ht="16.5" x14ac:dyDescent="0.3">
      <c r="A7" s="19" t="s">
        <v>37</v>
      </c>
      <c r="B7" s="14">
        <v>8917.8700000000008</v>
      </c>
      <c r="C7" s="21">
        <v>8.0826468845713623E-2</v>
      </c>
      <c r="E7" s="28"/>
    </row>
    <row r="8" spans="1:5" ht="16.5" x14ac:dyDescent="0.3">
      <c r="A8" s="19" t="s">
        <v>30</v>
      </c>
      <c r="B8" s="14">
        <v>7103.1001461800006</v>
      </c>
      <c r="C8" s="21">
        <v>6.4378433714911934E-2</v>
      </c>
      <c r="E8" s="28"/>
    </row>
    <row r="9" spans="1:5" ht="16.5" x14ac:dyDescent="0.3">
      <c r="A9" s="19" t="s">
        <v>34</v>
      </c>
      <c r="B9" s="14">
        <v>6404.6889025699993</v>
      </c>
      <c r="C9" s="21">
        <v>5.8048433992653151E-2</v>
      </c>
      <c r="E9" s="28"/>
    </row>
    <row r="10" spans="1:5" ht="16.5" x14ac:dyDescent="0.3">
      <c r="A10" s="19" t="s">
        <v>31</v>
      </c>
      <c r="B10" s="14">
        <v>5637.2526281999999</v>
      </c>
      <c r="C10" s="21">
        <v>5.1092830903413537E-2</v>
      </c>
      <c r="E10" s="28"/>
    </row>
    <row r="11" spans="1:5" ht="16.5" x14ac:dyDescent="0.3">
      <c r="A11" s="19" t="s">
        <v>32</v>
      </c>
      <c r="B11" s="14">
        <v>4492.3600014700005</v>
      </c>
      <c r="C11" s="21">
        <v>4.0716179502789898E-2</v>
      </c>
      <c r="E11" s="28"/>
    </row>
    <row r="12" spans="1:5" ht="16.5" x14ac:dyDescent="0.3">
      <c r="A12" s="19" t="s">
        <v>38</v>
      </c>
      <c r="B12" s="14">
        <v>3524.1969159999999</v>
      </c>
      <c r="C12" s="21">
        <v>3.194130349929232E-2</v>
      </c>
      <c r="E12" s="28"/>
    </row>
    <row r="13" spans="1:5" ht="16.5" x14ac:dyDescent="0.3">
      <c r="A13" s="19" t="s">
        <v>33</v>
      </c>
      <c r="B13" s="14">
        <v>2335.5027223000002</v>
      </c>
      <c r="C13" s="21">
        <v>2.1167659768875337E-2</v>
      </c>
      <c r="E13" s="28"/>
    </row>
    <row r="14" spans="1:5" ht="16.5" x14ac:dyDescent="0.3">
      <c r="A14" s="20" t="s">
        <v>23</v>
      </c>
      <c r="B14" s="15">
        <v>2123.6303688600001</v>
      </c>
      <c r="C14" s="21">
        <v>1.9247370038862881E-2</v>
      </c>
      <c r="E14" s="28"/>
    </row>
    <row r="15" spans="1:5" ht="16.5" x14ac:dyDescent="0.3">
      <c r="A15" s="20" t="s">
        <v>36</v>
      </c>
      <c r="B15" s="14">
        <v>1893.3638000000001</v>
      </c>
      <c r="C15" s="21">
        <v>1.716036566963882E-2</v>
      </c>
      <c r="E15" s="28"/>
    </row>
    <row r="16" spans="1:5" ht="16.5" x14ac:dyDescent="0.3">
      <c r="A16" s="20" t="s">
        <v>24</v>
      </c>
      <c r="B16" s="14">
        <v>1630.3730243999998</v>
      </c>
      <c r="C16" s="21">
        <v>1.4776767822760196E-2</v>
      </c>
      <c r="E16" s="28"/>
    </row>
    <row r="17" spans="1:3" ht="16.5" x14ac:dyDescent="0.3">
      <c r="A17" s="20" t="s">
        <v>13</v>
      </c>
      <c r="B17" s="16">
        <v>7984.0510854599706</v>
      </c>
      <c r="C17" s="21">
        <v>7.23628687479764E-2</v>
      </c>
    </row>
    <row r="18" spans="1:3" ht="16.5" x14ac:dyDescent="0.3">
      <c r="A18" s="3" t="s">
        <v>21</v>
      </c>
      <c r="B18" s="8">
        <f>SUM(B4:B17)</f>
        <v>110333.53463730999</v>
      </c>
      <c r="C18" s="21">
        <f>SUM(C4:C17)</f>
        <v>1</v>
      </c>
    </row>
    <row r="19" spans="1:3" ht="16.5" x14ac:dyDescent="0.3">
      <c r="A19" s="3" t="s">
        <v>15</v>
      </c>
      <c r="B19" s="8">
        <v>59302.619424529999</v>
      </c>
      <c r="C19" s="30" t="s">
        <v>14</v>
      </c>
    </row>
    <row r="20" spans="1:3" ht="16.5" x14ac:dyDescent="0.3">
      <c r="A20" s="3" t="s">
        <v>20</v>
      </c>
      <c r="B20" s="8">
        <v>28483.23535689</v>
      </c>
      <c r="C20" s="30" t="s">
        <v>14</v>
      </c>
    </row>
    <row r="21" spans="1:3" ht="16.5" x14ac:dyDescent="0.3">
      <c r="A21" s="3" t="s">
        <v>18</v>
      </c>
      <c r="B21" s="9">
        <f>B18+B19+B20</f>
        <v>198119.38941872999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B27" sqref="B27:B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26</v>
      </c>
      <c r="B4" s="14">
        <v>28762.333428400001</v>
      </c>
      <c r="C4" s="21">
        <v>0.24467770925584098</v>
      </c>
      <c r="E4" s="28"/>
    </row>
    <row r="5" spans="1:5" ht="16.5" x14ac:dyDescent="0.3">
      <c r="A5" s="19" t="s">
        <v>28</v>
      </c>
      <c r="B5" s="14">
        <v>18873.107677479999</v>
      </c>
      <c r="C5" s="21">
        <v>0.16055125584855975</v>
      </c>
      <c r="E5" s="28"/>
    </row>
    <row r="6" spans="1:5" ht="16.5" x14ac:dyDescent="0.3">
      <c r="A6" s="19" t="s">
        <v>27</v>
      </c>
      <c r="B6" s="14">
        <v>17325.35483783</v>
      </c>
      <c r="C6" s="21">
        <v>0.14738470869610046</v>
      </c>
      <c r="E6" s="28"/>
    </row>
    <row r="7" spans="1:5" ht="16.5" x14ac:dyDescent="0.3">
      <c r="A7" s="19" t="s">
        <v>37</v>
      </c>
      <c r="B7" s="14">
        <v>8899.0802154000012</v>
      </c>
      <c r="C7" s="21">
        <v>7.570340448936147E-2</v>
      </c>
      <c r="E7" s="28"/>
    </row>
    <row r="8" spans="1:5" ht="16.5" x14ac:dyDescent="0.3">
      <c r="A8" s="19" t="s">
        <v>34</v>
      </c>
      <c r="B8" s="14">
        <v>7432.3792137499995</v>
      </c>
      <c r="C8" s="21">
        <v>6.3226355569101694E-2</v>
      </c>
      <c r="E8" s="28"/>
    </row>
    <row r="9" spans="1:5" ht="16.5" x14ac:dyDescent="0.3">
      <c r="A9" s="19" t="s">
        <v>30</v>
      </c>
      <c r="B9" s="14">
        <v>6513.3123572199993</v>
      </c>
      <c r="C9" s="21">
        <v>5.5407964419839625E-2</v>
      </c>
      <c r="E9" s="28"/>
    </row>
    <row r="10" spans="1:5" ht="16.5" x14ac:dyDescent="0.3">
      <c r="A10" s="19" t="s">
        <v>31</v>
      </c>
      <c r="B10" s="14">
        <v>5202.5695378</v>
      </c>
      <c r="C10" s="21">
        <v>4.4257632988017812E-2</v>
      </c>
      <c r="E10" s="28"/>
    </row>
    <row r="11" spans="1:5" ht="16.5" x14ac:dyDescent="0.3">
      <c r="A11" s="19" t="s">
        <v>32</v>
      </c>
      <c r="B11" s="14">
        <v>4687.8267396299998</v>
      </c>
      <c r="C11" s="21">
        <v>3.9878777947424414E-2</v>
      </c>
      <c r="E11" s="28"/>
    </row>
    <row r="12" spans="1:5" ht="16.5" x14ac:dyDescent="0.3">
      <c r="A12" s="19" t="s">
        <v>33</v>
      </c>
      <c r="B12" s="14">
        <v>3432.7332767000003</v>
      </c>
      <c r="C12" s="21">
        <v>2.9201848894496174E-2</v>
      </c>
      <c r="E12" s="28"/>
    </row>
    <row r="13" spans="1:5" ht="16.5" x14ac:dyDescent="0.3">
      <c r="A13" s="19" t="s">
        <v>38</v>
      </c>
      <c r="B13" s="14">
        <v>2773.002864</v>
      </c>
      <c r="C13" s="21">
        <v>2.3589601664705744E-2</v>
      </c>
      <c r="E13" s="28"/>
    </row>
    <row r="14" spans="1:5" ht="16.5" x14ac:dyDescent="0.3">
      <c r="A14" s="20" t="s">
        <v>23</v>
      </c>
      <c r="B14" s="15">
        <v>2088.7510829399998</v>
      </c>
      <c r="C14" s="21">
        <v>1.776875410514446E-2</v>
      </c>
      <c r="E14" s="28"/>
    </row>
    <row r="15" spans="1:5" ht="16.5" x14ac:dyDescent="0.3">
      <c r="A15" s="20" t="s">
        <v>36</v>
      </c>
      <c r="B15" s="14">
        <v>1768.575</v>
      </c>
      <c r="C15" s="21">
        <v>1.5045054697122362E-2</v>
      </c>
      <c r="E15" s="28"/>
    </row>
    <row r="16" spans="1:5" ht="16.5" x14ac:dyDescent="0.3">
      <c r="A16" s="20" t="s">
        <v>24</v>
      </c>
      <c r="B16" s="14">
        <v>1699.9913476000002</v>
      </c>
      <c r="C16" s="21">
        <v>1.4461621819417755E-2</v>
      </c>
      <c r="E16" s="28"/>
    </row>
    <row r="17" spans="1:3" ht="16.5" x14ac:dyDescent="0.3">
      <c r="A17" s="20" t="s">
        <v>13</v>
      </c>
      <c r="B17" s="16">
        <v>8092.8980243399856</v>
      </c>
      <c r="C17" s="21">
        <v>6.8845309604867524E-2</v>
      </c>
    </row>
    <row r="18" spans="1:3" ht="16.5" x14ac:dyDescent="0.3">
      <c r="A18" s="3" t="s">
        <v>21</v>
      </c>
      <c r="B18" s="8">
        <f>SUM(B4:B17)</f>
        <v>117551.91560308996</v>
      </c>
      <c r="C18" s="21">
        <f>SUM(C4:C17)</f>
        <v>1.0000000000000002</v>
      </c>
    </row>
    <row r="19" spans="1:3" ht="16.5" x14ac:dyDescent="0.3">
      <c r="A19" s="3" t="s">
        <v>15</v>
      </c>
      <c r="B19" s="8">
        <v>54640.91553007</v>
      </c>
      <c r="C19" s="30" t="s">
        <v>14</v>
      </c>
    </row>
    <row r="20" spans="1:3" ht="16.5" x14ac:dyDescent="0.3">
      <c r="A20" s="3" t="s">
        <v>20</v>
      </c>
      <c r="B20" s="8">
        <v>28373.569288810002</v>
      </c>
      <c r="C20" s="30" t="s">
        <v>14</v>
      </c>
    </row>
    <row r="21" spans="1:3" ht="16.5" x14ac:dyDescent="0.3">
      <c r="A21" s="3" t="s">
        <v>18</v>
      </c>
      <c r="B21" s="9">
        <f>B18+B19+B20</f>
        <v>200566.40042196994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workbookViewId="0">
      <selection activeCell="D24" sqref="D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26</v>
      </c>
      <c r="B4" s="14">
        <v>28526.457377799998</v>
      </c>
      <c r="C4" s="29">
        <f>+B4/$B$19</f>
        <v>0.2522478906020893</v>
      </c>
      <c r="E4" s="28"/>
    </row>
    <row r="5" spans="1:5" ht="16.5" x14ac:dyDescent="0.3">
      <c r="A5" s="19" t="s">
        <v>28</v>
      </c>
      <c r="B5" s="14">
        <v>18215.359758480001</v>
      </c>
      <c r="C5" s="29">
        <f t="shared" ref="C5:C18" si="0">+B5/$B$19</f>
        <v>0.16107103713518034</v>
      </c>
      <c r="E5" s="28"/>
    </row>
    <row r="6" spans="1:5" ht="16.5" x14ac:dyDescent="0.3">
      <c r="A6" s="19" t="s">
        <v>27</v>
      </c>
      <c r="B6" s="14">
        <v>17312.029047579999</v>
      </c>
      <c r="C6" s="29">
        <f t="shared" si="0"/>
        <v>0.15308325010215254</v>
      </c>
      <c r="E6" s="28"/>
    </row>
    <row r="7" spans="1:5" ht="16.5" x14ac:dyDescent="0.3">
      <c r="A7" s="19" t="s">
        <v>37</v>
      </c>
      <c r="B7" s="14">
        <v>8933.858000000002</v>
      </c>
      <c r="C7" s="29">
        <f t="shared" si="0"/>
        <v>7.8998482201732043E-2</v>
      </c>
      <c r="E7" s="28"/>
    </row>
    <row r="8" spans="1:5" ht="16.5" x14ac:dyDescent="0.3">
      <c r="A8" s="19" t="s">
        <v>34</v>
      </c>
      <c r="B8" s="14">
        <v>5933.1847765399998</v>
      </c>
      <c r="C8" s="29">
        <f t="shared" si="0"/>
        <v>5.2464746134210163E-2</v>
      </c>
      <c r="E8" s="28"/>
    </row>
    <row r="9" spans="1:5" ht="16.5" x14ac:dyDescent="0.3">
      <c r="A9" s="19" t="s">
        <v>30</v>
      </c>
      <c r="B9" s="14">
        <v>5514.2538037200002</v>
      </c>
      <c r="C9" s="29">
        <f t="shared" si="0"/>
        <v>4.8760309484324416E-2</v>
      </c>
      <c r="E9" s="28"/>
    </row>
    <row r="10" spans="1:5" ht="16.5" x14ac:dyDescent="0.3">
      <c r="A10" s="19" t="s">
        <v>31</v>
      </c>
      <c r="B10" s="14">
        <v>5386.6448227999999</v>
      </c>
      <c r="C10" s="29">
        <f t="shared" si="0"/>
        <v>4.7631915031671392E-2</v>
      </c>
      <c r="E10" s="28"/>
    </row>
    <row r="11" spans="1:5" ht="16.5" x14ac:dyDescent="0.3">
      <c r="A11" s="19" t="s">
        <v>32</v>
      </c>
      <c r="B11" s="14">
        <v>4419.1356443799996</v>
      </c>
      <c r="C11" s="29">
        <f t="shared" si="0"/>
        <v>3.9076623844882349E-2</v>
      </c>
      <c r="E11" s="28"/>
    </row>
    <row r="12" spans="1:5" ht="16.5" x14ac:dyDescent="0.3">
      <c r="A12" s="19" t="s">
        <v>33</v>
      </c>
      <c r="B12" s="14">
        <v>2873.2444542000003</v>
      </c>
      <c r="C12" s="29">
        <f t="shared" si="0"/>
        <v>2.5406935153473892E-2</v>
      </c>
      <c r="E12" s="28"/>
    </row>
    <row r="13" spans="1:5" ht="16.5" x14ac:dyDescent="0.3">
      <c r="A13" s="19" t="s">
        <v>38</v>
      </c>
      <c r="B13" s="14">
        <v>2259.9479240000001</v>
      </c>
      <c r="C13" s="29">
        <f t="shared" si="0"/>
        <v>1.9983802725648342E-2</v>
      </c>
      <c r="E13" s="28"/>
    </row>
    <row r="14" spans="1:5" ht="16.5" x14ac:dyDescent="0.3">
      <c r="A14" s="20" t="s">
        <v>23</v>
      </c>
      <c r="B14" s="15">
        <v>2231.4904884400003</v>
      </c>
      <c r="C14" s="29">
        <f t="shared" si="0"/>
        <v>1.9732165166981796E-2</v>
      </c>
      <c r="E14" s="28"/>
    </row>
    <row r="15" spans="1:5" ht="16.5" x14ac:dyDescent="0.3">
      <c r="A15" s="20" t="s">
        <v>24</v>
      </c>
      <c r="B15" s="14">
        <v>1748.8427176</v>
      </c>
      <c r="C15" s="29">
        <f t="shared" si="0"/>
        <v>1.5464306719443297E-2</v>
      </c>
      <c r="E15" s="28"/>
    </row>
    <row r="16" spans="1:5" ht="16.5" x14ac:dyDescent="0.3">
      <c r="A16" s="20" t="s">
        <v>36</v>
      </c>
      <c r="B16" s="14">
        <v>1401.1418000000001</v>
      </c>
      <c r="C16" s="29">
        <f t="shared" si="0"/>
        <v>1.2389728552815903E-2</v>
      </c>
      <c r="E16" s="28"/>
    </row>
    <row r="17" spans="1:5" ht="16.5" x14ac:dyDescent="0.3">
      <c r="A17" s="20" t="s">
        <v>12</v>
      </c>
      <c r="B17" s="23">
        <v>1166.5303732</v>
      </c>
      <c r="C17" s="29">
        <f t="shared" si="0"/>
        <v>1.0315154877659799E-2</v>
      </c>
      <c r="E17" s="28"/>
    </row>
    <row r="18" spans="1:5" ht="16.5" x14ac:dyDescent="0.3">
      <c r="A18" s="20" t="s">
        <v>13</v>
      </c>
      <c r="B18" s="16">
        <v>7166.8618753399787</v>
      </c>
      <c r="C18" s="29">
        <f t="shared" si="0"/>
        <v>6.3373652267734393E-2</v>
      </c>
    </row>
    <row r="19" spans="1:5" ht="16.5" x14ac:dyDescent="0.3">
      <c r="A19" s="3" t="s">
        <v>21</v>
      </c>
      <c r="B19" s="8">
        <f>SUM(B4:B18)</f>
        <v>113088.98286407998</v>
      </c>
      <c r="C19" s="29">
        <f>SUM(C4:C18)</f>
        <v>1</v>
      </c>
    </row>
    <row r="20" spans="1:5" ht="16.5" x14ac:dyDescent="0.3">
      <c r="A20" s="3" t="s">
        <v>15</v>
      </c>
      <c r="B20" s="8">
        <v>54894.44775508</v>
      </c>
      <c r="C20" s="30" t="s">
        <v>14</v>
      </c>
    </row>
    <row r="21" spans="1:5" ht="16.5" x14ac:dyDescent="0.3">
      <c r="A21" s="3" t="s">
        <v>20</v>
      </c>
      <c r="B21" s="8">
        <v>28460.880827060002</v>
      </c>
      <c r="C21" s="30" t="s">
        <v>14</v>
      </c>
    </row>
    <row r="22" spans="1:5" ht="16.5" x14ac:dyDescent="0.3">
      <c r="A22" s="3" t="s">
        <v>18</v>
      </c>
      <c r="B22" s="9">
        <f>B19+B20+B21</f>
        <v>196444.31144621997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workbookViewId="0">
      <selection activeCell="G5" sqref="G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3" t="s">
        <v>19</v>
      </c>
      <c r="B1" s="33"/>
      <c r="C1" s="33"/>
    </row>
    <row r="2" spans="1:5" x14ac:dyDescent="0.25">
      <c r="A2" s="34" t="s">
        <v>0</v>
      </c>
      <c r="B2" s="34" t="s">
        <v>1</v>
      </c>
      <c r="C2" s="34" t="s">
        <v>16</v>
      </c>
    </row>
    <row r="3" spans="1:5" ht="45" customHeight="1" x14ac:dyDescent="0.25">
      <c r="A3" s="35"/>
      <c r="B3" s="35"/>
      <c r="C3" s="35"/>
    </row>
    <row r="4" spans="1:5" ht="16.5" x14ac:dyDescent="0.3">
      <c r="A4" s="19" t="s">
        <v>26</v>
      </c>
      <c r="B4" s="14">
        <v>27446.772749349999</v>
      </c>
      <c r="C4" s="29">
        <f>+B4/$B$19</f>
        <v>0.24781998866247854</v>
      </c>
      <c r="E4" s="28"/>
    </row>
    <row r="5" spans="1:5" ht="16.5" x14ac:dyDescent="0.3">
      <c r="A5" s="19" t="s">
        <v>28</v>
      </c>
      <c r="B5" s="14">
        <v>18489.90554964</v>
      </c>
      <c r="C5" s="29">
        <f t="shared" ref="C5:C18" si="0">+B5/$B$19</f>
        <v>0.16694743041476887</v>
      </c>
      <c r="E5" s="28"/>
    </row>
    <row r="6" spans="1:5" ht="16.5" x14ac:dyDescent="0.3">
      <c r="A6" s="19" t="s">
        <v>27</v>
      </c>
      <c r="B6" s="14">
        <v>17492.054888040002</v>
      </c>
      <c r="C6" s="29">
        <f t="shared" si="0"/>
        <v>0.15793772490575181</v>
      </c>
      <c r="E6" s="28"/>
    </row>
    <row r="7" spans="1:5" ht="16.5" x14ac:dyDescent="0.3">
      <c r="A7" s="19" t="s">
        <v>37</v>
      </c>
      <c r="B7" s="14">
        <v>8574.2707050000008</v>
      </c>
      <c r="C7" s="29">
        <f t="shared" si="0"/>
        <v>7.7418051597794635E-2</v>
      </c>
      <c r="E7" s="28"/>
    </row>
    <row r="8" spans="1:5" ht="16.5" x14ac:dyDescent="0.3">
      <c r="A8" s="19" t="s">
        <v>34</v>
      </c>
      <c r="B8" s="14">
        <v>6328.3153294699996</v>
      </c>
      <c r="C8" s="29">
        <f t="shared" si="0"/>
        <v>5.7139068681179822E-2</v>
      </c>
      <c r="E8" s="28"/>
    </row>
    <row r="9" spans="1:5" ht="16.5" x14ac:dyDescent="0.3">
      <c r="A9" s="19" t="s">
        <v>31</v>
      </c>
      <c r="B9" s="14">
        <v>5684.73558985</v>
      </c>
      <c r="C9" s="29">
        <f t="shared" si="0"/>
        <v>5.1328115049853303E-2</v>
      </c>
      <c r="E9" s="28"/>
    </row>
    <row r="10" spans="1:5" ht="16.5" x14ac:dyDescent="0.3">
      <c r="A10" s="19" t="s">
        <v>30</v>
      </c>
      <c r="B10" s="14">
        <v>4576.6258374599993</v>
      </c>
      <c r="C10" s="29">
        <f t="shared" si="0"/>
        <v>4.1322867847135264E-2</v>
      </c>
      <c r="E10" s="28"/>
    </row>
    <row r="11" spans="1:5" ht="16.5" x14ac:dyDescent="0.3">
      <c r="A11" s="19" t="s">
        <v>32</v>
      </c>
      <c r="B11" s="14">
        <v>4111.8537995900006</v>
      </c>
      <c r="C11" s="29">
        <f t="shared" si="0"/>
        <v>3.7126389003978452E-2</v>
      </c>
      <c r="E11" s="28"/>
    </row>
    <row r="12" spans="1:5" ht="16.5" x14ac:dyDescent="0.3">
      <c r="A12" s="19" t="s">
        <v>33</v>
      </c>
      <c r="B12" s="14">
        <v>2734.9013980999998</v>
      </c>
      <c r="C12" s="29">
        <f t="shared" si="0"/>
        <v>2.4693731378170485E-2</v>
      </c>
      <c r="E12" s="28"/>
    </row>
    <row r="13" spans="1:5" ht="16.5" x14ac:dyDescent="0.3">
      <c r="A13" s="19" t="s">
        <v>23</v>
      </c>
      <c r="B13" s="14">
        <v>2251.26874542</v>
      </c>
      <c r="C13" s="29">
        <f t="shared" si="0"/>
        <v>2.0326957929120801E-2</v>
      </c>
      <c r="E13" s="28"/>
    </row>
    <row r="14" spans="1:5" ht="16.5" x14ac:dyDescent="0.3">
      <c r="A14" s="20" t="s">
        <v>38</v>
      </c>
      <c r="B14" s="15">
        <v>1750.5641460000002</v>
      </c>
      <c r="C14" s="29">
        <f t="shared" si="0"/>
        <v>1.5806039958739245E-2</v>
      </c>
      <c r="E14" s="28"/>
    </row>
    <row r="15" spans="1:5" ht="16.5" x14ac:dyDescent="0.3">
      <c r="A15" s="20" t="s">
        <v>24</v>
      </c>
      <c r="B15" s="14">
        <v>1704.1801068</v>
      </c>
      <c r="C15" s="29">
        <f t="shared" si="0"/>
        <v>1.5387233267925795E-2</v>
      </c>
      <c r="E15" s="28"/>
    </row>
    <row r="16" spans="1:5" ht="16.5" x14ac:dyDescent="0.3">
      <c r="A16" s="20" t="s">
        <v>36</v>
      </c>
      <c r="B16" s="14">
        <v>1283.9872795000001</v>
      </c>
      <c r="C16" s="29">
        <f t="shared" si="0"/>
        <v>1.1593265115513163E-2</v>
      </c>
      <c r="E16" s="28"/>
    </row>
    <row r="17" spans="1:5" ht="16.5" x14ac:dyDescent="0.3">
      <c r="A17" s="20" t="s">
        <v>12</v>
      </c>
      <c r="B17" s="23">
        <v>1165.0921725999999</v>
      </c>
      <c r="C17" s="29">
        <f t="shared" si="0"/>
        <v>1.051974786402938E-2</v>
      </c>
      <c r="E17" s="28"/>
    </row>
    <row r="18" spans="1:5" ht="16.5" x14ac:dyDescent="0.3">
      <c r="A18" s="20" t="s">
        <v>13</v>
      </c>
      <c r="B18" s="16">
        <v>7158.3326708700097</v>
      </c>
      <c r="C18" s="29">
        <f t="shared" si="0"/>
        <v>6.4633388323560456E-2</v>
      </c>
    </row>
    <row r="19" spans="1:5" ht="16.5" x14ac:dyDescent="0.3">
      <c r="A19" s="3" t="s">
        <v>21</v>
      </c>
      <c r="B19" s="8">
        <f>SUM(B4:B18)</f>
        <v>110752.86096769001</v>
      </c>
      <c r="C19" s="29">
        <f>SUM(C4:C18)</f>
        <v>0.99999999999999989</v>
      </c>
    </row>
    <row r="20" spans="1:5" ht="16.5" x14ac:dyDescent="0.3">
      <c r="A20" s="3" t="s">
        <v>15</v>
      </c>
      <c r="B20" s="8">
        <v>53495.17115509</v>
      </c>
      <c r="C20" s="30" t="s">
        <v>14</v>
      </c>
    </row>
    <row r="21" spans="1:5" ht="16.5" x14ac:dyDescent="0.3">
      <c r="A21" s="3" t="s">
        <v>20</v>
      </c>
      <c r="B21" s="8">
        <v>28589.633727330001</v>
      </c>
      <c r="C21" s="30" t="s">
        <v>14</v>
      </c>
    </row>
    <row r="22" spans="1:5" ht="16.5" x14ac:dyDescent="0.3">
      <c r="A22" s="3" t="s">
        <v>18</v>
      </c>
      <c r="B22" s="9">
        <f>B19+B20+B21</f>
        <v>192837.66585011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</row>
    <row r="25" spans="1:5" x14ac:dyDescent="0.25">
      <c r="B25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B33" sqref="B3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3" ht="64.5" customHeight="1" x14ac:dyDescent="0.25">
      <c r="A1" s="33" t="s">
        <v>19</v>
      </c>
      <c r="B1" s="33"/>
      <c r="C1" s="33"/>
    </row>
    <row r="2" spans="1:3" x14ac:dyDescent="0.25">
      <c r="A2" s="34" t="s">
        <v>0</v>
      </c>
      <c r="B2" s="34" t="s">
        <v>1</v>
      </c>
      <c r="C2" s="34" t="s">
        <v>16</v>
      </c>
    </row>
    <row r="3" spans="1:3" ht="45" customHeight="1" x14ac:dyDescent="0.25">
      <c r="A3" s="35"/>
      <c r="B3" s="35"/>
      <c r="C3" s="35"/>
    </row>
    <row r="4" spans="1:3" ht="16.5" x14ac:dyDescent="0.3">
      <c r="A4" s="19" t="s">
        <v>26</v>
      </c>
      <c r="B4" s="14">
        <v>28527.389818670003</v>
      </c>
      <c r="C4" s="21">
        <f t="shared" ref="C4:C18" si="0">+B4/$B$19</f>
        <v>0.24787468511188743</v>
      </c>
    </row>
    <row r="5" spans="1:3" ht="16.5" x14ac:dyDescent="0.3">
      <c r="A5" s="19" t="s">
        <v>28</v>
      </c>
      <c r="B5" s="14">
        <v>20376.701468919997</v>
      </c>
      <c r="C5" s="21">
        <f t="shared" si="0"/>
        <v>0.17705329833302494</v>
      </c>
    </row>
    <row r="6" spans="1:3" ht="16.5" x14ac:dyDescent="0.3">
      <c r="A6" s="19" t="s">
        <v>27</v>
      </c>
      <c r="B6" s="14">
        <v>17439.646938499998</v>
      </c>
      <c r="C6" s="21">
        <f t="shared" si="0"/>
        <v>0.15153321144418383</v>
      </c>
    </row>
    <row r="7" spans="1:3" ht="16.5" x14ac:dyDescent="0.3">
      <c r="A7" s="19" t="s">
        <v>37</v>
      </c>
      <c r="B7" s="14">
        <v>8399.7707901600006</v>
      </c>
      <c r="C7" s="21">
        <f t="shared" si="0"/>
        <v>7.2985665806000147E-2</v>
      </c>
    </row>
    <row r="8" spans="1:3" ht="16.5" x14ac:dyDescent="0.3">
      <c r="A8" s="19" t="s">
        <v>34</v>
      </c>
      <c r="B8" s="14">
        <f>7265.24862696+30.5</f>
        <v>7295.7486269600004</v>
      </c>
      <c r="C8" s="21">
        <f t="shared" si="0"/>
        <v>6.3392809684244267E-2</v>
      </c>
    </row>
    <row r="9" spans="1:3" ht="16.5" x14ac:dyDescent="0.3">
      <c r="A9" s="19" t="s">
        <v>31</v>
      </c>
      <c r="B9" s="14">
        <v>5669.1336762700003</v>
      </c>
      <c r="C9" s="21">
        <f t="shared" si="0"/>
        <v>4.9259141260198813E-2</v>
      </c>
    </row>
    <row r="10" spans="1:3" ht="16.5" x14ac:dyDescent="0.3">
      <c r="A10" s="19" t="s">
        <v>30</v>
      </c>
      <c r="B10" s="14">
        <v>4552.0501123800004</v>
      </c>
      <c r="C10" s="21">
        <f t="shared" si="0"/>
        <v>3.9552794538576172E-2</v>
      </c>
    </row>
    <row r="11" spans="1:3" ht="16.5" x14ac:dyDescent="0.3">
      <c r="A11" s="19" t="s">
        <v>33</v>
      </c>
      <c r="B11" s="14">
        <v>3781.9302923</v>
      </c>
      <c r="C11" s="21">
        <f t="shared" si="0"/>
        <v>3.2861218158327682E-2</v>
      </c>
    </row>
    <row r="12" spans="1:3" ht="16.5" x14ac:dyDescent="0.3">
      <c r="A12" s="19" t="s">
        <v>32</v>
      </c>
      <c r="B12" s="14">
        <v>3738.4325080600001</v>
      </c>
      <c r="C12" s="21">
        <f t="shared" si="0"/>
        <v>3.2483265613770011E-2</v>
      </c>
    </row>
    <row r="13" spans="1:3" ht="16.5" x14ac:dyDescent="0.3">
      <c r="A13" s="19" t="s">
        <v>23</v>
      </c>
      <c r="B13" s="14">
        <v>2226.0434462600001</v>
      </c>
      <c r="C13" s="21">
        <f t="shared" si="0"/>
        <v>1.9342106718994705E-2</v>
      </c>
    </row>
    <row r="14" spans="1:3" ht="16.5" x14ac:dyDescent="0.3">
      <c r="A14" s="20" t="s">
        <v>24</v>
      </c>
      <c r="B14" s="15">
        <v>1804.8391204000002</v>
      </c>
      <c r="C14" s="21">
        <f t="shared" si="0"/>
        <v>1.568225945277258E-2</v>
      </c>
    </row>
    <row r="15" spans="1:3" ht="16.5" x14ac:dyDescent="0.3">
      <c r="A15" s="20" t="s">
        <v>38</v>
      </c>
      <c r="B15" s="14">
        <v>1642.4820870000001</v>
      </c>
      <c r="C15" s="21">
        <f t="shared" si="0"/>
        <v>1.4271538079890895E-2</v>
      </c>
    </row>
    <row r="16" spans="1:3" ht="16.5" x14ac:dyDescent="0.3">
      <c r="A16" s="20" t="s">
        <v>39</v>
      </c>
      <c r="B16" s="14">
        <v>1608.288</v>
      </c>
      <c r="C16" s="21">
        <f t="shared" si="0"/>
        <v>1.3974425424239992E-2</v>
      </c>
    </row>
    <row r="17" spans="1:3" ht="16.5" x14ac:dyDescent="0.3">
      <c r="A17" s="20" t="s">
        <v>12</v>
      </c>
      <c r="B17" s="23">
        <v>1320.3754177999999</v>
      </c>
      <c r="C17" s="21">
        <f t="shared" si="0"/>
        <v>1.1472751029694819E-2</v>
      </c>
    </row>
    <row r="18" spans="1:3" ht="16.5" x14ac:dyDescent="0.3">
      <c r="A18" s="20" t="s">
        <v>13</v>
      </c>
      <c r="B18" s="16">
        <v>6705.1195208199806</v>
      </c>
      <c r="C18" s="21">
        <f t="shared" si="0"/>
        <v>5.8260829344193715E-2</v>
      </c>
    </row>
    <row r="19" spans="1:3" ht="16.5" x14ac:dyDescent="0.3">
      <c r="A19" s="3" t="s">
        <v>21</v>
      </c>
      <c r="B19" s="8">
        <v>115087.95182449998</v>
      </c>
      <c r="C19" s="21">
        <f>SUM(C4:C18)</f>
        <v>1</v>
      </c>
    </row>
    <row r="20" spans="1:3" ht="16.5" x14ac:dyDescent="0.3">
      <c r="A20" s="3" t="s">
        <v>15</v>
      </c>
      <c r="B20" s="8">
        <v>51952.497951370002</v>
      </c>
      <c r="C20" s="10" t="s">
        <v>14</v>
      </c>
    </row>
    <row r="21" spans="1:3" ht="16.5" x14ac:dyDescent="0.3">
      <c r="A21" s="3" t="s">
        <v>20</v>
      </c>
      <c r="B21" s="8">
        <v>29494.412596990001</v>
      </c>
      <c r="C21" s="10" t="s">
        <v>14</v>
      </c>
    </row>
    <row r="22" spans="1:3" ht="16.5" x14ac:dyDescent="0.3">
      <c r="A22" s="3" t="s">
        <v>18</v>
      </c>
      <c r="B22" s="9">
        <f>B19+B20+B21</f>
        <v>196534.86237285999</v>
      </c>
      <c r="C22" s="1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7" spans="1:3" x14ac:dyDescent="0.25">
      <c r="B27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workbookViewId="0">
      <selection activeCell="B31" sqref="B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28571.473002999999</v>
      </c>
      <c r="C4" s="21">
        <v>0.25235520704523323</v>
      </c>
      <c r="D4" s="11"/>
    </row>
    <row r="5" spans="1:4" ht="16.5" x14ac:dyDescent="0.3">
      <c r="A5" s="19" t="s">
        <v>28</v>
      </c>
      <c r="B5" s="14">
        <v>19799.227197600001</v>
      </c>
      <c r="C5" s="21">
        <v>0.17487506080842719</v>
      </c>
      <c r="D5" s="11"/>
    </row>
    <row r="6" spans="1:4" ht="16.5" x14ac:dyDescent="0.3">
      <c r="A6" s="19" t="s">
        <v>27</v>
      </c>
      <c r="B6" s="14">
        <v>17087.743421849998</v>
      </c>
      <c r="C6" s="21">
        <v>0.15092610131455245</v>
      </c>
      <c r="D6" s="11"/>
    </row>
    <row r="7" spans="1:4" ht="16.5" x14ac:dyDescent="0.3">
      <c r="A7" s="19" t="s">
        <v>37</v>
      </c>
      <c r="B7" s="14">
        <v>8456.4310000000005</v>
      </c>
      <c r="C7" s="21">
        <v>7.4690737703465848E-2</v>
      </c>
      <c r="D7" s="11"/>
    </row>
    <row r="8" spans="1:4" ht="16.5" x14ac:dyDescent="0.3">
      <c r="A8" s="19" t="s">
        <v>34</v>
      </c>
      <c r="B8" s="14">
        <f>7381.385713+27.5</f>
        <v>7408.8857129999997</v>
      </c>
      <c r="C8" s="21">
        <v>6.5195487810140382E-2</v>
      </c>
      <c r="D8" s="11"/>
    </row>
    <row r="9" spans="1:4" ht="16.5" x14ac:dyDescent="0.3">
      <c r="A9" s="19" t="s">
        <v>31</v>
      </c>
      <c r="B9" s="14">
        <v>5457.0029211000001</v>
      </c>
      <c r="C9" s="21">
        <v>4.8198533616241539E-2</v>
      </c>
      <c r="D9" s="11"/>
    </row>
    <row r="10" spans="1:4" ht="16.5" x14ac:dyDescent="0.3">
      <c r="A10" s="19" t="s">
        <v>30</v>
      </c>
      <c r="B10" s="14">
        <v>4599.6237294000002</v>
      </c>
      <c r="C10" s="21">
        <v>4.0625801772314202E-2</v>
      </c>
      <c r="D10" s="11"/>
    </row>
    <row r="11" spans="1:4" ht="16.5" x14ac:dyDescent="0.3">
      <c r="A11" s="19" t="s">
        <v>32</v>
      </c>
      <c r="B11" s="14">
        <v>3722.7793093000009</v>
      </c>
      <c r="C11" s="21">
        <v>3.2881144884741108E-2</v>
      </c>
      <c r="D11" s="11"/>
    </row>
    <row r="12" spans="1:4" ht="16.5" x14ac:dyDescent="0.3">
      <c r="A12" s="19" t="s">
        <v>33</v>
      </c>
      <c r="B12" s="14">
        <v>2529.0764773000001</v>
      </c>
      <c r="C12" s="21">
        <v>2.2337861894458751E-2</v>
      </c>
      <c r="D12" s="11"/>
    </row>
    <row r="13" spans="1:4" ht="16.5" x14ac:dyDescent="0.3">
      <c r="A13" s="19" t="s">
        <v>23</v>
      </c>
      <c r="B13" s="14">
        <v>2234.5448145</v>
      </c>
      <c r="C13" s="21">
        <v>1.9736434983796267E-2</v>
      </c>
      <c r="D13" s="11"/>
    </row>
    <row r="14" spans="1:4" ht="16.5" x14ac:dyDescent="0.3">
      <c r="A14" s="20" t="s">
        <v>24</v>
      </c>
      <c r="B14" s="15">
        <v>1842.1068620000001</v>
      </c>
      <c r="C14" s="21">
        <v>1.6270258747620191E-2</v>
      </c>
    </row>
    <row r="15" spans="1:4" ht="16.5" x14ac:dyDescent="0.3">
      <c r="A15" s="20" t="s">
        <v>38</v>
      </c>
      <c r="B15" s="14">
        <v>1577.2850250000001</v>
      </c>
      <c r="C15" s="21">
        <v>1.3931241452319493E-2</v>
      </c>
    </row>
    <row r="16" spans="1:4" ht="16.5" x14ac:dyDescent="0.3">
      <c r="A16" s="20" t="s">
        <v>12</v>
      </c>
      <c r="B16" s="14">
        <v>1309.448259</v>
      </c>
      <c r="C16" s="21">
        <v>1.1565595042309102E-2</v>
      </c>
    </row>
    <row r="17" spans="1:4" ht="16.5" x14ac:dyDescent="0.3">
      <c r="A17" s="20" t="s">
        <v>39</v>
      </c>
      <c r="B17" s="23">
        <v>1301.143</v>
      </c>
      <c r="C17" s="21">
        <v>1.1492239518976819E-2</v>
      </c>
    </row>
    <row r="18" spans="1:4" ht="16.5" x14ac:dyDescent="0.3">
      <c r="A18" s="20" t="s">
        <v>36</v>
      </c>
      <c r="B18" s="23">
        <v>1272.162842</v>
      </c>
      <c r="C18" s="21">
        <v>1.1236274634998815E-2</v>
      </c>
    </row>
    <row r="19" spans="1:4" ht="16.5" x14ac:dyDescent="0.3">
      <c r="A19" s="20" t="s">
        <v>13</v>
      </c>
      <c r="B19" s="16">
        <f>6077.83912209998+10.65</f>
        <v>6088.4891220999798</v>
      </c>
      <c r="C19" s="21">
        <f>+B19/B$20</f>
        <v>5.3757969915848983E-2</v>
      </c>
    </row>
    <row r="20" spans="1:4" ht="16.5" x14ac:dyDescent="0.3">
      <c r="A20" s="3" t="s">
        <v>21</v>
      </c>
      <c r="B20" s="8">
        <f>SUM(B4:B19)</f>
        <v>113257.42269714997</v>
      </c>
      <c r="C20" s="21">
        <f>+B20/B$20</f>
        <v>1</v>
      </c>
    </row>
    <row r="21" spans="1:4" ht="16.5" x14ac:dyDescent="0.3">
      <c r="A21" s="3" t="s">
        <v>15</v>
      </c>
      <c r="B21" s="8">
        <v>49838.616453949995</v>
      </c>
      <c r="C21" s="10" t="s">
        <v>14</v>
      </c>
    </row>
    <row r="22" spans="1:4" ht="16.5" x14ac:dyDescent="0.3">
      <c r="A22" s="3" t="s">
        <v>20</v>
      </c>
      <c r="B22" s="8">
        <v>29479.63402895</v>
      </c>
      <c r="C22" s="10" t="s">
        <v>14</v>
      </c>
    </row>
    <row r="23" spans="1:4" ht="16.5" x14ac:dyDescent="0.3">
      <c r="A23" s="3" t="s">
        <v>18</v>
      </c>
      <c r="B23" s="9">
        <f>B20+B21+B22</f>
        <v>192575.67318004998</v>
      </c>
      <c r="C23" s="10" t="s">
        <v>14</v>
      </c>
    </row>
    <row r="24" spans="1:4" x14ac:dyDescent="0.25">
      <c r="A24" s="5" t="s">
        <v>17</v>
      </c>
      <c r="B24" s="6"/>
      <c r="C24" s="6"/>
      <c r="D24" s="7"/>
    </row>
    <row r="25" spans="1:4" x14ac:dyDescent="0.25">
      <c r="A25" s="5"/>
    </row>
    <row r="26" spans="1:4" x14ac:dyDescent="0.25">
      <c r="B26" s="11"/>
    </row>
    <row r="28" spans="1:4" x14ac:dyDescent="0.25">
      <c r="B28" s="11"/>
    </row>
    <row r="31" spans="1:4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workbookViewId="0">
      <selection activeCell="A29" sqref="A2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26778.2168834</v>
      </c>
      <c r="C4" s="21">
        <v>0.24412957666317114</v>
      </c>
      <c r="D4" s="11"/>
    </row>
    <row r="5" spans="1:4" ht="16.5" x14ac:dyDescent="0.3">
      <c r="A5" s="19" t="s">
        <v>28</v>
      </c>
      <c r="B5" s="14">
        <v>19106.939735399999</v>
      </c>
      <c r="C5" s="21">
        <v>0.17419267045460085</v>
      </c>
      <c r="D5" s="11"/>
    </row>
    <row r="6" spans="1:4" ht="16.5" x14ac:dyDescent="0.3">
      <c r="A6" s="19" t="s">
        <v>27</v>
      </c>
      <c r="B6" s="14">
        <v>15864.805437969997</v>
      </c>
      <c r="C6" s="21">
        <v>0.14463503123750307</v>
      </c>
      <c r="D6" s="11"/>
    </row>
    <row r="7" spans="1:4" ht="16.5" x14ac:dyDescent="0.3">
      <c r="A7" s="19" t="s">
        <v>34</v>
      </c>
      <c r="B7" s="14">
        <f>8570.6696985+50.5</f>
        <v>8621.1696984999999</v>
      </c>
      <c r="C7" s="21">
        <v>7.8136418654213599E-2</v>
      </c>
      <c r="D7" s="11"/>
    </row>
    <row r="8" spans="1:4" ht="16.5" x14ac:dyDescent="0.3">
      <c r="A8" s="19" t="s">
        <v>37</v>
      </c>
      <c r="B8" s="14">
        <v>8434.4770000000008</v>
      </c>
      <c r="C8" s="21">
        <v>7.6894787593632025E-2</v>
      </c>
      <c r="D8" s="11"/>
    </row>
    <row r="9" spans="1:4" ht="16.5" x14ac:dyDescent="0.3">
      <c r="A9" s="19" t="s">
        <v>31</v>
      </c>
      <c r="B9" s="14">
        <v>5491.5908518099995</v>
      </c>
      <c r="C9" s="21">
        <v>5.0065310759761707E-2</v>
      </c>
      <c r="D9" s="11"/>
    </row>
    <row r="10" spans="1:4" ht="16.5" x14ac:dyDescent="0.3">
      <c r="A10" s="19" t="s">
        <v>30</v>
      </c>
      <c r="B10" s="14">
        <v>5355.1110291599998</v>
      </c>
      <c r="C10" s="21">
        <v>4.8821062067935489E-2</v>
      </c>
      <c r="D10" s="11"/>
    </row>
    <row r="11" spans="1:4" ht="16.5" x14ac:dyDescent="0.3">
      <c r="A11" s="19" t="s">
        <v>32</v>
      </c>
      <c r="B11" s="14">
        <v>3738.3122069299998</v>
      </c>
      <c r="C11" s="21">
        <v>3.4081155608173937E-2</v>
      </c>
      <c r="D11" s="11"/>
    </row>
    <row r="12" spans="1:4" ht="16.5" x14ac:dyDescent="0.3">
      <c r="A12" s="19" t="s">
        <v>33</v>
      </c>
      <c r="B12" s="14">
        <v>2914.0189991000002</v>
      </c>
      <c r="C12" s="21">
        <v>2.6566303041623409E-2</v>
      </c>
      <c r="D12" s="11"/>
    </row>
    <row r="13" spans="1:4" ht="16.5" x14ac:dyDescent="0.3">
      <c r="A13" s="19" t="s">
        <v>23</v>
      </c>
      <c r="B13" s="14">
        <v>1983.3359686399999</v>
      </c>
      <c r="C13" s="21">
        <v>1.8081523968277252E-2</v>
      </c>
      <c r="D13" s="11"/>
    </row>
    <row r="14" spans="1:4" ht="16.5" x14ac:dyDescent="0.3">
      <c r="A14" s="20" t="s">
        <v>24</v>
      </c>
      <c r="B14" s="15">
        <v>1818.8959268000003</v>
      </c>
      <c r="C14" s="21">
        <v>1.6582369712574766E-2</v>
      </c>
    </row>
    <row r="15" spans="1:4" ht="16.5" x14ac:dyDescent="0.3">
      <c r="A15" s="20" t="s">
        <v>38</v>
      </c>
      <c r="B15" s="14">
        <v>1593.9775709999999</v>
      </c>
      <c r="C15" s="21">
        <v>1.4531851441536741E-2</v>
      </c>
    </row>
    <row r="16" spans="1:4" ht="16.5" x14ac:dyDescent="0.3">
      <c r="A16" s="20" t="s">
        <v>12</v>
      </c>
      <c r="B16" s="14">
        <v>1191.7829873999999</v>
      </c>
      <c r="C16" s="21">
        <v>1.0865154967382946E-2</v>
      </c>
    </row>
    <row r="17" spans="1:4" ht="16.5" x14ac:dyDescent="0.3">
      <c r="A17" s="3" t="s">
        <v>13</v>
      </c>
      <c r="B17" s="16">
        <f>6846.40590213999+10.65</f>
        <v>6857.0559021399895</v>
      </c>
      <c r="C17" s="21">
        <f>+B17/B$18</f>
        <v>6.2479045633327242E-2</v>
      </c>
    </row>
    <row r="18" spans="1:4" ht="16.5" x14ac:dyDescent="0.3">
      <c r="A18" s="3" t="s">
        <v>21</v>
      </c>
      <c r="B18" s="8">
        <f>SUM(B4:B17)</f>
        <v>109749.69019825</v>
      </c>
      <c r="C18" s="21">
        <f>+B18/B$18</f>
        <v>1</v>
      </c>
    </row>
    <row r="19" spans="1:4" ht="16.5" x14ac:dyDescent="0.3">
      <c r="A19" s="3" t="s">
        <v>15</v>
      </c>
      <c r="B19" s="8">
        <v>50326.730086110001</v>
      </c>
      <c r="C19" s="10" t="s">
        <v>14</v>
      </c>
    </row>
    <row r="20" spans="1:4" ht="16.5" x14ac:dyDescent="0.3">
      <c r="A20" s="3" t="s">
        <v>20</v>
      </c>
      <c r="B20" s="8">
        <v>28245.14566591</v>
      </c>
      <c r="C20" s="10" t="s">
        <v>14</v>
      </c>
    </row>
    <row r="21" spans="1:4" ht="16.5" x14ac:dyDescent="0.3">
      <c r="A21" s="3" t="s">
        <v>18</v>
      </c>
      <c r="B21" s="9">
        <f>B18+B19+B20</f>
        <v>188321.56595027001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6" spans="1:4" x14ac:dyDescent="0.25">
      <c r="B26" s="11"/>
    </row>
    <row r="29" spans="1:4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workbookViewId="0">
      <selection activeCell="A13" sqref="A1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29506.289540000002</v>
      </c>
      <c r="C4" s="21">
        <v>0.24552508296062731</v>
      </c>
      <c r="D4" s="11"/>
    </row>
    <row r="5" spans="1:4" ht="16.5" x14ac:dyDescent="0.3">
      <c r="A5" s="19" t="s">
        <v>28</v>
      </c>
      <c r="B5" s="14">
        <v>19757.243374199999</v>
      </c>
      <c r="C5" s="21">
        <v>0.16440219675698875</v>
      </c>
      <c r="D5" s="11"/>
    </row>
    <row r="6" spans="1:4" ht="16.5" x14ac:dyDescent="0.3">
      <c r="A6" s="19" t="s">
        <v>27</v>
      </c>
      <c r="B6" s="14">
        <v>15986.140165639999</v>
      </c>
      <c r="C6" s="21">
        <v>0.13302243188077173</v>
      </c>
      <c r="D6" s="11"/>
    </row>
    <row r="7" spans="1:4" ht="16.5" x14ac:dyDescent="0.3">
      <c r="A7" s="19" t="s">
        <v>37</v>
      </c>
      <c r="B7" s="14">
        <v>8417.0410000000011</v>
      </c>
      <c r="C7" s="21">
        <v>7.0039124607871706E-2</v>
      </c>
      <c r="D7" s="11"/>
    </row>
    <row r="8" spans="1:4" ht="16.5" x14ac:dyDescent="0.3">
      <c r="A8" s="19" t="s">
        <v>33</v>
      </c>
      <c r="B8" s="14">
        <v>8216.0071028000002</v>
      </c>
      <c r="C8" s="21">
        <v>6.8366299421871432E-2</v>
      </c>
      <c r="D8" s="11"/>
    </row>
    <row r="9" spans="1:4" ht="16.5" x14ac:dyDescent="0.3">
      <c r="A9" s="19" t="s">
        <v>34</v>
      </c>
      <c r="B9" s="14">
        <f>7710.9705839+50</f>
        <v>7760.9705838999998</v>
      </c>
      <c r="C9" s="21">
        <v>6.41638349597448E-2</v>
      </c>
      <c r="D9" s="11"/>
    </row>
    <row r="10" spans="1:4" ht="16.5" x14ac:dyDescent="0.3">
      <c r="A10" s="19" t="s">
        <v>31</v>
      </c>
      <c r="B10" s="14">
        <v>5859.9148019000004</v>
      </c>
      <c r="C10" s="21">
        <v>4.8760996055714344E-2</v>
      </c>
      <c r="D10" s="11"/>
    </row>
    <row r="11" spans="1:4" ht="16.5" x14ac:dyDescent="0.3">
      <c r="A11" s="19" t="s">
        <v>30</v>
      </c>
      <c r="B11" s="14">
        <v>5510.0910676800004</v>
      </c>
      <c r="C11" s="21">
        <v>4.5850074258870825E-2</v>
      </c>
      <c r="D11" s="11"/>
    </row>
    <row r="12" spans="1:4" ht="16.5" x14ac:dyDescent="0.3">
      <c r="A12" s="19" t="s">
        <v>32</v>
      </c>
      <c r="B12" s="14">
        <v>3553.23187164</v>
      </c>
      <c r="C12" s="21">
        <v>2.9566833501043319E-2</v>
      </c>
      <c r="D12" s="11"/>
    </row>
    <row r="13" spans="1:4" ht="16.5" x14ac:dyDescent="0.3">
      <c r="A13" s="20" t="s">
        <v>36</v>
      </c>
      <c r="B13" s="15">
        <v>2079.6874090000001</v>
      </c>
      <c r="C13" s="21">
        <v>1.7305307837323456E-2</v>
      </c>
    </row>
    <row r="14" spans="1:4" ht="16.5" x14ac:dyDescent="0.3">
      <c r="A14" s="20" t="s">
        <v>23</v>
      </c>
      <c r="B14" s="14">
        <v>2070.3510535599999</v>
      </c>
      <c r="C14" s="21">
        <v>1.7227618996073238E-2</v>
      </c>
    </row>
    <row r="15" spans="1:4" ht="16.5" x14ac:dyDescent="0.3">
      <c r="A15" s="20" t="s">
        <v>24</v>
      </c>
      <c r="B15" s="14">
        <v>2008.4773068</v>
      </c>
      <c r="C15" s="21">
        <v>1.6712760738963699E-2</v>
      </c>
    </row>
    <row r="16" spans="1:4" ht="16.5" x14ac:dyDescent="0.3">
      <c r="A16" s="20" t="s">
        <v>38</v>
      </c>
      <c r="B16" s="23">
        <v>1433.0347839999999</v>
      </c>
      <c r="C16" s="21">
        <v>1.19244401689371E-2</v>
      </c>
    </row>
    <row r="17" spans="1:4" ht="16.5" x14ac:dyDescent="0.3">
      <c r="A17" s="3" t="s">
        <v>13</v>
      </c>
      <c r="B17" s="16">
        <f>8067.79351632+0.65</f>
        <v>8068.4435163199996</v>
      </c>
      <c r="C17" s="21">
        <f>+B17/B$18</f>
        <v>6.7110122061162042E-2</v>
      </c>
    </row>
    <row r="18" spans="1:4" ht="16.5" x14ac:dyDescent="0.3">
      <c r="A18" s="3" t="s">
        <v>21</v>
      </c>
      <c r="B18" s="8">
        <f>SUM(B4:B17)</f>
        <v>120226.92357744</v>
      </c>
      <c r="C18" s="21">
        <f>+B18/B$18</f>
        <v>1</v>
      </c>
    </row>
    <row r="19" spans="1:4" ht="16.5" x14ac:dyDescent="0.3">
      <c r="A19" s="3" t="s">
        <v>15</v>
      </c>
      <c r="B19" s="8">
        <v>42243.494168260004</v>
      </c>
      <c r="C19" s="10" t="s">
        <v>14</v>
      </c>
    </row>
    <row r="20" spans="1:4" ht="16.5" x14ac:dyDescent="0.3">
      <c r="A20" s="3" t="s">
        <v>20</v>
      </c>
      <c r="B20" s="8">
        <v>27744.17252348</v>
      </c>
      <c r="C20" s="10" t="s">
        <v>14</v>
      </c>
    </row>
    <row r="21" spans="1:4" ht="16.5" x14ac:dyDescent="0.3">
      <c r="A21" s="3" t="s">
        <v>18</v>
      </c>
      <c r="B21" s="9">
        <f>B18+B19+B20</f>
        <v>190214.59026917999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>
      <selection activeCell="A5" sqref="A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28691.541863400002</v>
      </c>
      <c r="C4" s="21">
        <v>0.2506229456658628</v>
      </c>
      <c r="D4" s="11"/>
    </row>
    <row r="5" spans="1:4" ht="16.5" x14ac:dyDescent="0.3">
      <c r="A5" s="19" t="s">
        <v>28</v>
      </c>
      <c r="B5" s="14">
        <v>18756.357000000004</v>
      </c>
      <c r="C5" s="21">
        <v>0.1638382999310681</v>
      </c>
      <c r="D5" s="11"/>
    </row>
    <row r="6" spans="1:4" ht="16.5" x14ac:dyDescent="0.3">
      <c r="A6" s="19" t="s">
        <v>27</v>
      </c>
      <c r="B6" s="14">
        <v>15131.9711757</v>
      </c>
      <c r="C6" s="21">
        <v>0.13217899574168979</v>
      </c>
      <c r="D6" s="11"/>
    </row>
    <row r="7" spans="1:4" ht="16.5" x14ac:dyDescent="0.3">
      <c r="A7" s="19" t="s">
        <v>37</v>
      </c>
      <c r="B7" s="14">
        <v>8461.1770000000015</v>
      </c>
      <c r="C7" s="21">
        <v>7.3909067474875578E-2</v>
      </c>
      <c r="D7" s="11"/>
    </row>
    <row r="8" spans="1:4" ht="16.5" x14ac:dyDescent="0.3">
      <c r="A8" s="19" t="s">
        <v>34</v>
      </c>
      <c r="B8" s="14">
        <f>8165.5837986+50</f>
        <v>8215.5837986000006</v>
      </c>
      <c r="C8" s="21">
        <v>7.1327036881804765E-2</v>
      </c>
      <c r="D8" s="11"/>
    </row>
    <row r="9" spans="1:4" ht="16.5" x14ac:dyDescent="0.3">
      <c r="A9" s="19" t="s">
        <v>31</v>
      </c>
      <c r="B9" s="14">
        <v>6698.8664490400006</v>
      </c>
      <c r="C9" s="21">
        <v>5.8515141851692438E-2</v>
      </c>
      <c r="D9" s="11"/>
    </row>
    <row r="10" spans="1:4" ht="16.5" x14ac:dyDescent="0.3">
      <c r="A10" s="19" t="s">
        <v>30</v>
      </c>
      <c r="B10" s="14">
        <v>5669.4941736800001</v>
      </c>
      <c r="C10" s="21">
        <v>4.9523491522624932E-2</v>
      </c>
      <c r="D10" s="11"/>
    </row>
    <row r="11" spans="1:4" ht="16.5" x14ac:dyDescent="0.3">
      <c r="A11" s="19" t="s">
        <v>33</v>
      </c>
      <c r="B11" s="14">
        <v>4442.2106088</v>
      </c>
      <c r="C11" s="21">
        <v>3.8803070024821286E-2</v>
      </c>
    </row>
    <row r="12" spans="1:4" ht="16.5" x14ac:dyDescent="0.3">
      <c r="A12" s="19" t="s">
        <v>32</v>
      </c>
      <c r="B12" s="14">
        <v>3691.6364511400006</v>
      </c>
      <c r="C12" s="21">
        <v>3.2246743870269642E-2</v>
      </c>
    </row>
    <row r="13" spans="1:4" ht="16.5" x14ac:dyDescent="0.3">
      <c r="A13" s="20" t="s">
        <v>23</v>
      </c>
      <c r="B13" s="15">
        <v>2118.0442376400001</v>
      </c>
      <c r="C13" s="21">
        <v>1.8501288233836278E-2</v>
      </c>
    </row>
    <row r="14" spans="1:4" ht="16.5" x14ac:dyDescent="0.3">
      <c r="A14" s="20" t="s">
        <v>24</v>
      </c>
      <c r="B14" s="14">
        <v>2072.6387218</v>
      </c>
      <c r="C14" s="21">
        <v>1.8104667369629079E-2</v>
      </c>
    </row>
    <row r="15" spans="1:4" ht="16.5" x14ac:dyDescent="0.3">
      <c r="A15" s="20" t="s">
        <v>36</v>
      </c>
      <c r="B15" s="14">
        <v>1491.6045248</v>
      </c>
      <c r="C15" s="21">
        <v>1.3029286524708431E-2</v>
      </c>
    </row>
    <row r="16" spans="1:4" ht="16.5" x14ac:dyDescent="0.3">
      <c r="A16" s="20" t="s">
        <v>38</v>
      </c>
      <c r="B16" s="23">
        <v>1340.828804</v>
      </c>
      <c r="C16" s="21">
        <v>1.1712248372430066E-2</v>
      </c>
    </row>
    <row r="17" spans="1:4" ht="16.5" x14ac:dyDescent="0.3">
      <c r="A17" s="3" t="s">
        <v>13</v>
      </c>
      <c r="B17" s="16">
        <v>7748.9511083399993</v>
      </c>
      <c r="C17" s="21">
        <f>+B17/B$18</f>
        <v>6.765816655601839E-2</v>
      </c>
    </row>
    <row r="18" spans="1:4" ht="16.5" x14ac:dyDescent="0.3">
      <c r="A18" s="3" t="s">
        <v>21</v>
      </c>
      <c r="B18" s="8">
        <f>SUM(B4:B17)</f>
        <v>114530.90591694</v>
      </c>
      <c r="C18" s="21">
        <f>+B18/B$18</f>
        <v>1</v>
      </c>
    </row>
    <row r="19" spans="1:4" ht="16.5" x14ac:dyDescent="0.3">
      <c r="A19" s="3" t="s">
        <v>15</v>
      </c>
      <c r="B19" s="8">
        <v>42884.723623059996</v>
      </c>
      <c r="C19" s="10" t="s">
        <v>14</v>
      </c>
    </row>
    <row r="20" spans="1:4" ht="16.5" x14ac:dyDescent="0.3">
      <c r="A20" s="3" t="s">
        <v>20</v>
      </c>
      <c r="B20" s="8">
        <v>29182.491811579999</v>
      </c>
      <c r="C20" s="10" t="s">
        <v>14</v>
      </c>
    </row>
    <row r="21" spans="1:4" ht="16.5" x14ac:dyDescent="0.3">
      <c r="A21" s="3" t="s">
        <v>18</v>
      </c>
      <c r="B21" s="9">
        <f>B18+B19+B20</f>
        <v>186598.12135157999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7" spans="1:4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D25" sqref="D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32799.110247500001</v>
      </c>
      <c r="C4" s="21">
        <v>0.26490976364911079</v>
      </c>
      <c r="D4" s="11"/>
    </row>
    <row r="5" spans="1:4" ht="16.5" x14ac:dyDescent="0.3">
      <c r="A5" s="19" t="s">
        <v>28</v>
      </c>
      <c r="B5" s="14">
        <v>19550.179</v>
      </c>
      <c r="C5" s="21">
        <v>0.15790163998679088</v>
      </c>
      <c r="D5" s="11"/>
    </row>
    <row r="6" spans="1:4" ht="16.5" x14ac:dyDescent="0.3">
      <c r="A6" s="19" t="s">
        <v>27</v>
      </c>
      <c r="B6" s="14">
        <v>16660.143210959999</v>
      </c>
      <c r="C6" s="21">
        <v>0.13455958308235358</v>
      </c>
      <c r="D6" s="11"/>
    </row>
    <row r="7" spans="1:4" ht="16.5" x14ac:dyDescent="0.3">
      <c r="A7" s="19" t="s">
        <v>37</v>
      </c>
      <c r="B7" s="14">
        <v>8463.3260000000009</v>
      </c>
      <c r="C7" s="21">
        <v>6.8356052143709115E-2</v>
      </c>
      <c r="D7" s="11"/>
    </row>
    <row r="8" spans="1:4" ht="16.5" x14ac:dyDescent="0.3">
      <c r="A8" s="19" t="s">
        <v>33</v>
      </c>
      <c r="B8" s="14">
        <v>8038.4482191999996</v>
      </c>
      <c r="C8" s="21">
        <v>6.4924426357455781E-2</v>
      </c>
      <c r="D8" s="11"/>
    </row>
    <row r="9" spans="1:4" ht="16.5" x14ac:dyDescent="0.3">
      <c r="A9" s="19" t="s">
        <v>31</v>
      </c>
      <c r="B9" s="14">
        <v>7300.4555794999997</v>
      </c>
      <c r="C9" s="21">
        <v>5.896385443088617E-2</v>
      </c>
      <c r="D9" s="11"/>
    </row>
    <row r="10" spans="1:4" ht="16.5" x14ac:dyDescent="0.3">
      <c r="A10" s="19" t="s">
        <v>34</v>
      </c>
      <c r="B10" s="14">
        <v>7256.1979558599996</v>
      </c>
      <c r="C10" s="21">
        <v>5.8606397276418469E-2</v>
      </c>
      <c r="D10" s="11"/>
    </row>
    <row r="11" spans="1:4" ht="16.5" x14ac:dyDescent="0.3">
      <c r="A11" s="19" t="s">
        <v>30</v>
      </c>
      <c r="B11" s="14">
        <v>5502.7267138199995</v>
      </c>
      <c r="C11" s="21">
        <v>4.4444072481960521E-2</v>
      </c>
    </row>
    <row r="12" spans="1:4" ht="16.5" x14ac:dyDescent="0.3">
      <c r="A12" s="19" t="s">
        <v>32</v>
      </c>
      <c r="B12" s="14">
        <v>3907.0565954600002</v>
      </c>
      <c r="C12" s="21">
        <v>3.1556265747967924E-2</v>
      </c>
    </row>
    <row r="13" spans="1:4" ht="16.5" x14ac:dyDescent="0.3">
      <c r="A13" s="20" t="s">
        <v>23</v>
      </c>
      <c r="B13" s="15">
        <v>2144.0238079400001</v>
      </c>
      <c r="C13" s="21">
        <v>1.7316714872250036E-2</v>
      </c>
    </row>
    <row r="14" spans="1:4" ht="16.5" x14ac:dyDescent="0.3">
      <c r="A14" s="20" t="s">
        <v>24</v>
      </c>
      <c r="B14" s="14">
        <v>1991.4906202000002</v>
      </c>
      <c r="C14" s="21">
        <v>1.6084744541105804E-2</v>
      </c>
    </row>
    <row r="15" spans="1:4" ht="16.5" x14ac:dyDescent="0.3">
      <c r="A15" s="20" t="s">
        <v>38</v>
      </c>
      <c r="B15" s="14">
        <v>1251.2622819999999</v>
      </c>
      <c r="C15" s="21">
        <v>1.0106115467352723E-2</v>
      </c>
    </row>
    <row r="16" spans="1:4" ht="16.5" x14ac:dyDescent="0.3">
      <c r="A16" s="3" t="s">
        <v>13</v>
      </c>
      <c r="B16" s="16">
        <v>8947.9670336799318</v>
      </c>
      <c r="C16" s="21">
        <f>+B16/B$17</f>
        <v>7.2270369962638276E-2</v>
      </c>
    </row>
    <row r="17" spans="1:4" ht="16.5" x14ac:dyDescent="0.3">
      <c r="A17" s="3" t="s">
        <v>21</v>
      </c>
      <c r="B17" s="8">
        <f>SUM(B4:B16)</f>
        <v>123812.38726611993</v>
      </c>
      <c r="C17" s="21">
        <f>+B17/B$17</f>
        <v>1</v>
      </c>
    </row>
    <row r="18" spans="1:4" ht="16.5" x14ac:dyDescent="0.3">
      <c r="A18" s="3" t="s">
        <v>15</v>
      </c>
      <c r="B18" s="8">
        <v>40571.803377340002</v>
      </c>
      <c r="C18" s="10" t="s">
        <v>14</v>
      </c>
    </row>
    <row r="19" spans="1:4" ht="16.5" x14ac:dyDescent="0.3">
      <c r="A19" s="3" t="s">
        <v>20</v>
      </c>
      <c r="B19" s="8">
        <v>29314.372493759998</v>
      </c>
      <c r="C19" s="10" t="s">
        <v>14</v>
      </c>
    </row>
    <row r="20" spans="1:4" ht="16.5" x14ac:dyDescent="0.3">
      <c r="A20" s="3" t="s">
        <v>18</v>
      </c>
      <c r="B20" s="9">
        <f>B17+B18+B19</f>
        <v>193698.56313721993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workbookViewId="0">
      <selection activeCell="A7" sqref="A7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36820.349755000003</v>
      </c>
      <c r="C4" s="21">
        <v>0.27958010301198871</v>
      </c>
      <c r="D4" s="11"/>
    </row>
    <row r="5" spans="1:4" ht="16.5" x14ac:dyDescent="0.3">
      <c r="A5" s="19" t="s">
        <v>27</v>
      </c>
      <c r="B5" s="14">
        <v>22133.648966159999</v>
      </c>
      <c r="C5" s="21">
        <v>0.16806271258055869</v>
      </c>
      <c r="D5" s="11"/>
    </row>
    <row r="6" spans="1:4" ht="16.5" x14ac:dyDescent="0.3">
      <c r="A6" s="19" t="s">
        <v>28</v>
      </c>
      <c r="B6" s="14">
        <v>21279.626</v>
      </c>
      <c r="C6" s="21">
        <v>0.1615780422707338</v>
      </c>
      <c r="D6" s="11"/>
    </row>
    <row r="7" spans="1:4" ht="16.5" x14ac:dyDescent="0.3">
      <c r="A7" s="19" t="s">
        <v>37</v>
      </c>
      <c r="B7" s="14">
        <v>8319.3780000000006</v>
      </c>
      <c r="C7" s="21">
        <v>6.3169757313883856E-2</v>
      </c>
      <c r="D7" s="11"/>
    </row>
    <row r="8" spans="1:4" ht="16.5" x14ac:dyDescent="0.3">
      <c r="A8" s="19" t="s">
        <v>34</v>
      </c>
      <c r="B8" s="14">
        <v>8163.7628761099986</v>
      </c>
      <c r="C8" s="21">
        <v>6.1988158207496161E-2</v>
      </c>
      <c r="D8" s="11"/>
    </row>
    <row r="9" spans="1:4" ht="16.5" x14ac:dyDescent="0.3">
      <c r="A9" s="19" t="s">
        <v>31</v>
      </c>
      <c r="B9" s="14">
        <v>6794.6165462999998</v>
      </c>
      <c r="C9" s="21">
        <v>5.1592111606260781E-2</v>
      </c>
      <c r="D9" s="11"/>
    </row>
    <row r="10" spans="1:4" ht="16.5" x14ac:dyDescent="0.3">
      <c r="A10" s="19" t="s">
        <v>30</v>
      </c>
      <c r="B10" s="14">
        <v>5389.1532068199995</v>
      </c>
      <c r="C10" s="21">
        <v>4.0920306806850014E-2</v>
      </c>
      <c r="D10" s="11"/>
    </row>
    <row r="11" spans="1:4" ht="16.5" x14ac:dyDescent="0.3">
      <c r="A11" s="19" t="s">
        <v>32</v>
      </c>
      <c r="B11" s="14">
        <v>4071.4994464600004</v>
      </c>
      <c r="C11" s="21">
        <v>3.0915247742858979E-2</v>
      </c>
    </row>
    <row r="12" spans="1:4" ht="16.5" x14ac:dyDescent="0.3">
      <c r="A12" s="19" t="s">
        <v>33</v>
      </c>
      <c r="B12" s="14">
        <v>3475.9363392</v>
      </c>
      <c r="C12" s="21">
        <v>2.6393085515019735E-2</v>
      </c>
    </row>
    <row r="13" spans="1:4" ht="16.5" x14ac:dyDescent="0.3">
      <c r="A13" s="20" t="s">
        <v>23</v>
      </c>
      <c r="B13" s="15">
        <v>2199.11949254</v>
      </c>
      <c r="C13" s="21">
        <v>1.669810467176551E-2</v>
      </c>
    </row>
    <row r="14" spans="1:4" ht="16.5" x14ac:dyDescent="0.3">
      <c r="A14" s="20" t="s">
        <v>24</v>
      </c>
      <c r="B14" s="14">
        <v>1873.2034902</v>
      </c>
      <c r="C14" s="21">
        <v>1.4223396253356224E-2</v>
      </c>
    </row>
    <row r="15" spans="1:4" ht="16.5" x14ac:dyDescent="0.3">
      <c r="A15" s="20" t="s">
        <v>38</v>
      </c>
      <c r="B15" s="14">
        <v>1491.3187130000001</v>
      </c>
      <c r="C15" s="21">
        <v>1.1323712082545546E-2</v>
      </c>
    </row>
    <row r="16" spans="1:4" ht="16.5" x14ac:dyDescent="0.3">
      <c r="A16" s="3" t="s">
        <v>13</v>
      </c>
      <c r="B16" s="16">
        <v>9687.1359644399781</v>
      </c>
      <c r="C16" s="21">
        <f>+B16/B$17</f>
        <v>7.3555261936681993E-2</v>
      </c>
    </row>
    <row r="17" spans="1:4" ht="16.5" x14ac:dyDescent="0.3">
      <c r="A17" s="3" t="s">
        <v>21</v>
      </c>
      <c r="B17" s="8">
        <f>SUM(B4:B16)</f>
        <v>131698.74879622998</v>
      </c>
      <c r="C17" s="21">
        <f>+B17/B$17</f>
        <v>1</v>
      </c>
    </row>
    <row r="18" spans="1:4" ht="16.5" x14ac:dyDescent="0.3">
      <c r="A18" s="3" t="s">
        <v>15</v>
      </c>
      <c r="B18" s="8">
        <v>44938.05586439</v>
      </c>
      <c r="C18" s="10" t="s">
        <v>14</v>
      </c>
    </row>
    <row r="19" spans="1:4" ht="16.5" x14ac:dyDescent="0.3">
      <c r="A19" s="3" t="s">
        <v>20</v>
      </c>
      <c r="B19" s="8">
        <v>30122.743061759997</v>
      </c>
      <c r="C19" s="10" t="s">
        <v>14</v>
      </c>
    </row>
    <row r="20" spans="1:4" ht="16.5" x14ac:dyDescent="0.3">
      <c r="A20" s="3" t="s">
        <v>18</v>
      </c>
      <c r="B20" s="9">
        <f>B17+B18+B19</f>
        <v>206759.54772238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  <row r="29" spans="1:4" x14ac:dyDescent="0.25">
      <c r="B29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B12" sqref="B12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37739.885068820004</v>
      </c>
      <c r="C4" s="21">
        <v>0.28109316793584349</v>
      </c>
      <c r="D4" s="11"/>
    </row>
    <row r="5" spans="1:4" ht="16.5" x14ac:dyDescent="0.3">
      <c r="A5" s="19" t="s">
        <v>27</v>
      </c>
      <c r="B5" s="14">
        <v>23960.437075269998</v>
      </c>
      <c r="C5" s="21">
        <v>0.17846146458404316</v>
      </c>
      <c r="D5" s="11"/>
    </row>
    <row r="6" spans="1:4" ht="16.5" x14ac:dyDescent="0.3">
      <c r="A6" s="19" t="s">
        <v>28</v>
      </c>
      <c r="B6" s="14">
        <v>19770.759000000002</v>
      </c>
      <c r="C6" s="21">
        <v>0.14725602024680071</v>
      </c>
      <c r="D6" s="11"/>
    </row>
    <row r="7" spans="1:4" ht="16.5" x14ac:dyDescent="0.3">
      <c r="A7" s="19" t="s">
        <v>34</v>
      </c>
      <c r="B7" s="14">
        <v>8524.3326258300003</v>
      </c>
      <c r="C7" s="21">
        <v>6.3490698447120117E-2</v>
      </c>
      <c r="D7" s="11"/>
    </row>
    <row r="8" spans="1:4" ht="16.5" x14ac:dyDescent="0.3">
      <c r="A8" s="19" t="s">
        <v>37</v>
      </c>
      <c r="B8" s="14">
        <v>8269.3780000000006</v>
      </c>
      <c r="C8" s="21">
        <v>6.159175245606141E-2</v>
      </c>
      <c r="D8" s="11"/>
    </row>
    <row r="9" spans="1:4" ht="16.5" x14ac:dyDescent="0.3">
      <c r="A9" s="19" t="s">
        <v>31</v>
      </c>
      <c r="B9" s="14">
        <v>7150.2583390999998</v>
      </c>
      <c r="C9" s="21">
        <v>5.3256356357000004E-2</v>
      </c>
      <c r="D9" s="11"/>
    </row>
    <row r="10" spans="1:4" ht="16.5" x14ac:dyDescent="0.3">
      <c r="A10" s="19" t="s">
        <v>30</v>
      </c>
      <c r="B10" s="14">
        <v>5591.1734487399999</v>
      </c>
      <c r="C10" s="21">
        <v>4.1644023407044303E-2</v>
      </c>
      <c r="D10" s="11"/>
    </row>
    <row r="11" spans="1:4" ht="16.5" x14ac:dyDescent="0.3">
      <c r="A11" s="19" t="s">
        <v>32</v>
      </c>
      <c r="B11" s="14">
        <v>3994.9659618000005</v>
      </c>
      <c r="C11" s="21">
        <v>2.9755194960198565E-2</v>
      </c>
    </row>
    <row r="12" spans="1:4" ht="16.5" x14ac:dyDescent="0.3">
      <c r="A12" s="19" t="s">
        <v>33</v>
      </c>
      <c r="B12" s="14">
        <v>2837.5265244000002</v>
      </c>
      <c r="C12" s="21">
        <v>2.1134386561885682E-2</v>
      </c>
    </row>
    <row r="13" spans="1:4" ht="16.5" x14ac:dyDescent="0.3">
      <c r="A13" s="20" t="s">
        <v>23</v>
      </c>
      <c r="B13" s="15">
        <v>2084.0718368799999</v>
      </c>
      <c r="C13" s="21">
        <v>1.5522526201821001E-2</v>
      </c>
    </row>
    <row r="14" spans="1:4" ht="16.5" x14ac:dyDescent="0.3">
      <c r="A14" s="20" t="s">
        <v>24</v>
      </c>
      <c r="B14" s="14">
        <v>1866.4699188999998</v>
      </c>
      <c r="C14" s="21">
        <v>1.3901789616047761E-2</v>
      </c>
    </row>
    <row r="15" spans="1:4" ht="16.5" x14ac:dyDescent="0.3">
      <c r="A15" s="20" t="s">
        <v>38</v>
      </c>
      <c r="B15" s="14">
        <v>1504.164751</v>
      </c>
      <c r="C15" s="21">
        <v>1.1203278287281734E-2</v>
      </c>
    </row>
    <row r="16" spans="1:4" ht="16.5" x14ac:dyDescent="0.3">
      <c r="A16" s="3" t="s">
        <v>13</v>
      </c>
      <c r="B16" s="16">
        <v>10967.702847489985</v>
      </c>
      <c r="C16" s="21">
        <f>+B16/B$17</f>
        <v>8.1689340938852106E-2</v>
      </c>
    </row>
    <row r="17" spans="1:4" ht="16.5" x14ac:dyDescent="0.3">
      <c r="A17" s="3" t="s">
        <v>21</v>
      </c>
      <c r="B17" s="8">
        <f>SUM(B4:B16)</f>
        <v>134261.12539822998</v>
      </c>
      <c r="C17" s="21">
        <f>+B17/B$17</f>
        <v>1</v>
      </c>
    </row>
    <row r="18" spans="1:4" ht="16.5" x14ac:dyDescent="0.3">
      <c r="A18" s="3" t="s">
        <v>15</v>
      </c>
      <c r="B18" s="8">
        <v>43182.245269380008</v>
      </c>
      <c r="C18" s="10" t="s">
        <v>14</v>
      </c>
    </row>
    <row r="19" spans="1:4" ht="16.5" x14ac:dyDescent="0.3">
      <c r="A19" s="3" t="s">
        <v>20</v>
      </c>
      <c r="B19" s="8">
        <v>29122.123696819999</v>
      </c>
      <c r="C19" s="10" t="s">
        <v>14</v>
      </c>
    </row>
    <row r="20" spans="1:4" ht="16.5" x14ac:dyDescent="0.3">
      <c r="A20" s="3" t="s">
        <v>18</v>
      </c>
      <c r="B20" s="9">
        <f>B17+B18+B19</f>
        <v>206565.49436442999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Normal="100" workbookViewId="0">
      <selection activeCell="B11" sqref="B11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37657.862494159999</v>
      </c>
      <c r="C4" s="21">
        <v>0.27890096606250281</v>
      </c>
      <c r="D4" s="11"/>
    </row>
    <row r="5" spans="1:4" ht="16.5" x14ac:dyDescent="0.3">
      <c r="A5" s="19" t="s">
        <v>27</v>
      </c>
      <c r="B5" s="14">
        <v>23586.493289599995</v>
      </c>
      <c r="C5" s="21">
        <v>0.1746858512087972</v>
      </c>
      <c r="D5" s="11"/>
    </row>
    <row r="6" spans="1:4" ht="16.5" x14ac:dyDescent="0.3">
      <c r="A6" s="19" t="s">
        <v>28</v>
      </c>
      <c r="B6" s="14">
        <v>19135.095000000001</v>
      </c>
      <c r="C6" s="21">
        <v>0.14171798736652674</v>
      </c>
      <c r="D6" s="11"/>
    </row>
    <row r="7" spans="1:4" ht="16.5" x14ac:dyDescent="0.3">
      <c r="A7" s="19" t="s">
        <v>34</v>
      </c>
      <c r="B7" s="14">
        <v>8545.6429108599987</v>
      </c>
      <c r="C7" s="21">
        <v>6.329058277892563E-2</v>
      </c>
      <c r="D7" s="11"/>
    </row>
    <row r="8" spans="1:4" ht="16.5" x14ac:dyDescent="0.3">
      <c r="A8" s="19" t="s">
        <v>37</v>
      </c>
      <c r="B8" s="14">
        <v>8099.384</v>
      </c>
      <c r="C8" s="21">
        <v>5.9985508270988391E-2</v>
      </c>
      <c r="D8" s="11"/>
    </row>
    <row r="9" spans="1:4" ht="16.5" x14ac:dyDescent="0.3">
      <c r="A9" s="19" t="s">
        <v>31</v>
      </c>
      <c r="B9" s="14">
        <v>6982.5346191999997</v>
      </c>
      <c r="C9" s="21">
        <v>5.1713919003282767E-2</v>
      </c>
      <c r="D9" s="11"/>
    </row>
    <row r="10" spans="1:4" ht="16.5" x14ac:dyDescent="0.3">
      <c r="A10" s="19" t="s">
        <v>30</v>
      </c>
      <c r="B10" s="14">
        <v>5908.21091342</v>
      </c>
      <c r="C10" s="21">
        <v>4.3757282604911595E-2</v>
      </c>
      <c r="D10" s="11"/>
    </row>
    <row r="11" spans="1:4" ht="16.5" x14ac:dyDescent="0.3">
      <c r="A11" s="19" t="s">
        <v>33</v>
      </c>
      <c r="B11" s="14">
        <v>4316.4167168000013</v>
      </c>
      <c r="C11" s="21">
        <v>3.1968165809478727E-2</v>
      </c>
    </row>
    <row r="12" spans="1:4" ht="16.5" x14ac:dyDescent="0.3">
      <c r="A12" s="19" t="s">
        <v>32</v>
      </c>
      <c r="B12" s="14">
        <v>3580.33616089</v>
      </c>
      <c r="C12" s="21">
        <v>2.6516619583907358E-2</v>
      </c>
    </row>
    <row r="13" spans="1:4" ht="16.5" x14ac:dyDescent="0.3">
      <c r="A13" s="20" t="s">
        <v>36</v>
      </c>
      <c r="B13" s="15">
        <v>2404.2164966</v>
      </c>
      <c r="C13" s="21">
        <v>1.780606383671228E-2</v>
      </c>
    </row>
    <row r="14" spans="1:4" ht="16.5" x14ac:dyDescent="0.3">
      <c r="A14" s="20" t="s">
        <v>23</v>
      </c>
      <c r="B14" s="14">
        <v>1919.85013162</v>
      </c>
      <c r="C14" s="21">
        <v>1.4218758605512426E-2</v>
      </c>
    </row>
    <row r="15" spans="1:4" ht="16.5" x14ac:dyDescent="0.3">
      <c r="A15" s="20" t="s">
        <v>24</v>
      </c>
      <c r="B15" s="14">
        <v>1690.3456483</v>
      </c>
      <c r="C15" s="21">
        <v>1.251900673766411E-2</v>
      </c>
    </row>
    <row r="16" spans="1:4" ht="16.5" x14ac:dyDescent="0.3">
      <c r="A16" s="3" t="s">
        <v>13</v>
      </c>
      <c r="B16" s="16">
        <v>11195.956739149988</v>
      </c>
      <c r="C16" s="21">
        <f>+B16/B$17</f>
        <v>8.2919288130789928E-2</v>
      </c>
    </row>
    <row r="17" spans="1:4" ht="16.5" x14ac:dyDescent="0.3">
      <c r="A17" s="3" t="s">
        <v>21</v>
      </c>
      <c r="B17" s="8">
        <f>SUM(B4:B16)</f>
        <v>135022.34512059999</v>
      </c>
      <c r="C17" s="21">
        <f>+B17/B$17</f>
        <v>1</v>
      </c>
    </row>
    <row r="18" spans="1:4" ht="16.5" x14ac:dyDescent="0.3">
      <c r="A18" s="3" t="s">
        <v>15</v>
      </c>
      <c r="B18" s="8">
        <v>42331.307000929999</v>
      </c>
      <c r="C18" s="10" t="s">
        <v>14</v>
      </c>
    </row>
    <row r="19" spans="1:4" ht="16.5" x14ac:dyDescent="0.3">
      <c r="A19" s="3" t="s">
        <v>20</v>
      </c>
      <c r="B19" s="8">
        <v>28597.657168740003</v>
      </c>
      <c r="C19" s="10" t="s">
        <v>14</v>
      </c>
    </row>
    <row r="20" spans="1:4" ht="16.5" x14ac:dyDescent="0.3">
      <c r="A20" s="3" t="s">
        <v>18</v>
      </c>
      <c r="B20" s="9">
        <f>B17+B18+B19</f>
        <v>205951.30929026997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Normal="100" workbookViewId="0">
      <selection activeCell="B21" sqref="B21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43125.751809699999</v>
      </c>
      <c r="C4" s="21">
        <v>0.30623818758100346</v>
      </c>
      <c r="D4" s="11"/>
    </row>
    <row r="5" spans="1:4" ht="16.5" x14ac:dyDescent="0.3">
      <c r="A5" s="19" t="s">
        <v>27</v>
      </c>
      <c r="B5" s="14">
        <v>25768.700116150001</v>
      </c>
      <c r="C5" s="21">
        <v>0.18298486840786429</v>
      </c>
    </row>
    <row r="6" spans="1:4" ht="16.5" x14ac:dyDescent="0.3">
      <c r="A6" s="19" t="s">
        <v>28</v>
      </c>
      <c r="B6" s="14">
        <v>19364.033000000003</v>
      </c>
      <c r="C6" s="21">
        <v>0.13750499692958265</v>
      </c>
    </row>
    <row r="7" spans="1:4" ht="16.5" x14ac:dyDescent="0.3">
      <c r="A7" s="19" t="s">
        <v>34</v>
      </c>
      <c r="B7" s="14">
        <v>8952.6235305199989</v>
      </c>
      <c r="C7" s="21">
        <v>6.3573041373966965E-2</v>
      </c>
    </row>
    <row r="8" spans="1:4" ht="16.5" x14ac:dyDescent="0.3">
      <c r="A8" s="19" t="s">
        <v>37</v>
      </c>
      <c r="B8" s="14">
        <v>8277.773000000001</v>
      </c>
      <c r="C8" s="21">
        <v>5.8780892954932593E-2</v>
      </c>
    </row>
    <row r="9" spans="1:4" ht="16.5" x14ac:dyDescent="0.3">
      <c r="A9" s="19" t="s">
        <v>31</v>
      </c>
      <c r="B9" s="14">
        <v>6584.9875286999995</v>
      </c>
      <c r="C9" s="21">
        <v>4.6760336026861415E-2</v>
      </c>
    </row>
    <row r="10" spans="1:4" ht="16.5" x14ac:dyDescent="0.3">
      <c r="A10" s="19" t="s">
        <v>30</v>
      </c>
      <c r="B10" s="14">
        <v>5546.3329248199989</v>
      </c>
      <c r="C10" s="21">
        <v>3.9384796121645582E-2</v>
      </c>
    </row>
    <row r="11" spans="1:4" ht="16.5" x14ac:dyDescent="0.3">
      <c r="A11" s="19" t="s">
        <v>32</v>
      </c>
      <c r="B11" s="14">
        <v>3495.1622655900001</v>
      </c>
      <c r="C11" s="21">
        <v>2.4819327492281492E-2</v>
      </c>
    </row>
    <row r="12" spans="1:4" ht="16.5" x14ac:dyDescent="0.3">
      <c r="A12" s="19" t="s">
        <v>33</v>
      </c>
      <c r="B12" s="14">
        <v>2675.4953387999999</v>
      </c>
      <c r="C12" s="21">
        <v>1.8998830375201625E-2</v>
      </c>
    </row>
    <row r="13" spans="1:4" ht="16.5" x14ac:dyDescent="0.3">
      <c r="A13" s="20" t="s">
        <v>36</v>
      </c>
      <c r="B13" s="15">
        <v>2284.8718521800001</v>
      </c>
      <c r="C13" s="21">
        <v>1.6224992852392924E-2</v>
      </c>
    </row>
    <row r="14" spans="1:4" ht="16.5" x14ac:dyDescent="0.3">
      <c r="A14" s="20" t="s">
        <v>23</v>
      </c>
      <c r="B14" s="14">
        <v>1928.9192957800001</v>
      </c>
      <c r="C14" s="21">
        <v>1.3697355393044498E-2</v>
      </c>
    </row>
    <row r="15" spans="1:4" ht="16.5" x14ac:dyDescent="0.3">
      <c r="A15" s="20" t="s">
        <v>24</v>
      </c>
      <c r="B15" s="14">
        <v>1640.5550900000001</v>
      </c>
      <c r="C15" s="21">
        <v>1.1649666296956898E-2</v>
      </c>
    </row>
    <row r="16" spans="1:4" ht="16.5" x14ac:dyDescent="0.3">
      <c r="A16" s="3" t="s">
        <v>13</v>
      </c>
      <c r="B16" s="16">
        <v>11179.007421019953</v>
      </c>
      <c r="C16" s="21">
        <f>+B16/B$17</f>
        <v>7.9382708194265628E-2</v>
      </c>
    </row>
    <row r="17" spans="1:4" ht="16.5" x14ac:dyDescent="0.3">
      <c r="A17" s="3" t="s">
        <v>21</v>
      </c>
      <c r="B17" s="8">
        <f>SUM(B4:B16)</f>
        <v>140824.21317325995</v>
      </c>
      <c r="C17" s="21">
        <f>+B17/B$17</f>
        <v>1</v>
      </c>
    </row>
    <row r="18" spans="1:4" ht="16.5" x14ac:dyDescent="0.3">
      <c r="A18" s="3" t="s">
        <v>15</v>
      </c>
      <c r="B18" s="8">
        <v>39020.101768169996</v>
      </c>
      <c r="C18" s="10" t="s">
        <v>14</v>
      </c>
    </row>
    <row r="19" spans="1:4" ht="16.5" x14ac:dyDescent="0.3">
      <c r="A19" s="3" t="s">
        <v>20</v>
      </c>
      <c r="B19" s="8">
        <v>28318.255200039999</v>
      </c>
      <c r="C19" s="10" t="s">
        <v>14</v>
      </c>
    </row>
    <row r="20" spans="1:4" ht="16.5" x14ac:dyDescent="0.3">
      <c r="A20" s="3" t="s">
        <v>18</v>
      </c>
      <c r="B20" s="9">
        <f>B17+B18+B19</f>
        <v>208162.57014146994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Normal="100" workbookViewId="0">
      <selection activeCell="C9" sqref="C9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40918.909847340015</v>
      </c>
      <c r="C4" s="21">
        <v>0.27977707369565896</v>
      </c>
      <c r="D4" s="11"/>
    </row>
    <row r="5" spans="1:4" ht="16.5" x14ac:dyDescent="0.3">
      <c r="A5" s="19" t="s">
        <v>27</v>
      </c>
      <c r="B5" s="14">
        <v>24984.085380700002</v>
      </c>
      <c r="C5" s="21">
        <v>0.17082503719803113</v>
      </c>
    </row>
    <row r="6" spans="1:4" ht="16.5" x14ac:dyDescent="0.3">
      <c r="A6" s="19" t="s">
        <v>28</v>
      </c>
      <c r="B6" s="14">
        <v>19052.642</v>
      </c>
      <c r="C6" s="21">
        <v>0.13026965881588662</v>
      </c>
    </row>
    <row r="7" spans="1:4" ht="16.5" x14ac:dyDescent="0.3">
      <c r="A7" s="19" t="s">
        <v>37</v>
      </c>
      <c r="B7" s="14">
        <v>8177.116</v>
      </c>
      <c r="C7" s="21">
        <v>5.5909837145836652E-2</v>
      </c>
    </row>
    <row r="8" spans="1:4" ht="16.5" x14ac:dyDescent="0.3">
      <c r="A8" s="19" t="s">
        <v>35</v>
      </c>
      <c r="B8" s="14">
        <v>7300.0020000000004</v>
      </c>
      <c r="C8" s="21">
        <v>4.9912698191426158E-2</v>
      </c>
    </row>
    <row r="9" spans="1:4" ht="16.5" x14ac:dyDescent="0.3">
      <c r="A9" s="19" t="s">
        <v>34</v>
      </c>
      <c r="B9" s="14">
        <v>6778.5253252000002</v>
      </c>
      <c r="C9" s="21">
        <v>4.6347177540450868E-2</v>
      </c>
    </row>
    <row r="10" spans="1:4" ht="16.5" x14ac:dyDescent="0.3">
      <c r="A10" s="19" t="s">
        <v>31</v>
      </c>
      <c r="B10" s="14">
        <v>6147.8288317999995</v>
      </c>
      <c r="C10" s="21">
        <v>4.2034882321152982E-2</v>
      </c>
    </row>
    <row r="11" spans="1:4" ht="16.5" x14ac:dyDescent="0.3">
      <c r="A11" s="19" t="s">
        <v>33</v>
      </c>
      <c r="B11" s="14">
        <v>5897.0411512000001</v>
      </c>
      <c r="C11" s="21">
        <v>4.0320158159171171E-2</v>
      </c>
    </row>
    <row r="12" spans="1:4" ht="16.5" x14ac:dyDescent="0.3">
      <c r="A12" s="19" t="s">
        <v>30</v>
      </c>
      <c r="B12" s="14">
        <v>5245.4967038800005</v>
      </c>
      <c r="C12" s="21">
        <v>3.5865318097842047E-2</v>
      </c>
    </row>
    <row r="13" spans="1:4" ht="16.5" x14ac:dyDescent="0.3">
      <c r="A13" s="20" t="s">
        <v>36</v>
      </c>
      <c r="B13" s="15">
        <v>3732.2032715199998</v>
      </c>
      <c r="C13" s="21">
        <v>2.5518395129265865E-2</v>
      </c>
    </row>
    <row r="14" spans="1:4" ht="16.5" x14ac:dyDescent="0.3">
      <c r="A14" s="20" t="s">
        <v>32</v>
      </c>
      <c r="B14" s="14">
        <v>3594.2869405000001</v>
      </c>
      <c r="C14" s="21">
        <v>2.4575412345717303E-2</v>
      </c>
    </row>
    <row r="15" spans="1:4" ht="16.5" x14ac:dyDescent="0.3">
      <c r="A15" s="20" t="s">
        <v>23</v>
      </c>
      <c r="B15" s="14">
        <v>1890.5467756400001</v>
      </c>
      <c r="C15" s="21">
        <v>1.2926337640632588E-2</v>
      </c>
    </row>
    <row r="16" spans="1:4" ht="16.5" x14ac:dyDescent="0.3">
      <c r="A16" s="20" t="s">
        <v>24</v>
      </c>
      <c r="B16" s="15">
        <v>1571.7394100000001</v>
      </c>
      <c r="C16" s="21">
        <v>1.0746538810112685E-2</v>
      </c>
    </row>
    <row r="17" spans="1:4" ht="16.5" x14ac:dyDescent="0.3">
      <c r="A17" s="3" t="s">
        <v>13</v>
      </c>
      <c r="B17" s="16">
        <v>10964.983593519923</v>
      </c>
      <c r="C17" s="21">
        <f>+B17/B$18</f>
        <v>7.4971474908814992E-2</v>
      </c>
    </row>
    <row r="18" spans="1:4" ht="16.5" x14ac:dyDescent="0.3">
      <c r="A18" s="3" t="s">
        <v>21</v>
      </c>
      <c r="B18" s="8">
        <f>SUM(B4:B17)</f>
        <v>146255.40723129993</v>
      </c>
      <c r="C18" s="21">
        <f>+B18/B$18</f>
        <v>1</v>
      </c>
    </row>
    <row r="19" spans="1:4" ht="16.5" x14ac:dyDescent="0.3">
      <c r="A19" s="3" t="s">
        <v>15</v>
      </c>
      <c r="B19" s="8">
        <v>38268.301175599998</v>
      </c>
      <c r="C19" s="10" t="s">
        <v>14</v>
      </c>
    </row>
    <row r="20" spans="1:4" ht="16.5" x14ac:dyDescent="0.3">
      <c r="A20" s="3" t="s">
        <v>20</v>
      </c>
      <c r="B20" s="8">
        <v>21081.79589936</v>
      </c>
      <c r="C20" s="10" t="s">
        <v>14</v>
      </c>
    </row>
    <row r="21" spans="1:4" ht="16.5" x14ac:dyDescent="0.3">
      <c r="A21" s="3" t="s">
        <v>18</v>
      </c>
      <c r="B21" s="9">
        <f>B18+B19+B20</f>
        <v>205605.50430625994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Normal="100" workbookViewId="0">
      <selection activeCell="D15" sqref="D15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41179.063053140002</v>
      </c>
      <c r="C4" s="21">
        <f>+B4/B$18</f>
        <v>0.28346129866552333</v>
      </c>
      <c r="D4" s="11"/>
    </row>
    <row r="5" spans="1:4" ht="16.5" x14ac:dyDescent="0.3">
      <c r="A5" s="19" t="s">
        <v>27</v>
      </c>
      <c r="B5" s="14">
        <v>25323.522036980001</v>
      </c>
      <c r="C5" s="21">
        <f t="shared" ref="C5:C16" si="0">+B5/B$18</f>
        <v>0.17431767289421102</v>
      </c>
    </row>
    <row r="6" spans="1:4" ht="16.5" x14ac:dyDescent="0.3">
      <c r="A6" s="19" t="s">
        <v>28</v>
      </c>
      <c r="B6" s="14">
        <v>19111.171999999999</v>
      </c>
      <c r="C6" s="21">
        <f t="shared" si="0"/>
        <v>0.13155417419646961</v>
      </c>
    </row>
    <row r="7" spans="1:4" ht="16.5" x14ac:dyDescent="0.3">
      <c r="A7" s="19" t="s">
        <v>37</v>
      </c>
      <c r="B7" s="14">
        <v>8163.9750000000004</v>
      </c>
      <c r="C7" s="21">
        <f t="shared" si="0"/>
        <v>5.6197756437209777E-2</v>
      </c>
    </row>
    <row r="8" spans="1:4" ht="16.5" x14ac:dyDescent="0.3">
      <c r="A8" s="19" t="s">
        <v>35</v>
      </c>
      <c r="B8" s="14">
        <v>7397.4390000000003</v>
      </c>
      <c r="C8" s="21">
        <f t="shared" si="0"/>
        <v>5.0921208747101342E-2</v>
      </c>
    </row>
    <row r="9" spans="1:4" ht="16.5" x14ac:dyDescent="0.3">
      <c r="A9" s="19" t="s">
        <v>34</v>
      </c>
      <c r="B9" s="14">
        <v>6942.5823959999998</v>
      </c>
      <c r="C9" s="21">
        <f t="shared" si="0"/>
        <v>4.7790145674829754E-2</v>
      </c>
    </row>
    <row r="10" spans="1:4" ht="16.5" x14ac:dyDescent="0.3">
      <c r="A10" s="19" t="s">
        <v>31</v>
      </c>
      <c r="B10" s="14">
        <v>6289.7558318000001</v>
      </c>
      <c r="C10" s="21">
        <f t="shared" si="0"/>
        <v>4.3296331295112511E-2</v>
      </c>
    </row>
    <row r="11" spans="1:4" ht="16.5" x14ac:dyDescent="0.3">
      <c r="A11" s="19" t="s">
        <v>30</v>
      </c>
      <c r="B11" s="14">
        <v>5858.5809888800004</v>
      </c>
      <c r="C11" s="21">
        <f t="shared" si="0"/>
        <v>4.0328284626146682E-2</v>
      </c>
    </row>
    <row r="12" spans="1:4" ht="16.5" x14ac:dyDescent="0.3">
      <c r="A12" s="19" t="s">
        <v>32</v>
      </c>
      <c r="B12" s="14">
        <v>3589.5849404999999</v>
      </c>
      <c r="C12" s="21">
        <f t="shared" si="0"/>
        <v>2.470936280389089E-2</v>
      </c>
    </row>
    <row r="13" spans="1:4" ht="16.5" x14ac:dyDescent="0.3">
      <c r="A13" s="20" t="s">
        <v>36</v>
      </c>
      <c r="B13" s="15">
        <v>3433.1002635999998</v>
      </c>
      <c r="C13" s="21">
        <f t="shared" si="0"/>
        <v>2.3632180700983708E-2</v>
      </c>
    </row>
    <row r="14" spans="1:4" ht="16.5" x14ac:dyDescent="0.3">
      <c r="A14" s="20" t="s">
        <v>33</v>
      </c>
      <c r="B14" s="14">
        <v>3001.3011511999998</v>
      </c>
      <c r="C14" s="21">
        <f t="shared" si="0"/>
        <v>2.0659836793945952E-2</v>
      </c>
    </row>
    <row r="15" spans="1:4" ht="16.5" x14ac:dyDescent="0.3">
      <c r="A15" s="20" t="s">
        <v>23</v>
      </c>
      <c r="B15" s="14">
        <v>2158.5127756399997</v>
      </c>
      <c r="C15" s="21">
        <f t="shared" si="0"/>
        <v>1.4858396214101873E-2</v>
      </c>
    </row>
    <row r="16" spans="1:4" ht="16.5" x14ac:dyDescent="0.3">
      <c r="A16" s="20" t="s">
        <v>24</v>
      </c>
      <c r="B16" s="15">
        <v>1506.11141</v>
      </c>
      <c r="C16" s="21">
        <f t="shared" si="0"/>
        <v>1.0367508742552812E-2</v>
      </c>
    </row>
    <row r="17" spans="1:4" ht="16.5" x14ac:dyDescent="0.3">
      <c r="A17" s="3" t="s">
        <v>13</v>
      </c>
      <c r="B17" s="16">
        <v>11317.557647520001</v>
      </c>
      <c r="C17" s="21">
        <f>+B17/B$18</f>
        <v>7.7905842207920753E-2</v>
      </c>
    </row>
    <row r="18" spans="1:4" ht="16.5" x14ac:dyDescent="0.3">
      <c r="A18" s="3" t="s">
        <v>21</v>
      </c>
      <c r="B18" s="8">
        <f>SUM(B4:B17)</f>
        <v>145272.25849526</v>
      </c>
      <c r="C18" s="21">
        <f>+B18/B$18</f>
        <v>1</v>
      </c>
    </row>
    <row r="19" spans="1:4" ht="16.5" x14ac:dyDescent="0.3">
      <c r="A19" s="3" t="s">
        <v>15</v>
      </c>
      <c r="B19" s="8">
        <v>36806.479828119998</v>
      </c>
      <c r="C19" s="10" t="s">
        <v>14</v>
      </c>
    </row>
    <row r="20" spans="1:4" ht="16.5" x14ac:dyDescent="0.3">
      <c r="A20" s="3" t="s">
        <v>20</v>
      </c>
      <c r="B20" s="8">
        <v>22874.117899360001</v>
      </c>
      <c r="C20" s="10" t="s">
        <v>14</v>
      </c>
    </row>
    <row r="21" spans="1:4" ht="16.5" x14ac:dyDescent="0.3">
      <c r="A21" s="3" t="s">
        <v>18</v>
      </c>
      <c r="B21" s="9">
        <f>B18+B19+B20</f>
        <v>204952.85622274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</sheetData>
  <sortState ref="A25:D83">
    <sortCondition descending="1" ref="D25:D83"/>
  </sortState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zoomScaleNormal="100" workbookViewId="0">
      <selection activeCell="C9" sqref="C9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40123.592701460002</v>
      </c>
      <c r="C4" s="21">
        <f>+B4/B$18</f>
        <v>0.27601151824493386</v>
      </c>
      <c r="D4" s="11"/>
    </row>
    <row r="5" spans="1:4" ht="16.5" x14ac:dyDescent="0.3">
      <c r="A5" s="19" t="s">
        <v>27</v>
      </c>
      <c r="B5" s="14">
        <v>26600.449674900003</v>
      </c>
      <c r="C5" s="21">
        <f t="shared" ref="C5:C16" si="0">+B5/B$18</f>
        <v>0.18298537111059718</v>
      </c>
    </row>
    <row r="6" spans="1:4" ht="16.5" x14ac:dyDescent="0.3">
      <c r="A6" s="19" t="s">
        <v>28</v>
      </c>
      <c r="B6" s="14">
        <v>18817.044000000002</v>
      </c>
      <c r="C6" s="21">
        <f t="shared" si="0"/>
        <v>0.12944306662580432</v>
      </c>
    </row>
    <row r="7" spans="1:4" ht="16.5" x14ac:dyDescent="0.3">
      <c r="A7" s="19" t="s">
        <v>37</v>
      </c>
      <c r="B7" s="14">
        <v>8251.5750000000007</v>
      </c>
      <c r="C7" s="21">
        <f t="shared" si="0"/>
        <v>5.6762856721428792E-2</v>
      </c>
    </row>
    <row r="8" spans="1:4" ht="16.5" x14ac:dyDescent="0.3">
      <c r="A8" s="19" t="s">
        <v>34</v>
      </c>
      <c r="B8" s="14">
        <v>7896.1434278999996</v>
      </c>
      <c r="C8" s="21">
        <f t="shared" si="0"/>
        <v>5.4317831207949904E-2</v>
      </c>
    </row>
    <row r="9" spans="1:4" ht="16.5" x14ac:dyDescent="0.3">
      <c r="A9" s="19" t="s">
        <v>35</v>
      </c>
      <c r="B9" s="14">
        <v>7220.2640000000001</v>
      </c>
      <c r="C9" s="21">
        <f t="shared" si="0"/>
        <v>4.9668434319858977E-2</v>
      </c>
    </row>
    <row r="10" spans="1:4" ht="16.5" x14ac:dyDescent="0.3">
      <c r="A10" s="19" t="s">
        <v>31</v>
      </c>
      <c r="B10" s="14">
        <v>6409.1280829999996</v>
      </c>
      <c r="C10" s="21">
        <f t="shared" si="0"/>
        <v>4.4088603579875908E-2</v>
      </c>
    </row>
    <row r="11" spans="1:4" ht="16.5" x14ac:dyDescent="0.3">
      <c r="A11" s="19" t="s">
        <v>30</v>
      </c>
      <c r="B11" s="14">
        <v>5307.7231646</v>
      </c>
      <c r="C11" s="21">
        <f t="shared" si="0"/>
        <v>3.6512002800580298E-2</v>
      </c>
    </row>
    <row r="12" spans="1:4" ht="16.5" x14ac:dyDescent="0.3">
      <c r="A12" s="19" t="s">
        <v>32</v>
      </c>
      <c r="B12" s="14">
        <v>3546.0943001800001</v>
      </c>
      <c r="C12" s="21">
        <f t="shared" si="0"/>
        <v>2.4393699709666657E-2</v>
      </c>
    </row>
    <row r="13" spans="1:4" ht="16.5" x14ac:dyDescent="0.3">
      <c r="A13" s="20" t="s">
        <v>36</v>
      </c>
      <c r="B13" s="15">
        <v>3540.7916</v>
      </c>
      <c r="C13" s="21">
        <f t="shared" si="0"/>
        <v>2.4357222260142895E-2</v>
      </c>
    </row>
    <row r="14" spans="1:4" ht="16.5" x14ac:dyDescent="0.3">
      <c r="A14" s="20" t="s">
        <v>33</v>
      </c>
      <c r="B14" s="14">
        <v>3130.5419080000001</v>
      </c>
      <c r="C14" s="21">
        <f t="shared" si="0"/>
        <v>2.1535101090910804E-2</v>
      </c>
    </row>
    <row r="15" spans="1:4" ht="16.5" x14ac:dyDescent="0.3">
      <c r="A15" s="20" t="s">
        <v>23</v>
      </c>
      <c r="B15" s="14">
        <v>2034.0047612400001</v>
      </c>
      <c r="C15" s="21">
        <f t="shared" si="0"/>
        <v>1.3991985873359947E-2</v>
      </c>
    </row>
    <row r="16" spans="1:4" ht="16.5" x14ac:dyDescent="0.3">
      <c r="A16" s="20" t="s">
        <v>24</v>
      </c>
      <c r="B16" s="15">
        <v>1557.2256500000001</v>
      </c>
      <c r="C16" s="21">
        <f t="shared" si="0"/>
        <v>1.0712206633749777E-2</v>
      </c>
    </row>
    <row r="17" spans="1:4" ht="16.5" x14ac:dyDescent="0.3">
      <c r="A17" s="3" t="s">
        <v>13</v>
      </c>
      <c r="B17" s="16">
        <v>10934.690941079996</v>
      </c>
      <c r="C17" s="21">
        <f>+B17/B$18</f>
        <v>7.522009982114071E-2</v>
      </c>
    </row>
    <row r="18" spans="1:4" ht="16.5" x14ac:dyDescent="0.3">
      <c r="A18" s="3" t="s">
        <v>21</v>
      </c>
      <c r="B18" s="8">
        <f>SUM(B4:B17)</f>
        <v>145369.26921236</v>
      </c>
      <c r="C18" s="21">
        <f>+B18/B$18</f>
        <v>1</v>
      </c>
    </row>
    <row r="19" spans="1:4" ht="16.5" x14ac:dyDescent="0.3">
      <c r="A19" s="3" t="s">
        <v>15</v>
      </c>
      <c r="B19" s="8">
        <v>35717.270934499997</v>
      </c>
      <c r="C19" s="10" t="s">
        <v>14</v>
      </c>
    </row>
    <row r="20" spans="1:4" ht="16.5" x14ac:dyDescent="0.3">
      <c r="A20" s="3" t="s">
        <v>20</v>
      </c>
      <c r="B20" s="8">
        <v>22621.189103199998</v>
      </c>
      <c r="C20" s="10" t="s">
        <v>14</v>
      </c>
    </row>
    <row r="21" spans="1:4" ht="16.5" x14ac:dyDescent="0.3">
      <c r="A21" s="3" t="s">
        <v>18</v>
      </c>
      <c r="B21" s="9">
        <f>B18+B19+B20</f>
        <v>203707.72925005999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5" spans="1:4" x14ac:dyDescent="0.25">
      <c r="B25" s="11"/>
    </row>
    <row r="39" spans="2:2" x14ac:dyDescent="0.25">
      <c r="B39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zoomScaleNormal="100" workbookViewId="0">
      <selection activeCell="A16" sqref="A16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9" t="s">
        <v>26</v>
      </c>
      <c r="B4" s="14">
        <v>38202.688386300004</v>
      </c>
      <c r="C4" s="21">
        <v>0.27045568996463187</v>
      </c>
      <c r="D4" s="11"/>
    </row>
    <row r="5" spans="1:4" ht="16.5" x14ac:dyDescent="0.3">
      <c r="A5" s="19" t="s">
        <v>27</v>
      </c>
      <c r="B5" s="14">
        <v>26436.212166880003</v>
      </c>
      <c r="C5" s="21">
        <v>0.18715499624913701</v>
      </c>
    </row>
    <row r="6" spans="1:4" ht="16.5" x14ac:dyDescent="0.3">
      <c r="A6" s="19" t="s">
        <v>28</v>
      </c>
      <c r="B6" s="14">
        <v>18740.892</v>
      </c>
      <c r="C6" s="21">
        <v>0.13267602596864128</v>
      </c>
    </row>
    <row r="7" spans="1:4" ht="16.5" x14ac:dyDescent="0.3">
      <c r="A7" s="19" t="s">
        <v>37</v>
      </c>
      <c r="B7" s="14">
        <v>8205.875</v>
      </c>
      <c r="C7" s="21">
        <v>5.8093439981161211E-2</v>
      </c>
    </row>
    <row r="8" spans="1:4" ht="16.5" x14ac:dyDescent="0.3">
      <c r="A8" s="19" t="s">
        <v>34</v>
      </c>
      <c r="B8" s="14">
        <v>7739.104057980001</v>
      </c>
      <c r="C8" s="21">
        <v>5.4788938059649017E-2</v>
      </c>
    </row>
    <row r="9" spans="1:4" ht="16.5" x14ac:dyDescent="0.3">
      <c r="A9" s="19" t="s">
        <v>35</v>
      </c>
      <c r="B9" s="14">
        <v>7186.0140000000001</v>
      </c>
      <c r="C9" s="21">
        <v>5.0873340504551216E-2</v>
      </c>
    </row>
    <row r="10" spans="1:4" ht="16.5" x14ac:dyDescent="0.3">
      <c r="A10" s="19" t="s">
        <v>31</v>
      </c>
      <c r="B10" s="14">
        <v>6262.5628022000001</v>
      </c>
      <c r="C10" s="21">
        <v>4.4335773610718963E-2</v>
      </c>
    </row>
    <row r="11" spans="1:4" ht="16.5" x14ac:dyDescent="0.3">
      <c r="A11" s="19" t="s">
        <v>30</v>
      </c>
      <c r="B11" s="14">
        <v>5732.6886822200004</v>
      </c>
      <c r="C11" s="21">
        <v>4.0584533141344435E-2</v>
      </c>
    </row>
    <row r="12" spans="1:4" ht="16.5" x14ac:dyDescent="0.3">
      <c r="A12" s="19" t="s">
        <v>32</v>
      </c>
      <c r="B12" s="14">
        <v>3319.78193736</v>
      </c>
      <c r="C12" s="21">
        <v>2.3502375155430254E-2</v>
      </c>
    </row>
    <row r="13" spans="1:4" ht="16.5" x14ac:dyDescent="0.3">
      <c r="A13" s="20" t="s">
        <v>36</v>
      </c>
      <c r="B13" s="15">
        <v>3159.6403999999998</v>
      </c>
      <c r="C13" s="22">
        <v>2.2368654158082129E-2</v>
      </c>
    </row>
    <row r="14" spans="1:4" ht="16.5" x14ac:dyDescent="0.3">
      <c r="A14" s="20" t="s">
        <v>33</v>
      </c>
      <c r="B14" s="14">
        <v>2266.8713247999995</v>
      </c>
      <c r="C14" s="22">
        <v>1.6048301156462191E-2</v>
      </c>
    </row>
    <row r="15" spans="1:4" ht="16.5" x14ac:dyDescent="0.3">
      <c r="A15" s="20" t="s">
        <v>23</v>
      </c>
      <c r="B15" s="14">
        <v>1961.4894938399998</v>
      </c>
      <c r="C15" s="22">
        <v>1.388635242238912E-2</v>
      </c>
    </row>
    <row r="16" spans="1:4" ht="16.5" x14ac:dyDescent="0.3">
      <c r="A16" s="20" t="s">
        <v>24</v>
      </c>
      <c r="B16" s="15">
        <v>1536.115515</v>
      </c>
      <c r="C16" s="22">
        <v>1.0874920038970011E-2</v>
      </c>
    </row>
    <row r="17" spans="1:4" ht="16.5" x14ac:dyDescent="0.3">
      <c r="A17" s="3" t="s">
        <v>13</v>
      </c>
      <c r="B17" s="16">
        <v>10503.104209380021</v>
      </c>
      <c r="C17" s="17">
        <v>7.4356659588831156E-2</v>
      </c>
    </row>
    <row r="18" spans="1:4" ht="16.5" x14ac:dyDescent="0.3">
      <c r="A18" s="3" t="s">
        <v>21</v>
      </c>
      <c r="B18" s="8">
        <f>SUM(B4:B17)</f>
        <v>141253.03997596004</v>
      </c>
      <c r="C18" s="13">
        <f>SUM(C4:C17)</f>
        <v>0.99999999999999989</v>
      </c>
    </row>
    <row r="19" spans="1:4" ht="16.5" x14ac:dyDescent="0.3">
      <c r="A19" s="3" t="s">
        <v>15</v>
      </c>
      <c r="B19" s="8">
        <v>35570.306583359998</v>
      </c>
      <c r="C19" s="10" t="s">
        <v>14</v>
      </c>
    </row>
    <row r="20" spans="1:4" ht="16.5" x14ac:dyDescent="0.3">
      <c r="A20" s="3" t="s">
        <v>20</v>
      </c>
      <c r="B20" s="8">
        <v>23071.438335039998</v>
      </c>
      <c r="C20" s="10" t="s">
        <v>14</v>
      </c>
    </row>
    <row r="21" spans="1:4" ht="16.5" x14ac:dyDescent="0.3">
      <c r="A21" s="3" t="s">
        <v>18</v>
      </c>
      <c r="B21" s="9">
        <f>B18+B19+B20</f>
        <v>199894.78489436005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5" spans="1:4" x14ac:dyDescent="0.25">
      <c r="B25" s="11"/>
    </row>
    <row r="39" spans="2:2" x14ac:dyDescent="0.25">
      <c r="B39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zoomScaleNormal="100" workbookViewId="0">
      <selection activeCell="A17" sqref="A17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14">
        <v>39391.369820729997</v>
      </c>
      <c r="C4" s="18">
        <v>0.27671990832023147</v>
      </c>
      <c r="D4" s="11"/>
    </row>
    <row r="5" spans="1:4" ht="16.5" x14ac:dyDescent="0.3">
      <c r="A5" s="1" t="s">
        <v>27</v>
      </c>
      <c r="B5" s="14">
        <v>26225.83076433</v>
      </c>
      <c r="C5" s="18">
        <v>0.1842334886487787</v>
      </c>
    </row>
    <row r="6" spans="1:4" ht="16.5" x14ac:dyDescent="0.3">
      <c r="A6" s="1" t="s">
        <v>28</v>
      </c>
      <c r="B6" s="14">
        <v>17881.353000000003</v>
      </c>
      <c r="C6" s="18">
        <v>0.12561447812860038</v>
      </c>
    </row>
    <row r="7" spans="1:4" ht="16.5" x14ac:dyDescent="0.3">
      <c r="A7" s="1" t="s">
        <v>34</v>
      </c>
      <c r="B7" s="14">
        <v>8338.5876597999995</v>
      </c>
      <c r="C7" s="18">
        <v>5.8577633203447402E-2</v>
      </c>
    </row>
    <row r="8" spans="1:4" ht="16.5" x14ac:dyDescent="0.3">
      <c r="A8" s="1" t="s">
        <v>37</v>
      </c>
      <c r="B8" s="14">
        <v>8137.7749999999996</v>
      </c>
      <c r="C8" s="18">
        <v>5.7166947028727114E-2</v>
      </c>
    </row>
    <row r="9" spans="1:4" ht="16.5" x14ac:dyDescent="0.3">
      <c r="A9" s="1" t="s">
        <v>35</v>
      </c>
      <c r="B9" s="14">
        <v>7094.5039999999999</v>
      </c>
      <c r="C9" s="18">
        <v>4.9838086499453801E-2</v>
      </c>
    </row>
    <row r="10" spans="1:4" ht="16.5" x14ac:dyDescent="0.3">
      <c r="A10" s="1" t="s">
        <v>30</v>
      </c>
      <c r="B10" s="14">
        <v>6221.2086411800001</v>
      </c>
      <c r="C10" s="18">
        <v>4.3703285584204096E-2</v>
      </c>
    </row>
    <row r="11" spans="1:4" ht="16.5" x14ac:dyDescent="0.3">
      <c r="A11" s="1" t="s">
        <v>31</v>
      </c>
      <c r="B11" s="14">
        <v>6020.5703002999999</v>
      </c>
      <c r="C11" s="18">
        <v>4.2293823980139263E-2</v>
      </c>
    </row>
    <row r="12" spans="1:4" ht="16.5" x14ac:dyDescent="0.3">
      <c r="A12" s="1" t="s">
        <v>36</v>
      </c>
      <c r="B12" s="14">
        <v>3599.29085102</v>
      </c>
      <c r="C12" s="18">
        <v>2.5284610279989614E-2</v>
      </c>
    </row>
    <row r="13" spans="1:4" ht="16.5" x14ac:dyDescent="0.3">
      <c r="A13" s="3" t="s">
        <v>32</v>
      </c>
      <c r="B13" s="15">
        <v>3468.39200686</v>
      </c>
      <c r="C13" s="17">
        <v>2.4365060736015208E-2</v>
      </c>
    </row>
    <row r="14" spans="1:4" ht="16.5" x14ac:dyDescent="0.3">
      <c r="A14" s="3" t="s">
        <v>33</v>
      </c>
      <c r="B14" s="14">
        <v>2119.7142192000001</v>
      </c>
      <c r="C14" s="17">
        <v>1.4890752138643064E-2</v>
      </c>
    </row>
    <row r="15" spans="1:4" ht="16.5" x14ac:dyDescent="0.3">
      <c r="A15" s="3" t="s">
        <v>23</v>
      </c>
      <c r="B15" s="14">
        <v>1966.8568655199997</v>
      </c>
      <c r="C15" s="17">
        <v>1.3816946554097414E-2</v>
      </c>
    </row>
    <row r="16" spans="1:4" ht="16.5" x14ac:dyDescent="0.3">
      <c r="A16" s="3" t="s">
        <v>24</v>
      </c>
      <c r="B16" s="15">
        <v>1644.0898725</v>
      </c>
      <c r="C16" s="17">
        <v>1.154954501097342E-2</v>
      </c>
    </row>
    <row r="17" spans="1:4" ht="16.5" x14ac:dyDescent="0.3">
      <c r="A17" s="3" t="s">
        <v>12</v>
      </c>
      <c r="B17" s="14">
        <v>1478.3062654999999</v>
      </c>
      <c r="C17" s="17">
        <v>1.0384933961933563E-2</v>
      </c>
    </row>
    <row r="18" spans="1:4" ht="16.5" x14ac:dyDescent="0.3">
      <c r="A18" s="3" t="s">
        <v>13</v>
      </c>
      <c r="B18" s="16">
        <v>8763.2018729899719</v>
      </c>
      <c r="C18" s="17">
        <v>6.1560499924765671E-2</v>
      </c>
    </row>
    <row r="19" spans="1:4" ht="16.5" x14ac:dyDescent="0.3">
      <c r="A19" s="3" t="s">
        <v>21</v>
      </c>
      <c r="B19" s="8">
        <f>SUM(B4:B18)</f>
        <v>142351.05113992994</v>
      </c>
      <c r="C19" s="13">
        <f>SUM(C4:C18)</f>
        <v>1.0000000000000002</v>
      </c>
    </row>
    <row r="20" spans="1:4" ht="16.5" x14ac:dyDescent="0.3">
      <c r="A20" s="3" t="s">
        <v>15</v>
      </c>
      <c r="B20" s="8">
        <v>34027.016767460002</v>
      </c>
      <c r="C20" s="10" t="s">
        <v>14</v>
      </c>
    </row>
    <row r="21" spans="1:4" ht="16.5" x14ac:dyDescent="0.3">
      <c r="A21" s="3" t="s">
        <v>20</v>
      </c>
      <c r="B21" s="8">
        <v>22212.040121359998</v>
      </c>
      <c r="C21" s="10" t="s">
        <v>14</v>
      </c>
    </row>
    <row r="22" spans="1:4" ht="16.5" x14ac:dyDescent="0.3">
      <c r="A22" s="3" t="s">
        <v>18</v>
      </c>
      <c r="B22" s="9">
        <f>B19+B20+B21</f>
        <v>198590.10802874994</v>
      </c>
      <c r="C22" s="10" t="s">
        <v>14</v>
      </c>
    </row>
    <row r="23" spans="1:4" x14ac:dyDescent="0.25">
      <c r="A23" s="5" t="s">
        <v>17</v>
      </c>
      <c r="B23" s="6"/>
      <c r="C23" s="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  <row r="40" spans="2:2" x14ac:dyDescent="0.25">
      <c r="B40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0.85546875" customWidth="1"/>
    <col min="3" max="3" width="33.5703125" customWidth="1"/>
    <col min="4" max="4" width="23.710937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44079.907356380005</v>
      </c>
      <c r="C4" s="12">
        <v>0.29506408061164568</v>
      </c>
      <c r="D4" s="11"/>
    </row>
    <row r="5" spans="1:4" ht="16.5" x14ac:dyDescent="0.3">
      <c r="A5" s="1" t="s">
        <v>27</v>
      </c>
      <c r="B5" s="2">
        <v>29514.987615130001</v>
      </c>
      <c r="C5" s="12">
        <v>0.19756876108002874</v>
      </c>
    </row>
    <row r="6" spans="1:4" ht="16.5" x14ac:dyDescent="0.3">
      <c r="A6" s="1" t="s">
        <v>28</v>
      </c>
      <c r="B6" s="2">
        <v>19258.806</v>
      </c>
      <c r="C6" s="12">
        <v>0.12891546799599987</v>
      </c>
    </row>
    <row r="7" spans="1:4" ht="16.5" x14ac:dyDescent="0.3">
      <c r="A7" s="1" t="s">
        <v>37</v>
      </c>
      <c r="B7" s="2">
        <v>7998.0749999999998</v>
      </c>
      <c r="C7" s="12">
        <v>5.3537876735043011E-2</v>
      </c>
    </row>
    <row r="8" spans="1:4" ht="16.5" x14ac:dyDescent="0.3">
      <c r="A8" s="1" t="s">
        <v>35</v>
      </c>
      <c r="B8" s="2">
        <v>7161.0680000000002</v>
      </c>
      <c r="C8" s="12">
        <v>4.7935081363360679E-2</v>
      </c>
    </row>
    <row r="9" spans="1:4" ht="16.5" x14ac:dyDescent="0.3">
      <c r="A9" s="1" t="s">
        <v>34</v>
      </c>
      <c r="B9" s="2">
        <v>6722.1663205799996</v>
      </c>
      <c r="C9" s="12">
        <v>4.4997141420112921E-2</v>
      </c>
    </row>
    <row r="10" spans="1:4" ht="16.5" x14ac:dyDescent="0.3">
      <c r="A10" s="1" t="s">
        <v>31</v>
      </c>
      <c r="B10" s="2">
        <v>6609.9001982</v>
      </c>
      <c r="C10" s="12">
        <v>4.4245649364649357E-2</v>
      </c>
    </row>
    <row r="11" spans="1:4" ht="16.5" x14ac:dyDescent="0.3">
      <c r="A11" s="1" t="s">
        <v>30</v>
      </c>
      <c r="B11" s="2">
        <v>6292.9918967700005</v>
      </c>
      <c r="C11" s="12">
        <v>4.2124314221096547E-2</v>
      </c>
    </row>
    <row r="12" spans="1:4" ht="16.5" x14ac:dyDescent="0.3">
      <c r="A12" s="1" t="s">
        <v>32</v>
      </c>
      <c r="B12" s="2">
        <v>3386.5785084300005</v>
      </c>
      <c r="C12" s="12">
        <v>2.2669232626334607E-2</v>
      </c>
    </row>
    <row r="13" spans="1:4" ht="16.5" x14ac:dyDescent="0.3">
      <c r="A13" s="3" t="s">
        <v>36</v>
      </c>
      <c r="B13" s="4">
        <v>2599.0491746799999</v>
      </c>
      <c r="C13" s="13">
        <v>1.7397633098255906E-2</v>
      </c>
    </row>
    <row r="14" spans="1:4" ht="16.5" x14ac:dyDescent="0.3">
      <c r="A14" s="3" t="s">
        <v>23</v>
      </c>
      <c r="B14" s="4">
        <v>2041.7837946999998</v>
      </c>
      <c r="C14" s="13">
        <v>1.3667384854512736E-2</v>
      </c>
    </row>
    <row r="15" spans="1:4" ht="16.5" x14ac:dyDescent="0.3">
      <c r="A15" s="3" t="s">
        <v>24</v>
      </c>
      <c r="B15" s="4">
        <v>1725.5774775</v>
      </c>
      <c r="C15" s="13">
        <v>1.155074868479746E-2</v>
      </c>
    </row>
    <row r="16" spans="1:4" ht="16.5" x14ac:dyDescent="0.3">
      <c r="A16" s="3" t="s">
        <v>12</v>
      </c>
      <c r="B16" s="4">
        <v>1509.5724254000002</v>
      </c>
      <c r="C16" s="13">
        <v>1.0104844282366084E-2</v>
      </c>
    </row>
    <row r="17" spans="1:4" ht="16.5" x14ac:dyDescent="0.3">
      <c r="A17" s="3" t="s">
        <v>33</v>
      </c>
      <c r="B17" s="4">
        <v>1485.4839428</v>
      </c>
      <c r="C17" s="13">
        <v>9.9435997063683536E-3</v>
      </c>
    </row>
    <row r="18" spans="1:4" ht="16.5" x14ac:dyDescent="0.3">
      <c r="A18" s="3" t="s">
        <v>13</v>
      </c>
      <c r="B18" s="4">
        <v>9005.0159913000007</v>
      </c>
      <c r="C18" s="13">
        <v>6.0278183955428104E-2</v>
      </c>
    </row>
    <row r="19" spans="1:4" ht="16.5" x14ac:dyDescent="0.3">
      <c r="A19" s="3" t="s">
        <v>21</v>
      </c>
      <c r="B19" s="8">
        <f>SUM(B4:B18)</f>
        <v>149390.96370186997</v>
      </c>
      <c r="C19" s="13">
        <f>SUM(C4:C18)</f>
        <v>1</v>
      </c>
    </row>
    <row r="20" spans="1:4" ht="16.5" x14ac:dyDescent="0.3">
      <c r="A20" s="3" t="s">
        <v>15</v>
      </c>
      <c r="B20" s="8">
        <v>34064.24987285</v>
      </c>
      <c r="C20" s="10" t="s">
        <v>14</v>
      </c>
    </row>
    <row r="21" spans="1:4" ht="16.5" x14ac:dyDescent="0.3">
      <c r="A21" s="3" t="s">
        <v>20</v>
      </c>
      <c r="B21" s="8">
        <v>20336.784857070001</v>
      </c>
      <c r="C21" s="10" t="s">
        <v>14</v>
      </c>
    </row>
    <row r="22" spans="1:4" ht="16.5" x14ac:dyDescent="0.3">
      <c r="A22" s="3" t="s">
        <v>18</v>
      </c>
      <c r="B22" s="9">
        <f>B19+B20+B21</f>
        <v>203791.99843178998</v>
      </c>
      <c r="C22" s="10" t="s">
        <v>14</v>
      </c>
    </row>
    <row r="23" spans="1:4" x14ac:dyDescent="0.25">
      <c r="A23" s="5" t="s">
        <v>17</v>
      </c>
      <c r="B23" s="6"/>
      <c r="C23" s="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  <row r="40" spans="2:2" x14ac:dyDescent="0.25">
      <c r="B40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0.85546875" customWidth="1"/>
    <col min="3" max="3" width="33.5703125" customWidth="1"/>
    <col min="4" max="4" width="23.7109375" customWidth="1"/>
    <col min="6" max="6" width="26.85546875" bestFit="1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44710.892207909994</v>
      </c>
      <c r="C4" s="12">
        <v>0.29551149197262322</v>
      </c>
      <c r="D4" s="11"/>
    </row>
    <row r="5" spans="1:4" ht="16.5" x14ac:dyDescent="0.3">
      <c r="A5" s="1" t="s">
        <v>27</v>
      </c>
      <c r="B5" s="2">
        <v>29566.175478589998</v>
      </c>
      <c r="C5" s="12">
        <v>0.19541423121180285</v>
      </c>
    </row>
    <row r="6" spans="1:4" ht="16.5" x14ac:dyDescent="0.3">
      <c r="A6" s="1" t="s">
        <v>28</v>
      </c>
      <c r="B6" s="2">
        <v>18340.727999999996</v>
      </c>
      <c r="C6" s="12">
        <v>0.12122092911814468</v>
      </c>
    </row>
    <row r="7" spans="1:4" ht="16.5" x14ac:dyDescent="0.3">
      <c r="A7" s="1" t="s">
        <v>37</v>
      </c>
      <c r="B7" s="2">
        <v>7847.0749999999998</v>
      </c>
      <c r="C7" s="12">
        <v>5.1864338338138236E-2</v>
      </c>
    </row>
    <row r="8" spans="1:4" ht="16.5" x14ac:dyDescent="0.3">
      <c r="A8" s="1" t="s">
        <v>34</v>
      </c>
      <c r="B8" s="2">
        <v>7481.8745568400009</v>
      </c>
      <c r="C8" s="12">
        <v>4.9450588075105426E-2</v>
      </c>
    </row>
    <row r="9" spans="1:4" ht="16.5" x14ac:dyDescent="0.3">
      <c r="A9" s="1" t="s">
        <v>35</v>
      </c>
      <c r="B9" s="2">
        <v>7227.1629999999996</v>
      </c>
      <c r="C9" s="12">
        <v>4.7767101379415151E-2</v>
      </c>
    </row>
    <row r="10" spans="1:4" ht="16.5" x14ac:dyDescent="0.3">
      <c r="A10" s="1" t="s">
        <v>31</v>
      </c>
      <c r="B10" s="2">
        <v>7034.5155632999995</v>
      </c>
      <c r="C10" s="12">
        <v>4.6493820336863133E-2</v>
      </c>
    </row>
    <row r="11" spans="1:4" ht="16.5" x14ac:dyDescent="0.3">
      <c r="A11" s="1" t="s">
        <v>30</v>
      </c>
      <c r="B11" s="2">
        <v>6562.4735656800003</v>
      </c>
      <c r="C11" s="12">
        <v>4.3373913126294315E-2</v>
      </c>
    </row>
    <row r="12" spans="1:4" ht="16.5" x14ac:dyDescent="0.3">
      <c r="A12" s="1" t="s">
        <v>32</v>
      </c>
      <c r="B12" s="2">
        <v>3375.3008761299998</v>
      </c>
      <c r="C12" s="12">
        <v>2.2308662352866607E-2</v>
      </c>
    </row>
    <row r="13" spans="1:4" ht="16.5" x14ac:dyDescent="0.3">
      <c r="A13" s="3" t="s">
        <v>36</v>
      </c>
      <c r="B13" s="4">
        <v>2844.0981903200004</v>
      </c>
      <c r="C13" s="13">
        <v>1.8797739388197919E-2</v>
      </c>
    </row>
    <row r="14" spans="1:4" ht="16.5" x14ac:dyDescent="0.3">
      <c r="A14" s="3" t="s">
        <v>23</v>
      </c>
      <c r="B14" s="4">
        <v>2058.7543504600003</v>
      </c>
      <c r="C14" s="13">
        <v>1.3607099739376962E-2</v>
      </c>
    </row>
    <row r="15" spans="1:4" ht="16.5" x14ac:dyDescent="0.3">
      <c r="A15" s="3" t="s">
        <v>24</v>
      </c>
      <c r="B15" s="4">
        <v>1761.0022100000001</v>
      </c>
      <c r="C15" s="13">
        <v>1.1639141263929446E-2</v>
      </c>
    </row>
    <row r="16" spans="1:4" ht="16.5" x14ac:dyDescent="0.3">
      <c r="A16" s="3" t="s">
        <v>33</v>
      </c>
      <c r="B16" s="4">
        <v>1691.0519648</v>
      </c>
      <c r="C16" s="13">
        <v>1.1176813175579515E-2</v>
      </c>
    </row>
    <row r="17" spans="1:5" ht="16.5" x14ac:dyDescent="0.3">
      <c r="A17" s="3" t="s">
        <v>12</v>
      </c>
      <c r="B17" s="4">
        <v>1550.0418692999999</v>
      </c>
      <c r="C17" s="13">
        <v>1.0244823191782345E-2</v>
      </c>
    </row>
    <row r="18" spans="1:5" ht="16.5" x14ac:dyDescent="0.3">
      <c r="A18" s="3" t="s">
        <v>13</v>
      </c>
      <c r="B18" s="4">
        <v>9248.8649173199665</v>
      </c>
      <c r="C18" s="13">
        <v>6.11293073298802E-2</v>
      </c>
    </row>
    <row r="19" spans="1:5" ht="16.5" x14ac:dyDescent="0.3">
      <c r="A19" s="3" t="s">
        <v>21</v>
      </c>
      <c r="B19" s="8">
        <f>SUM(B4:B18)</f>
        <v>151300.01175064995</v>
      </c>
      <c r="C19" s="13">
        <f>SUM(C4:C18)</f>
        <v>1</v>
      </c>
    </row>
    <row r="20" spans="1:5" ht="16.5" x14ac:dyDescent="0.3">
      <c r="A20" s="3" t="s">
        <v>15</v>
      </c>
      <c r="B20" s="8">
        <v>32314.109809530004</v>
      </c>
      <c r="C20" s="10" t="s">
        <v>14</v>
      </c>
    </row>
    <row r="21" spans="1:5" ht="16.5" x14ac:dyDescent="0.3">
      <c r="A21" s="3" t="s">
        <v>20</v>
      </c>
      <c r="B21" s="8">
        <v>18525.07819298</v>
      </c>
      <c r="C21" s="10" t="s">
        <v>14</v>
      </c>
    </row>
    <row r="22" spans="1:5" ht="16.5" x14ac:dyDescent="0.3">
      <c r="A22" s="3" t="s">
        <v>18</v>
      </c>
      <c r="B22" s="9">
        <f>B19+B20+B21</f>
        <v>202139.19975315995</v>
      </c>
      <c r="C22" s="10" t="s">
        <v>14</v>
      </c>
    </row>
    <row r="23" spans="1:5" x14ac:dyDescent="0.25">
      <c r="A23" s="5" t="s">
        <v>17</v>
      </c>
      <c r="B23" s="6"/>
      <c r="C23" s="6"/>
      <c r="D23" s="7"/>
    </row>
    <row r="24" spans="1:5" x14ac:dyDescent="0.25">
      <c r="A24" s="5"/>
    </row>
    <row r="25" spans="1:5" x14ac:dyDescent="0.25">
      <c r="B25" s="11"/>
    </row>
    <row r="26" spans="1:5" x14ac:dyDescent="0.25">
      <c r="B26" s="11"/>
      <c r="E26" s="11"/>
    </row>
    <row r="27" spans="1:5" x14ac:dyDescent="0.25">
      <c r="E27" s="11"/>
    </row>
    <row r="28" spans="1:5" x14ac:dyDescent="0.25">
      <c r="E28" s="11"/>
    </row>
    <row r="29" spans="1:5" x14ac:dyDescent="0.25">
      <c r="E29" s="11"/>
    </row>
    <row r="30" spans="1:5" x14ac:dyDescent="0.25">
      <c r="E30" s="11"/>
    </row>
    <row r="31" spans="1:5" x14ac:dyDescent="0.25">
      <c r="E31" s="11"/>
    </row>
    <row r="32" spans="1:5" x14ac:dyDescent="0.25">
      <c r="E32" s="11"/>
    </row>
    <row r="33" spans="2:5" x14ac:dyDescent="0.25">
      <c r="E33" s="11"/>
    </row>
    <row r="34" spans="2:5" x14ac:dyDescent="0.25">
      <c r="E34" s="11"/>
    </row>
    <row r="35" spans="2:5" x14ac:dyDescent="0.25">
      <c r="E35" s="11"/>
    </row>
    <row r="36" spans="2:5" x14ac:dyDescent="0.25">
      <c r="E36" s="11"/>
    </row>
    <row r="37" spans="2:5" x14ac:dyDescent="0.25">
      <c r="E37" s="11"/>
    </row>
    <row r="38" spans="2:5" x14ac:dyDescent="0.25">
      <c r="E38" s="11"/>
    </row>
    <row r="39" spans="2:5" x14ac:dyDescent="0.25">
      <c r="E39" s="11"/>
    </row>
    <row r="40" spans="2:5" x14ac:dyDescent="0.25">
      <c r="B40" s="11"/>
      <c r="E40" s="11"/>
    </row>
    <row r="41" spans="2:5" x14ac:dyDescent="0.25">
      <c r="E41" s="11"/>
    </row>
    <row r="42" spans="2:5" x14ac:dyDescent="0.25">
      <c r="E42" s="11"/>
    </row>
    <row r="43" spans="2:5" x14ac:dyDescent="0.25">
      <c r="E43" s="11"/>
    </row>
    <row r="44" spans="2:5" x14ac:dyDescent="0.25">
      <c r="E4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zoomScaleNormal="100" workbookViewId="0">
      <selection activeCell="A18" sqref="A18"/>
    </sheetView>
  </sheetViews>
  <sheetFormatPr defaultRowHeight="15" x14ac:dyDescent="0.25"/>
  <cols>
    <col min="1" max="1" width="52.7109375" customWidth="1"/>
    <col min="2" max="2" width="31.140625" customWidth="1"/>
    <col min="3" max="3" width="33.7109375" customWidth="1"/>
    <col min="6" max="6" width="26.85546875" bestFit="1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45690.554066259996</v>
      </c>
      <c r="C4" s="12">
        <v>0.29680182801889127</v>
      </c>
      <c r="D4" s="11"/>
    </row>
    <row r="5" spans="1:4" ht="16.5" x14ac:dyDescent="0.3">
      <c r="A5" s="1" t="s">
        <v>27</v>
      </c>
      <c r="B5" s="2">
        <v>29791.054644849999</v>
      </c>
      <c r="C5" s="12">
        <v>0.19352007560204951</v>
      </c>
    </row>
    <row r="6" spans="1:4" ht="16.5" x14ac:dyDescent="0.3">
      <c r="A6" s="1" t="s">
        <v>28</v>
      </c>
      <c r="B6" s="2">
        <v>18701.166000000001</v>
      </c>
      <c r="C6" s="12">
        <v>0.12148113255171732</v>
      </c>
    </row>
    <row r="7" spans="1:4" ht="16.5" x14ac:dyDescent="0.3">
      <c r="A7" s="1" t="s">
        <v>34</v>
      </c>
      <c r="B7" s="2">
        <v>8835.9530666300016</v>
      </c>
      <c r="C7" s="12">
        <v>5.7397575408294453E-2</v>
      </c>
    </row>
    <row r="8" spans="1:4" ht="16.5" x14ac:dyDescent="0.3">
      <c r="A8" s="1" t="s">
        <v>37</v>
      </c>
      <c r="B8" s="2">
        <v>7847.0749999999998</v>
      </c>
      <c r="C8" s="12">
        <v>5.0973910301543079E-2</v>
      </c>
    </row>
    <row r="9" spans="1:4" ht="16.5" x14ac:dyDescent="0.3">
      <c r="A9" s="1" t="s">
        <v>35</v>
      </c>
      <c r="B9" s="2">
        <v>6846.2430000000004</v>
      </c>
      <c r="C9" s="12">
        <v>4.4472593493061707E-2</v>
      </c>
    </row>
    <row r="10" spans="1:4" ht="16.5" x14ac:dyDescent="0.3">
      <c r="A10" s="1" t="s">
        <v>31</v>
      </c>
      <c r="B10" s="2">
        <v>6569.8352134999996</v>
      </c>
      <c r="C10" s="12">
        <v>4.267707277792912E-2</v>
      </c>
    </row>
    <row r="11" spans="1:4" ht="16.5" x14ac:dyDescent="0.3">
      <c r="A11" s="1" t="s">
        <v>30</v>
      </c>
      <c r="B11" s="2">
        <v>6543.0472073500005</v>
      </c>
      <c r="C11" s="12">
        <v>4.2503060241710557E-2</v>
      </c>
    </row>
    <row r="12" spans="1:4" ht="16.5" x14ac:dyDescent="0.3">
      <c r="A12" s="19" t="s">
        <v>32</v>
      </c>
      <c r="B12" s="2">
        <v>4158.0843666199999</v>
      </c>
      <c r="C12" s="12">
        <v>2.701055100535377E-2</v>
      </c>
    </row>
    <row r="13" spans="1:4" ht="16.5" x14ac:dyDescent="0.3">
      <c r="A13" s="3" t="s">
        <v>36</v>
      </c>
      <c r="B13" s="4">
        <v>3233.4561163000003</v>
      </c>
      <c r="C13" s="13">
        <v>2.1004247064830152E-2</v>
      </c>
    </row>
    <row r="14" spans="1:4" ht="16.5" x14ac:dyDescent="0.3">
      <c r="A14" s="20" t="s">
        <v>23</v>
      </c>
      <c r="B14" s="4">
        <v>1871.8764151599999</v>
      </c>
      <c r="C14" s="13">
        <v>1.2159544859956078E-2</v>
      </c>
    </row>
    <row r="15" spans="1:4" ht="16.5" x14ac:dyDescent="0.3">
      <c r="A15" s="20" t="s">
        <v>24</v>
      </c>
      <c r="B15" s="4">
        <v>1673.8998375000001</v>
      </c>
      <c r="C15" s="13">
        <v>1.0873506391934898E-2</v>
      </c>
    </row>
    <row r="16" spans="1:4" ht="16.5" x14ac:dyDescent="0.3">
      <c r="A16" s="3" t="s">
        <v>12</v>
      </c>
      <c r="B16" s="4">
        <v>1584.8820987000001</v>
      </c>
      <c r="C16" s="13">
        <v>1.0295254975599844E-2</v>
      </c>
    </row>
    <row r="17" spans="1:5" ht="16.5" x14ac:dyDescent="0.3">
      <c r="A17" s="3" t="s">
        <v>33</v>
      </c>
      <c r="B17" s="4">
        <v>1543.4069305</v>
      </c>
      <c r="C17" s="13">
        <v>1.0025835924097441E-2</v>
      </c>
    </row>
    <row r="18" spans="1:5" ht="16.5" x14ac:dyDescent="0.3">
      <c r="A18" s="3" t="s">
        <v>13</v>
      </c>
      <c r="B18" s="4">
        <v>9052.4332051199963</v>
      </c>
      <c r="C18" s="13">
        <v>5.8803811383030542E-2</v>
      </c>
    </row>
    <row r="19" spans="1:5" ht="16.5" x14ac:dyDescent="0.3">
      <c r="A19" s="3" t="s">
        <v>21</v>
      </c>
      <c r="B19" s="8">
        <v>153942.96716848994</v>
      </c>
      <c r="C19" s="24">
        <f>SUM(C4:C18)</f>
        <v>0.99999999999999978</v>
      </c>
    </row>
    <row r="20" spans="1:5" ht="16.5" x14ac:dyDescent="0.3">
      <c r="A20" s="3" t="s">
        <v>15</v>
      </c>
      <c r="B20" s="8">
        <v>31179.275542349998</v>
      </c>
      <c r="C20" s="10" t="s">
        <v>14</v>
      </c>
    </row>
    <row r="21" spans="1:5" ht="16.5" x14ac:dyDescent="0.3">
      <c r="A21" s="3" t="s">
        <v>20</v>
      </c>
      <c r="B21" s="8">
        <v>17401.360580249999</v>
      </c>
      <c r="C21" s="10" t="s">
        <v>14</v>
      </c>
    </row>
    <row r="22" spans="1:5" ht="16.5" x14ac:dyDescent="0.3">
      <c r="A22" s="3" t="s">
        <v>18</v>
      </c>
      <c r="B22" s="9">
        <f>B19+B20+B21</f>
        <v>202523.60329108994</v>
      </c>
      <c r="C22" s="10" t="s">
        <v>14</v>
      </c>
    </row>
    <row r="23" spans="1:5" x14ac:dyDescent="0.25">
      <c r="A23" s="5" t="s">
        <v>17</v>
      </c>
      <c r="B23" s="6"/>
      <c r="C23" s="6"/>
      <c r="D23" s="7"/>
    </row>
    <row r="24" spans="1:5" x14ac:dyDescent="0.25">
      <c r="A24" s="5"/>
    </row>
    <row r="25" spans="1:5" x14ac:dyDescent="0.25">
      <c r="B25" s="11"/>
    </row>
    <row r="26" spans="1:5" x14ac:dyDescent="0.25">
      <c r="B26" s="11"/>
      <c r="E26" s="11"/>
    </row>
    <row r="27" spans="1:5" x14ac:dyDescent="0.25">
      <c r="E27" s="11"/>
    </row>
    <row r="28" spans="1:5" x14ac:dyDescent="0.25">
      <c r="E28" s="11"/>
    </row>
    <row r="29" spans="1:5" x14ac:dyDescent="0.25">
      <c r="E29" s="11"/>
    </row>
    <row r="30" spans="1:5" x14ac:dyDescent="0.25">
      <c r="E30" s="11"/>
    </row>
    <row r="31" spans="1:5" x14ac:dyDescent="0.25">
      <c r="E31" s="11"/>
    </row>
    <row r="32" spans="1:5" x14ac:dyDescent="0.25">
      <c r="E32" s="11"/>
    </row>
    <row r="33" spans="2:5" x14ac:dyDescent="0.25">
      <c r="E33" s="11"/>
    </row>
    <row r="34" spans="2:5" x14ac:dyDescent="0.25">
      <c r="E34" s="11"/>
    </row>
    <row r="35" spans="2:5" x14ac:dyDescent="0.25">
      <c r="E35" s="11"/>
    </row>
    <row r="36" spans="2:5" x14ac:dyDescent="0.25">
      <c r="E36" s="11"/>
    </row>
    <row r="37" spans="2:5" x14ac:dyDescent="0.25">
      <c r="E37" s="11"/>
    </row>
    <row r="38" spans="2:5" x14ac:dyDescent="0.25">
      <c r="E38" s="11"/>
    </row>
    <row r="39" spans="2:5" x14ac:dyDescent="0.25">
      <c r="E39" s="11"/>
    </row>
    <row r="40" spans="2:5" x14ac:dyDescent="0.25">
      <c r="B40" s="11"/>
      <c r="E40" s="11"/>
    </row>
    <row r="41" spans="2:5" x14ac:dyDescent="0.25">
      <c r="E41" s="11"/>
    </row>
    <row r="42" spans="2:5" x14ac:dyDescent="0.25">
      <c r="E42" s="11"/>
    </row>
    <row r="43" spans="2:5" x14ac:dyDescent="0.25">
      <c r="E43" s="11"/>
    </row>
    <row r="44" spans="2:5" x14ac:dyDescent="0.25">
      <c r="E4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44161.166112059997</v>
      </c>
      <c r="C4" s="12">
        <v>0.30132794305861499</v>
      </c>
      <c r="D4" s="11"/>
    </row>
    <row r="5" spans="1:4" ht="16.5" x14ac:dyDescent="0.3">
      <c r="A5" s="1" t="s">
        <v>27</v>
      </c>
      <c r="B5" s="2">
        <v>30492.621506859999</v>
      </c>
      <c r="C5" s="12">
        <v>0.20806241605603293</v>
      </c>
    </row>
    <row r="6" spans="1:4" ht="16.5" x14ac:dyDescent="0.3">
      <c r="A6" s="1" t="s">
        <v>28</v>
      </c>
      <c r="B6" s="2">
        <v>19443.925000000003</v>
      </c>
      <c r="C6" s="12">
        <v>0.13267308001714984</v>
      </c>
    </row>
    <row r="7" spans="1:4" ht="16.5" x14ac:dyDescent="0.3">
      <c r="A7" s="1" t="s">
        <v>37</v>
      </c>
      <c r="B7" s="2">
        <v>7477.0749999999998</v>
      </c>
      <c r="C7" s="12">
        <v>5.1018843662955421E-2</v>
      </c>
    </row>
    <row r="8" spans="1:4" ht="16.5" x14ac:dyDescent="0.3">
      <c r="A8" s="1" t="s">
        <v>31</v>
      </c>
      <c r="B8" s="2">
        <v>6668.2287441999997</v>
      </c>
      <c r="C8" s="12">
        <v>4.5499786990121853E-2</v>
      </c>
    </row>
    <row r="9" spans="1:4" ht="16.5" x14ac:dyDescent="0.3">
      <c r="A9" s="1" t="s">
        <v>30</v>
      </c>
      <c r="B9" s="2">
        <v>6248.1540971700006</v>
      </c>
      <c r="C9" s="12">
        <v>4.2633462559299007E-2</v>
      </c>
    </row>
    <row r="10" spans="1:4" ht="16.5" x14ac:dyDescent="0.3">
      <c r="A10" s="1" t="s">
        <v>34</v>
      </c>
      <c r="B10" s="2">
        <v>5215.0538646200002</v>
      </c>
      <c r="C10" s="12">
        <v>3.5584238196479143E-2</v>
      </c>
    </row>
    <row r="11" spans="1:4" ht="16.5" x14ac:dyDescent="0.3">
      <c r="A11" s="1" t="s">
        <v>32</v>
      </c>
      <c r="B11" s="2">
        <v>4008.3574495000003</v>
      </c>
      <c r="C11" s="12">
        <v>2.7350502978943401E-2</v>
      </c>
    </row>
    <row r="12" spans="1:4" ht="16.5" x14ac:dyDescent="0.3">
      <c r="A12" s="1" t="s">
        <v>35</v>
      </c>
      <c r="B12" s="2">
        <v>3699.4389999999999</v>
      </c>
      <c r="C12" s="12">
        <v>2.5242638328710109E-2</v>
      </c>
    </row>
    <row r="13" spans="1:4" ht="16.5" x14ac:dyDescent="0.3">
      <c r="A13" s="3" t="s">
        <v>33</v>
      </c>
      <c r="B13" s="4">
        <v>2516.5711237</v>
      </c>
      <c r="C13" s="13">
        <v>1.717149403032046E-2</v>
      </c>
    </row>
    <row r="14" spans="1:4" ht="16.5" x14ac:dyDescent="0.3">
      <c r="A14" s="3" t="s">
        <v>24</v>
      </c>
      <c r="B14" s="4">
        <v>2089.2954774999998</v>
      </c>
      <c r="C14" s="13">
        <v>1.4256034523164778E-2</v>
      </c>
    </row>
    <row r="15" spans="1:4" ht="16.5" x14ac:dyDescent="0.3">
      <c r="A15" s="3" t="s">
        <v>23</v>
      </c>
      <c r="B15" s="4">
        <v>1628.5334093400002</v>
      </c>
      <c r="C15" s="13">
        <v>1.1112084793989261E-2</v>
      </c>
    </row>
    <row r="16" spans="1:4" ht="16.5" x14ac:dyDescent="0.3">
      <c r="A16" s="3" t="s">
        <v>36</v>
      </c>
      <c r="B16" s="4">
        <v>1574.7393051800004</v>
      </c>
      <c r="C16" s="13">
        <v>1.0745027757631091E-2</v>
      </c>
    </row>
    <row r="17" spans="1:4" ht="16.5" x14ac:dyDescent="0.3">
      <c r="A17" s="3" t="s">
        <v>12</v>
      </c>
      <c r="B17" s="4">
        <v>1568.6517842000001</v>
      </c>
      <c r="C17" s="13">
        <v>1.0703490354144619E-2</v>
      </c>
    </row>
    <row r="18" spans="1:4" ht="16.5" x14ac:dyDescent="0.3">
      <c r="A18" s="3" t="s">
        <v>13</v>
      </c>
      <c r="B18" s="4">
        <v>9763.3521234200161</v>
      </c>
      <c r="C18" s="13">
        <v>6.6618956692443179E-2</v>
      </c>
    </row>
    <row r="19" spans="1:4" ht="16.5" x14ac:dyDescent="0.3">
      <c r="A19" s="3" t="s">
        <v>21</v>
      </c>
      <c r="B19" s="8">
        <f>SUM(B4:B18)</f>
        <v>146555.16399775</v>
      </c>
      <c r="C19" s="24">
        <f>SUM(C4:C18)</f>
        <v>1</v>
      </c>
    </row>
    <row r="20" spans="1:4" ht="16.5" x14ac:dyDescent="0.3">
      <c r="A20" s="3" t="s">
        <v>15</v>
      </c>
      <c r="B20" s="8">
        <v>33018.230698220003</v>
      </c>
      <c r="C20" s="10" t="s">
        <v>14</v>
      </c>
    </row>
    <row r="21" spans="1:4" ht="16.5" x14ac:dyDescent="0.3">
      <c r="A21" s="3" t="s">
        <v>20</v>
      </c>
      <c r="B21" s="8">
        <v>16412.56812227</v>
      </c>
      <c r="C21" s="10" t="s">
        <v>14</v>
      </c>
    </row>
    <row r="22" spans="1:4" ht="16.5" x14ac:dyDescent="0.3">
      <c r="A22" s="3" t="s">
        <v>18</v>
      </c>
      <c r="B22" s="9">
        <f>SUM(B19:B21)</f>
        <v>195985.96281823999</v>
      </c>
      <c r="C22" s="10" t="s">
        <v>14</v>
      </c>
    </row>
    <row r="23" spans="1:4" x14ac:dyDescent="0.25">
      <c r="A23" s="5" t="s">
        <v>17</v>
      </c>
      <c r="B23" s="6"/>
      <c r="C23" s="2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45512.227242609995</v>
      </c>
      <c r="C4" s="12">
        <v>0.30699918153980732</v>
      </c>
      <c r="D4" s="11"/>
    </row>
    <row r="5" spans="1:4" ht="16.5" x14ac:dyDescent="0.3">
      <c r="A5" s="1" t="s">
        <v>27</v>
      </c>
      <c r="B5" s="2">
        <v>30538.419758310003</v>
      </c>
      <c r="C5" s="12">
        <v>0.2059945302466504</v>
      </c>
    </row>
    <row r="6" spans="1:4" ht="16.5" x14ac:dyDescent="0.3">
      <c r="A6" s="1" t="s">
        <v>28</v>
      </c>
      <c r="B6" s="2">
        <v>19230.664999999997</v>
      </c>
      <c r="C6" s="12">
        <v>0.129718951876275</v>
      </c>
    </row>
    <row r="7" spans="1:4" ht="16.5" x14ac:dyDescent="0.3">
      <c r="A7" s="1" t="s">
        <v>37</v>
      </c>
      <c r="B7" s="2">
        <v>8235.9050000000007</v>
      </c>
      <c r="C7" s="12">
        <v>5.5554655252565255E-2</v>
      </c>
    </row>
    <row r="8" spans="1:4" ht="16.5" x14ac:dyDescent="0.3">
      <c r="A8" s="1" t="s">
        <v>30</v>
      </c>
      <c r="B8" s="2">
        <v>6649.903486969999</v>
      </c>
      <c r="C8" s="12">
        <v>4.4856405662941697E-2</v>
      </c>
    </row>
    <row r="9" spans="1:4" ht="16.5" x14ac:dyDescent="0.3">
      <c r="A9" s="1" t="s">
        <v>31</v>
      </c>
      <c r="B9" s="2">
        <v>6514.9673231999986</v>
      </c>
      <c r="C9" s="12">
        <v>4.3946204287458851E-2</v>
      </c>
    </row>
    <row r="10" spans="1:4" ht="16.5" x14ac:dyDescent="0.3">
      <c r="A10" s="1" t="s">
        <v>34</v>
      </c>
      <c r="B10" s="2">
        <v>5615.1774754400003</v>
      </c>
      <c r="C10" s="12">
        <v>3.7876742001035572E-2</v>
      </c>
    </row>
    <row r="11" spans="1:4" ht="16.5" x14ac:dyDescent="0.3">
      <c r="A11" s="1" t="s">
        <v>32</v>
      </c>
      <c r="B11" s="2">
        <v>3968.2093635500005</v>
      </c>
      <c r="C11" s="12">
        <v>2.6767246970675555E-2</v>
      </c>
    </row>
    <row r="12" spans="1:4" ht="16.5" x14ac:dyDescent="0.3">
      <c r="A12" s="1" t="s">
        <v>35</v>
      </c>
      <c r="B12" s="2">
        <v>2445.8890000000001</v>
      </c>
      <c r="C12" s="12">
        <v>1.6498553611417516E-2</v>
      </c>
    </row>
    <row r="13" spans="1:4" ht="16.5" x14ac:dyDescent="0.3">
      <c r="A13" s="3" t="s">
        <v>33</v>
      </c>
      <c r="B13" s="4">
        <v>2422.0157236999999</v>
      </c>
      <c r="C13" s="13">
        <v>1.6337518286872642E-2</v>
      </c>
    </row>
    <row r="14" spans="1:4" ht="16.5" x14ac:dyDescent="0.3">
      <c r="A14" s="3" t="s">
        <v>36</v>
      </c>
      <c r="B14" s="4">
        <v>2079.6610051800003</v>
      </c>
      <c r="C14" s="13">
        <v>1.4028191216991726E-2</v>
      </c>
    </row>
    <row r="15" spans="1:4" ht="16.5" x14ac:dyDescent="0.3">
      <c r="A15" s="3" t="s">
        <v>23</v>
      </c>
      <c r="B15" s="4">
        <v>1815.4351166400002</v>
      </c>
      <c r="C15" s="13">
        <v>1.2245876080204396E-2</v>
      </c>
    </row>
    <row r="16" spans="1:4" ht="16.5" x14ac:dyDescent="0.3">
      <c r="A16" s="3" t="s">
        <v>12</v>
      </c>
      <c r="B16" s="4">
        <v>1525.7717842000002</v>
      </c>
      <c r="C16" s="13">
        <v>1.0291974648241133E-2</v>
      </c>
    </row>
    <row r="17" spans="1:4" ht="16.5" x14ac:dyDescent="0.3">
      <c r="A17" s="3" t="s">
        <v>24</v>
      </c>
      <c r="B17" s="4">
        <v>1523.3274775</v>
      </c>
      <c r="C17" s="13">
        <v>1.0275486767911037E-2</v>
      </c>
    </row>
    <row r="18" spans="1:4" ht="16.5" x14ac:dyDescent="0.3">
      <c r="A18" s="3" t="s">
        <v>13</v>
      </c>
      <c r="B18" s="4">
        <v>10171.117680039984</v>
      </c>
      <c r="C18" s="13">
        <v>6.8608481550951908E-2</v>
      </c>
    </row>
    <row r="19" spans="1:4" ht="16.5" x14ac:dyDescent="0.3">
      <c r="A19" s="3" t="s">
        <v>21</v>
      </c>
      <c r="B19" s="8">
        <f>SUM(B4:B18)</f>
        <v>148248.69243733998</v>
      </c>
      <c r="C19" s="24">
        <f>SUM(C4:C18)</f>
        <v>1</v>
      </c>
    </row>
    <row r="20" spans="1:4" ht="16.5" x14ac:dyDescent="0.3">
      <c r="A20" s="3" t="s">
        <v>15</v>
      </c>
      <c r="B20" s="8">
        <v>32783.31824773</v>
      </c>
      <c r="C20" s="10" t="s">
        <v>14</v>
      </c>
    </row>
    <row r="21" spans="1:4" ht="16.5" x14ac:dyDescent="0.3">
      <c r="A21" s="3" t="s">
        <v>20</v>
      </c>
      <c r="B21" s="8">
        <v>15576.904418779999</v>
      </c>
      <c r="C21" s="10" t="s">
        <v>14</v>
      </c>
    </row>
    <row r="22" spans="1:4" ht="16.5" x14ac:dyDescent="0.3">
      <c r="A22" s="3" t="s">
        <v>18</v>
      </c>
      <c r="B22" s="9">
        <f>SUM(B19:B21)</f>
        <v>196608.91510384998</v>
      </c>
      <c r="C22" s="10" t="s">
        <v>14</v>
      </c>
    </row>
    <row r="23" spans="1:4" x14ac:dyDescent="0.25">
      <c r="A23" s="5" t="s">
        <v>17</v>
      </c>
      <c r="B23" s="6"/>
      <c r="C23" s="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45459.946429700001</v>
      </c>
      <c r="C4" s="12">
        <v>0.32069794680751645</v>
      </c>
      <c r="D4" s="11"/>
    </row>
    <row r="5" spans="1:4" ht="16.5" x14ac:dyDescent="0.3">
      <c r="A5" s="1" t="s">
        <v>27</v>
      </c>
      <c r="B5" s="2">
        <v>30036.519717470001</v>
      </c>
      <c r="C5" s="12">
        <v>0.21189312700867785</v>
      </c>
    </row>
    <row r="6" spans="1:4" ht="16.5" x14ac:dyDescent="0.3">
      <c r="A6" s="1" t="s">
        <v>28</v>
      </c>
      <c r="B6" s="2">
        <v>19023.875999999997</v>
      </c>
      <c r="C6" s="12">
        <v>0.13420424907352996</v>
      </c>
    </row>
    <row r="7" spans="1:4" ht="16.5" x14ac:dyDescent="0.3">
      <c r="A7" s="1" t="s">
        <v>34</v>
      </c>
      <c r="B7" s="2">
        <v>6928.0969234400009</v>
      </c>
      <c r="C7" s="12">
        <v>4.8874374765631286E-2</v>
      </c>
    </row>
    <row r="8" spans="1:4" ht="16.5" x14ac:dyDescent="0.3">
      <c r="A8" s="1" t="s">
        <v>31</v>
      </c>
      <c r="B8" s="2">
        <v>6752.6317905799988</v>
      </c>
      <c r="C8" s="12">
        <v>4.7636553072824633E-2</v>
      </c>
    </row>
    <row r="9" spans="1:4" ht="16.5" x14ac:dyDescent="0.3">
      <c r="A9" s="1" t="s">
        <v>30</v>
      </c>
      <c r="B9" s="2">
        <v>6148.2953606000001</v>
      </c>
      <c r="C9" s="12">
        <v>4.3373251694428162E-2</v>
      </c>
    </row>
    <row r="10" spans="1:4" ht="16.5" x14ac:dyDescent="0.3">
      <c r="A10" s="1" t="s">
        <v>32</v>
      </c>
      <c r="B10" s="2">
        <v>3979.7377374300004</v>
      </c>
      <c r="C10" s="12">
        <v>2.8075125939707683E-2</v>
      </c>
    </row>
    <row r="11" spans="1:4" ht="16.5" x14ac:dyDescent="0.3">
      <c r="A11" s="1" t="s">
        <v>33</v>
      </c>
      <c r="B11" s="2">
        <v>3926.2641501999997</v>
      </c>
      <c r="C11" s="12">
        <v>2.7697895630833184E-2</v>
      </c>
    </row>
    <row r="12" spans="1:4" ht="16.5" x14ac:dyDescent="0.3">
      <c r="A12" s="1" t="s">
        <v>35</v>
      </c>
      <c r="B12" s="2">
        <v>2394.9389999999999</v>
      </c>
      <c r="C12" s="12">
        <v>1.6895136935917307E-2</v>
      </c>
    </row>
    <row r="13" spans="1:4" ht="16.5" x14ac:dyDescent="0.3">
      <c r="A13" s="3" t="s">
        <v>36</v>
      </c>
      <c r="B13" s="4">
        <v>2329.8241104799999</v>
      </c>
      <c r="C13" s="13">
        <v>1.6435782866770859E-2</v>
      </c>
    </row>
    <row r="14" spans="1:4" ht="16.5" x14ac:dyDescent="0.3">
      <c r="A14" s="3" t="s">
        <v>23</v>
      </c>
      <c r="B14" s="4">
        <v>1760.98733576</v>
      </c>
      <c r="C14" s="13">
        <v>1.2422914395765983E-2</v>
      </c>
    </row>
    <row r="15" spans="1:4" ht="16.5" x14ac:dyDescent="0.3">
      <c r="A15" s="3" t="s">
        <v>24</v>
      </c>
      <c r="B15" s="4">
        <v>1545.98819</v>
      </c>
      <c r="C15" s="13">
        <v>1.0906199352618561E-2</v>
      </c>
    </row>
    <row r="16" spans="1:4" ht="16.5" x14ac:dyDescent="0.3">
      <c r="A16" s="3" t="s">
        <v>13</v>
      </c>
      <c r="B16" s="4">
        <v>11466.050336400032</v>
      </c>
      <c r="C16" s="13">
        <v>8.0887442455778308E-2</v>
      </c>
    </row>
    <row r="17" spans="1:4" ht="16.5" x14ac:dyDescent="0.3">
      <c r="A17" s="3" t="s">
        <v>21</v>
      </c>
      <c r="B17" s="8">
        <f>SUM(B4:B16)</f>
        <v>141753.15708206</v>
      </c>
      <c r="C17" s="25">
        <v>1.0000000000000002</v>
      </c>
    </row>
    <row r="18" spans="1:4" ht="16.5" x14ac:dyDescent="0.3">
      <c r="A18" s="3" t="s">
        <v>15</v>
      </c>
      <c r="B18" s="8">
        <v>32157.977722080002</v>
      </c>
      <c r="C18" s="10" t="s">
        <v>14</v>
      </c>
    </row>
    <row r="19" spans="1:4" ht="16.5" x14ac:dyDescent="0.3">
      <c r="A19" s="3" t="s">
        <v>20</v>
      </c>
      <c r="B19" s="8">
        <v>21142.344732680001</v>
      </c>
      <c r="C19" s="10" t="s">
        <v>14</v>
      </c>
    </row>
    <row r="20" spans="1:4" ht="16.5" x14ac:dyDescent="0.3">
      <c r="A20" s="3" t="s">
        <v>18</v>
      </c>
      <c r="B20" s="9">
        <f>SUM(B17:B19)</f>
        <v>195053.47953682003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48116.359337799993</v>
      </c>
      <c r="C4" s="12">
        <v>0.32719240511657882</v>
      </c>
      <c r="D4" s="11"/>
    </row>
    <row r="5" spans="1:4" ht="16.5" x14ac:dyDescent="0.3">
      <c r="A5" s="1" t="s">
        <v>27</v>
      </c>
      <c r="B5" s="2">
        <v>31206.309485759997</v>
      </c>
      <c r="C5" s="12">
        <v>0.21220365788225429</v>
      </c>
    </row>
    <row r="6" spans="1:4" ht="16.5" x14ac:dyDescent="0.3">
      <c r="A6" s="1" t="s">
        <v>28</v>
      </c>
      <c r="B6" s="2">
        <v>19819.014999999999</v>
      </c>
      <c r="C6" s="12">
        <v>0.13476978046835009</v>
      </c>
    </row>
    <row r="7" spans="1:4" ht="16.5" x14ac:dyDescent="0.3">
      <c r="A7" s="1" t="s">
        <v>34</v>
      </c>
      <c r="B7" s="2">
        <v>7388.0946272900001</v>
      </c>
      <c r="C7" s="12">
        <v>5.023922182809136E-2</v>
      </c>
    </row>
    <row r="8" spans="1:4" ht="16.5" x14ac:dyDescent="0.3">
      <c r="A8" s="1" t="s">
        <v>30</v>
      </c>
      <c r="B8" s="2">
        <v>7097.6354668999993</v>
      </c>
      <c r="C8" s="12">
        <v>4.8264092525208156E-2</v>
      </c>
    </row>
    <row r="9" spans="1:4" ht="16.5" x14ac:dyDescent="0.3">
      <c r="A9" s="1" t="s">
        <v>31</v>
      </c>
      <c r="B9" s="2">
        <v>6623.3885828000002</v>
      </c>
      <c r="C9" s="12">
        <v>4.5039202264115168E-2</v>
      </c>
    </row>
    <row r="10" spans="1:4" ht="16.5" x14ac:dyDescent="0.3">
      <c r="A10" s="1" t="s">
        <v>33</v>
      </c>
      <c r="B10" s="2">
        <v>3857.6756543000001</v>
      </c>
      <c r="C10" s="12">
        <v>2.6232287580796008E-2</v>
      </c>
    </row>
    <row r="11" spans="1:4" ht="16.5" x14ac:dyDescent="0.3">
      <c r="A11" s="1" t="s">
        <v>32</v>
      </c>
      <c r="B11" s="2">
        <v>3414.3181365699998</v>
      </c>
      <c r="C11" s="12">
        <v>2.3217445756746488E-2</v>
      </c>
    </row>
    <row r="12" spans="1:4" ht="16.5" x14ac:dyDescent="0.3">
      <c r="A12" s="1" t="s">
        <v>35</v>
      </c>
      <c r="B12" s="2">
        <v>2427.6489999999999</v>
      </c>
      <c r="C12" s="12">
        <v>1.6508071808019199E-2</v>
      </c>
    </row>
    <row r="13" spans="1:4" ht="16.5" x14ac:dyDescent="0.3">
      <c r="A13" s="3" t="s">
        <v>36</v>
      </c>
      <c r="B13" s="4">
        <v>1888.1747700000001</v>
      </c>
      <c r="C13" s="13">
        <v>1.2839634020095218E-2</v>
      </c>
    </row>
    <row r="14" spans="1:4" ht="16.5" x14ac:dyDescent="0.3">
      <c r="A14" s="3" t="s">
        <v>23</v>
      </c>
      <c r="B14" s="4">
        <v>1819.5063686399999</v>
      </c>
      <c r="C14" s="13">
        <v>1.2372687233062674E-2</v>
      </c>
    </row>
    <row r="15" spans="1:4" ht="16.5" x14ac:dyDescent="0.3">
      <c r="A15" s="3" t="s">
        <v>24</v>
      </c>
      <c r="B15" s="4">
        <v>1551.6668975</v>
      </c>
      <c r="C15" s="13">
        <v>1.0551372363161381E-2</v>
      </c>
    </row>
    <row r="16" spans="1:4" ht="16.5" x14ac:dyDescent="0.3">
      <c r="A16" s="3" t="s">
        <v>13</v>
      </c>
      <c r="B16" s="4">
        <v>11848.508104150009</v>
      </c>
      <c r="C16" s="13">
        <v>8.0570141153521638E-2</v>
      </c>
    </row>
    <row r="17" spans="1:4" ht="16.5" x14ac:dyDescent="0.3">
      <c r="A17" s="3" t="s">
        <v>21</v>
      </c>
      <c r="B17" s="8">
        <f>SUM(B4:B16)</f>
        <v>147058.30143170999</v>
      </c>
      <c r="C17" s="25">
        <v>1.0000000000000002</v>
      </c>
    </row>
    <row r="18" spans="1:4" ht="16.5" x14ac:dyDescent="0.3">
      <c r="A18" s="3" t="s">
        <v>15</v>
      </c>
      <c r="B18" s="8">
        <v>31143.437565419998</v>
      </c>
      <c r="C18" s="10" t="s">
        <v>14</v>
      </c>
    </row>
    <row r="19" spans="1:4" ht="16.5" x14ac:dyDescent="0.3">
      <c r="A19" s="3" t="s">
        <v>20</v>
      </c>
      <c r="B19" s="8">
        <v>19312.38062657</v>
      </c>
      <c r="C19" s="10" t="s">
        <v>14</v>
      </c>
    </row>
    <row r="20" spans="1:4" ht="16.5" x14ac:dyDescent="0.3">
      <c r="A20" s="3" t="s">
        <v>18</v>
      </c>
      <c r="B20" s="9">
        <f>SUM(B17:B19)</f>
        <v>197514.11962369998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Normal="100" workbookViewId="0">
      <selection activeCell="C13" sqref="C13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3" t="s">
        <v>19</v>
      </c>
      <c r="B1" s="33"/>
      <c r="C1" s="33"/>
    </row>
    <row r="2" spans="1:4" x14ac:dyDescent="0.25">
      <c r="A2" s="34" t="s">
        <v>0</v>
      </c>
      <c r="B2" s="34" t="s">
        <v>1</v>
      </c>
      <c r="C2" s="34" t="s">
        <v>16</v>
      </c>
    </row>
    <row r="3" spans="1:4" ht="45" customHeight="1" x14ac:dyDescent="0.25">
      <c r="A3" s="35"/>
      <c r="B3" s="35"/>
      <c r="C3" s="35"/>
    </row>
    <row r="4" spans="1:4" ht="16.5" x14ac:dyDescent="0.3">
      <c r="A4" s="1" t="s">
        <v>26</v>
      </c>
      <c r="B4" s="2">
        <v>49451.68141800999</v>
      </c>
      <c r="C4" s="12">
        <v>0.34193825092155239</v>
      </c>
      <c r="D4" s="11"/>
    </row>
    <row r="5" spans="1:4" ht="16.5" x14ac:dyDescent="0.3">
      <c r="A5" s="1" t="s">
        <v>27</v>
      </c>
      <c r="B5" s="2">
        <v>31045.468254069998</v>
      </c>
      <c r="C5" s="12">
        <v>0.21466677794238012</v>
      </c>
    </row>
    <row r="6" spans="1:4" ht="16.5" x14ac:dyDescent="0.3">
      <c r="A6" s="1" t="s">
        <v>28</v>
      </c>
      <c r="B6" s="2">
        <v>18863.714</v>
      </c>
      <c r="C6" s="12">
        <v>0.13043490506462879</v>
      </c>
    </row>
    <row r="7" spans="1:4" ht="16.5" x14ac:dyDescent="0.3">
      <c r="A7" s="1" t="s">
        <v>30</v>
      </c>
      <c r="B7" s="2">
        <v>6918.9230521000009</v>
      </c>
      <c r="C7" s="12">
        <v>4.7841537008572931E-2</v>
      </c>
    </row>
    <row r="8" spans="1:4" ht="16.5" x14ac:dyDescent="0.3">
      <c r="A8" s="1" t="s">
        <v>34</v>
      </c>
      <c r="B8" s="2">
        <v>6911.7155647999989</v>
      </c>
      <c r="C8" s="12">
        <v>4.7791700167231388E-2</v>
      </c>
    </row>
    <row r="9" spans="1:4" ht="16.5" x14ac:dyDescent="0.3">
      <c r="A9" s="1" t="s">
        <v>31</v>
      </c>
      <c r="B9" s="2">
        <v>6482.8975062999998</v>
      </c>
      <c r="C9" s="12">
        <v>4.4826597815147071E-2</v>
      </c>
    </row>
    <row r="10" spans="1:4" ht="16.5" x14ac:dyDescent="0.3">
      <c r="A10" s="1" t="s">
        <v>32</v>
      </c>
      <c r="B10" s="2">
        <v>3336.4366028300001</v>
      </c>
      <c r="C10" s="12">
        <v>2.3070101229497209E-2</v>
      </c>
    </row>
    <row r="11" spans="1:4" ht="16.5" x14ac:dyDescent="0.3">
      <c r="A11" s="1" t="s">
        <v>33</v>
      </c>
      <c r="B11" s="2">
        <v>2893.7555993000001</v>
      </c>
      <c r="C11" s="12">
        <v>2.0009142254538714E-2</v>
      </c>
    </row>
    <row r="12" spans="1:4" ht="16.5" x14ac:dyDescent="0.3">
      <c r="A12" s="1" t="s">
        <v>23</v>
      </c>
      <c r="B12" s="2">
        <v>1927.5229680799998</v>
      </c>
      <c r="C12" s="12">
        <v>1.3328036851672279E-2</v>
      </c>
    </row>
    <row r="13" spans="1:4" ht="16.5" x14ac:dyDescent="0.3">
      <c r="A13" s="3" t="s">
        <v>12</v>
      </c>
      <c r="B13" s="4">
        <v>1613.4931363000001</v>
      </c>
      <c r="C13" s="13">
        <v>1.1156648370290213E-2</v>
      </c>
    </row>
    <row r="14" spans="1:4" ht="16.5" x14ac:dyDescent="0.3">
      <c r="A14" s="3" t="s">
        <v>24</v>
      </c>
      <c r="B14" s="4">
        <v>1460.3305850000002</v>
      </c>
      <c r="C14" s="13">
        <v>1.0097591662885095E-2</v>
      </c>
    </row>
    <row r="15" spans="1:4" ht="16.5" x14ac:dyDescent="0.3">
      <c r="A15" s="3" t="s">
        <v>13</v>
      </c>
      <c r="B15" s="4">
        <v>13715.732871549975</v>
      </c>
      <c r="C15" s="13">
        <v>9.4838710711603741E-2</v>
      </c>
    </row>
    <row r="16" spans="1:4" ht="16.5" x14ac:dyDescent="0.3">
      <c r="A16" s="3" t="s">
        <v>21</v>
      </c>
      <c r="B16" s="8">
        <f>SUM(B4:B15)</f>
        <v>144621.67155833996</v>
      </c>
      <c r="C16" s="25">
        <v>1.0000000000000002</v>
      </c>
    </row>
    <row r="17" spans="1:4" ht="16.5" x14ac:dyDescent="0.3">
      <c r="A17" s="3" t="s">
        <v>15</v>
      </c>
      <c r="B17" s="9">
        <v>30106.787081029997</v>
      </c>
      <c r="C17" s="10" t="s">
        <v>14</v>
      </c>
    </row>
    <row r="18" spans="1:4" ht="16.5" x14ac:dyDescent="0.3">
      <c r="A18" s="3" t="s">
        <v>20</v>
      </c>
      <c r="B18" s="9">
        <v>18398.840051970001</v>
      </c>
      <c r="C18" s="10" t="s">
        <v>14</v>
      </c>
    </row>
    <row r="19" spans="1:4" ht="16.5" x14ac:dyDescent="0.3">
      <c r="A19" s="3" t="s">
        <v>18</v>
      </c>
      <c r="B19" s="9">
        <f>SUM(B16:B18)</f>
        <v>193127.29869133997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2" spans="1:4" x14ac:dyDescent="0.25">
      <c r="B22" s="11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3" ht="64.5" customHeight="1" x14ac:dyDescent="0.25">
      <c r="A1" s="33" t="s">
        <v>19</v>
      </c>
      <c r="B1" s="33"/>
      <c r="C1" s="33"/>
    </row>
    <row r="2" spans="1:3" x14ac:dyDescent="0.25">
      <c r="A2" s="34" t="s">
        <v>0</v>
      </c>
      <c r="B2" s="34" t="s">
        <v>1</v>
      </c>
      <c r="C2" s="34" t="s">
        <v>16</v>
      </c>
    </row>
    <row r="3" spans="1:3" ht="45" customHeight="1" x14ac:dyDescent="0.25">
      <c r="A3" s="35"/>
      <c r="B3" s="35"/>
      <c r="C3" s="35"/>
    </row>
    <row r="4" spans="1:3" ht="16.5" x14ac:dyDescent="0.3">
      <c r="A4" s="1" t="s">
        <v>26</v>
      </c>
      <c r="B4" s="2">
        <v>48777.269579090003</v>
      </c>
      <c r="C4" s="12">
        <v>0.33656390414964266</v>
      </c>
    </row>
    <row r="5" spans="1:3" ht="16.5" x14ac:dyDescent="0.3">
      <c r="A5" s="1" t="s">
        <v>27</v>
      </c>
      <c r="B5" s="2">
        <v>31238.972255970002</v>
      </c>
      <c r="C5" s="12">
        <v>0.21554938508896715</v>
      </c>
    </row>
    <row r="6" spans="1:3" ht="16.5" x14ac:dyDescent="0.3">
      <c r="A6" s="1" t="s">
        <v>28</v>
      </c>
      <c r="B6" s="2">
        <v>18155.68</v>
      </c>
      <c r="C6" s="12">
        <v>0.12527446894877184</v>
      </c>
    </row>
    <row r="7" spans="1:3" ht="16.5" x14ac:dyDescent="0.3">
      <c r="A7" s="1" t="s">
        <v>29</v>
      </c>
      <c r="B7" s="2">
        <v>8149.9081571900006</v>
      </c>
      <c r="C7" s="12">
        <v>5.6234490604220887E-2</v>
      </c>
    </row>
    <row r="8" spans="1:3" ht="16.5" x14ac:dyDescent="0.3">
      <c r="A8" s="1" t="s">
        <v>30</v>
      </c>
      <c r="B8" s="2">
        <v>7143.2647697999992</v>
      </c>
      <c r="C8" s="12">
        <v>4.9288635875779141E-2</v>
      </c>
    </row>
    <row r="9" spans="1:3" ht="16.5" x14ac:dyDescent="0.3">
      <c r="A9" s="1" t="s">
        <v>31</v>
      </c>
      <c r="B9" s="2">
        <v>6678.9200817000001</v>
      </c>
      <c r="C9" s="12">
        <v>4.6084650444723381E-2</v>
      </c>
    </row>
    <row r="10" spans="1:3" ht="16.5" x14ac:dyDescent="0.3">
      <c r="A10" s="1" t="s">
        <v>32</v>
      </c>
      <c r="B10" s="2">
        <v>3479.16787441</v>
      </c>
      <c r="C10" s="12">
        <v>2.4006311405044597E-2</v>
      </c>
    </row>
    <row r="11" spans="1:3" ht="16.5" x14ac:dyDescent="0.3">
      <c r="A11" s="1" t="s">
        <v>33</v>
      </c>
      <c r="B11" s="2">
        <v>2822.0145871999998</v>
      </c>
      <c r="C11" s="12">
        <v>1.9471943699005907E-2</v>
      </c>
    </row>
    <row r="12" spans="1:3" ht="16.5" x14ac:dyDescent="0.3">
      <c r="A12" s="1" t="s">
        <v>23</v>
      </c>
      <c r="B12" s="2">
        <v>1687.9577586400001</v>
      </c>
      <c r="C12" s="12">
        <v>1.1646934282912301E-2</v>
      </c>
    </row>
    <row r="13" spans="1:3" ht="16.5" x14ac:dyDescent="0.3">
      <c r="A13" s="3" t="s">
        <v>12</v>
      </c>
      <c r="B13" s="4">
        <v>1625.6947951000002</v>
      </c>
      <c r="C13" s="13">
        <v>1.1217318884720098E-2</v>
      </c>
    </row>
    <row r="14" spans="1:3" ht="16.5" x14ac:dyDescent="0.3">
      <c r="A14" s="3" t="s">
        <v>24</v>
      </c>
      <c r="B14" s="4">
        <v>1486.8347275000001</v>
      </c>
      <c r="C14" s="13">
        <v>1.0259182300093105E-2</v>
      </c>
    </row>
    <row r="15" spans="1:3" ht="16.5" x14ac:dyDescent="0.3">
      <c r="A15" s="3" t="s">
        <v>13</v>
      </c>
      <c r="B15" s="4">
        <v>13681.531248769898</v>
      </c>
      <c r="C15" s="13">
        <v>9.4402774316119042E-2</v>
      </c>
    </row>
    <row r="16" spans="1:3" ht="16.5" x14ac:dyDescent="0.3">
      <c r="A16" s="3" t="s">
        <v>21</v>
      </c>
      <c r="B16" s="8">
        <f>SUM(B4:B15)</f>
        <v>144927.21583536989</v>
      </c>
      <c r="C16" s="25">
        <v>1.0000000000000002</v>
      </c>
    </row>
    <row r="17" spans="1:4" ht="16.5" x14ac:dyDescent="0.3">
      <c r="A17" s="3" t="s">
        <v>15</v>
      </c>
      <c r="B17" s="9">
        <v>33037.725373269997</v>
      </c>
      <c r="C17" s="10" t="s">
        <v>14</v>
      </c>
    </row>
    <row r="18" spans="1:4" ht="16.5" x14ac:dyDescent="0.3">
      <c r="A18" s="3" t="s">
        <v>20</v>
      </c>
      <c r="B18" s="9">
        <v>18136.763590059996</v>
      </c>
      <c r="C18" s="10" t="s">
        <v>14</v>
      </c>
    </row>
    <row r="19" spans="1:4" ht="16.5" x14ac:dyDescent="0.3">
      <c r="A19" s="3" t="s">
        <v>18</v>
      </c>
      <c r="B19" s="9">
        <f>SUM(B16:B18)</f>
        <v>196101.70479869988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Normal="100" workbookViewId="0">
      <selection activeCell="A13" sqref="A13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3" ht="64.5" customHeight="1" x14ac:dyDescent="0.25">
      <c r="A1" s="33" t="s">
        <v>19</v>
      </c>
      <c r="B1" s="33"/>
      <c r="C1" s="33"/>
    </row>
    <row r="2" spans="1:3" x14ac:dyDescent="0.25">
      <c r="A2" s="34" t="s">
        <v>0</v>
      </c>
      <c r="B2" s="34" t="s">
        <v>1</v>
      </c>
      <c r="C2" s="34" t="s">
        <v>16</v>
      </c>
    </row>
    <row r="3" spans="1:3" ht="45" customHeight="1" x14ac:dyDescent="0.25">
      <c r="A3" s="35"/>
      <c r="B3" s="35"/>
      <c r="C3" s="35"/>
    </row>
    <row r="4" spans="1:3" ht="16.5" x14ac:dyDescent="0.3">
      <c r="A4" s="1" t="s">
        <v>2</v>
      </c>
      <c r="B4" s="2">
        <v>50044.452821170002</v>
      </c>
      <c r="C4" s="12">
        <v>0.33494793743209339</v>
      </c>
    </row>
    <row r="5" spans="1:3" ht="16.5" x14ac:dyDescent="0.3">
      <c r="A5" s="1" t="s">
        <v>3</v>
      </c>
      <c r="B5" s="2">
        <v>32094.061647190003</v>
      </c>
      <c r="C5" s="12">
        <v>0.21480582055634559</v>
      </c>
    </row>
    <row r="6" spans="1:3" ht="16.5" x14ac:dyDescent="0.3">
      <c r="A6" s="1" t="s">
        <v>4</v>
      </c>
      <c r="B6" s="2">
        <v>17721.915000000001</v>
      </c>
      <c r="C6" s="12">
        <v>0.11861292395000154</v>
      </c>
    </row>
    <row r="7" spans="1:3" ht="16.5" x14ac:dyDescent="0.3">
      <c r="A7" s="1" t="s">
        <v>6</v>
      </c>
      <c r="B7" s="2">
        <v>8676.0990254200005</v>
      </c>
      <c r="C7" s="12">
        <v>5.8069202672782538E-2</v>
      </c>
    </row>
    <row r="8" spans="1:3" ht="16.5" x14ac:dyDescent="0.3">
      <c r="A8" s="1" t="s">
        <v>5</v>
      </c>
      <c r="B8" s="2">
        <v>6823.5533695399999</v>
      </c>
      <c r="C8" s="12">
        <v>4.5670099246612167E-2</v>
      </c>
    </row>
    <row r="9" spans="1:3" ht="16.5" x14ac:dyDescent="0.3">
      <c r="A9" s="1" t="s">
        <v>7</v>
      </c>
      <c r="B9" s="2">
        <v>6685.7134365000002</v>
      </c>
      <c r="C9" s="12">
        <v>4.4747535432546538E-2</v>
      </c>
    </row>
    <row r="10" spans="1:3" ht="16.5" x14ac:dyDescent="0.3">
      <c r="A10" s="1" t="s">
        <v>10</v>
      </c>
      <c r="B10" s="2">
        <v>4402.7351576000001</v>
      </c>
      <c r="C10" s="12">
        <v>2.9467542893666227E-2</v>
      </c>
    </row>
    <row r="11" spans="1:3" ht="16.5" x14ac:dyDescent="0.3">
      <c r="A11" s="1" t="s">
        <v>8</v>
      </c>
      <c r="B11" s="2">
        <v>4145.3943954400002</v>
      </c>
      <c r="C11" s="12">
        <v>2.7745159040040952E-2</v>
      </c>
    </row>
    <row r="12" spans="1:3" ht="16.5" x14ac:dyDescent="0.3">
      <c r="A12" s="1" t="s">
        <v>23</v>
      </c>
      <c r="B12" s="2">
        <v>1756.43001048</v>
      </c>
      <c r="C12" s="12">
        <v>1.175580061503312E-2</v>
      </c>
    </row>
    <row r="13" spans="1:3" ht="16.5" x14ac:dyDescent="0.3">
      <c r="A13" s="3" t="s">
        <v>12</v>
      </c>
      <c r="B13" s="4">
        <v>1581.6403179000001</v>
      </c>
      <c r="C13" s="13">
        <v>1.0585931754177186E-2</v>
      </c>
    </row>
    <row r="14" spans="1:3" ht="16.5" x14ac:dyDescent="0.3">
      <c r="A14" s="3" t="s">
        <v>9</v>
      </c>
      <c r="B14" s="4">
        <v>1566.6706999999999</v>
      </c>
      <c r="C14" s="13">
        <v>1.048573997752476E-2</v>
      </c>
    </row>
    <row r="15" spans="1:3" ht="16.5" x14ac:dyDescent="0.3">
      <c r="A15" s="3" t="s">
        <v>24</v>
      </c>
      <c r="B15" s="4">
        <v>1544.1836053</v>
      </c>
      <c r="C15" s="13">
        <v>1.0335233666355362E-2</v>
      </c>
    </row>
    <row r="16" spans="1:3" ht="16.5" x14ac:dyDescent="0.3">
      <c r="A16" s="3" t="s">
        <v>13</v>
      </c>
      <c r="B16" s="8">
        <v>12366.796695610072</v>
      </c>
      <c r="C16" s="25">
        <v>8.2771072762820946E-2</v>
      </c>
    </row>
    <row r="17" spans="1:4" ht="16.5" x14ac:dyDescent="0.3">
      <c r="A17" s="3" t="s">
        <v>21</v>
      </c>
      <c r="B17" s="8">
        <f>SUM(B4:B16)</f>
        <v>149409.64618215003</v>
      </c>
      <c r="C17" s="25">
        <v>1.0000000000000002</v>
      </c>
    </row>
    <row r="18" spans="1:4" ht="16.5" x14ac:dyDescent="0.3">
      <c r="A18" s="3" t="s">
        <v>15</v>
      </c>
      <c r="B18" s="9">
        <v>32366.672462250001</v>
      </c>
      <c r="C18" s="10" t="s">
        <v>14</v>
      </c>
    </row>
    <row r="19" spans="1:4" ht="16.5" x14ac:dyDescent="0.3">
      <c r="A19" s="3" t="s">
        <v>20</v>
      </c>
      <c r="B19" s="9">
        <v>18045.019758210001</v>
      </c>
      <c r="C19" s="10" t="s">
        <v>14</v>
      </c>
    </row>
    <row r="20" spans="1:4" ht="16.5" x14ac:dyDescent="0.3">
      <c r="A20" s="3" t="s">
        <v>18</v>
      </c>
      <c r="B20" s="9">
        <f>SUM(B17:B19)</f>
        <v>199821.33840261001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Normal="100" workbookViewId="0">
      <selection activeCell="D22" sqref="D22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3" ht="64.5" customHeight="1" x14ac:dyDescent="0.25">
      <c r="A1" s="33" t="s">
        <v>19</v>
      </c>
      <c r="B1" s="33"/>
      <c r="C1" s="33"/>
    </row>
    <row r="2" spans="1:3" x14ac:dyDescent="0.25">
      <c r="A2" s="34" t="s">
        <v>0</v>
      </c>
      <c r="B2" s="34" t="s">
        <v>1</v>
      </c>
      <c r="C2" s="34" t="s">
        <v>16</v>
      </c>
    </row>
    <row r="3" spans="1:3" ht="45" customHeight="1" x14ac:dyDescent="0.25">
      <c r="A3" s="35"/>
      <c r="B3" s="35"/>
      <c r="C3" s="35"/>
    </row>
    <row r="4" spans="1:3" ht="16.5" x14ac:dyDescent="0.3">
      <c r="A4" s="1" t="s">
        <v>2</v>
      </c>
      <c r="B4" s="2">
        <v>48130.6765075</v>
      </c>
      <c r="C4" s="12">
        <v>0.34019970901489754</v>
      </c>
    </row>
    <row r="5" spans="1:3" ht="16.5" x14ac:dyDescent="0.3">
      <c r="A5" s="1" t="s">
        <v>3</v>
      </c>
      <c r="B5" s="2">
        <v>31369.904122649998</v>
      </c>
      <c r="C5" s="12">
        <v>0.22173036052563663</v>
      </c>
    </row>
    <row r="6" spans="1:3" ht="16.5" x14ac:dyDescent="0.3">
      <c r="A6" s="1" t="s">
        <v>4</v>
      </c>
      <c r="B6" s="2">
        <v>17533.036</v>
      </c>
      <c r="C6" s="12">
        <v>0.12392790166617051</v>
      </c>
    </row>
    <row r="7" spans="1:3" ht="16.5" x14ac:dyDescent="0.3">
      <c r="A7" s="1" t="s">
        <v>5</v>
      </c>
      <c r="B7" s="2">
        <v>7167.4307895000002</v>
      </c>
      <c r="C7" s="12">
        <v>5.0661200837107671E-2</v>
      </c>
    </row>
    <row r="8" spans="1:3" ht="16.5" x14ac:dyDescent="0.3">
      <c r="A8" s="1" t="s">
        <v>6</v>
      </c>
      <c r="B8" s="2">
        <v>6777.3916427900003</v>
      </c>
      <c r="C8" s="12">
        <v>4.7904306194363887E-2</v>
      </c>
    </row>
    <row r="9" spans="1:3" ht="16.5" x14ac:dyDescent="0.3">
      <c r="A9" s="1" t="s">
        <v>7</v>
      </c>
      <c r="B9" s="2">
        <v>6239.0812850000002</v>
      </c>
      <c r="C9" s="12">
        <v>4.4099393395115649E-2</v>
      </c>
    </row>
    <row r="10" spans="1:3" ht="16.5" x14ac:dyDescent="0.3">
      <c r="A10" s="1" t="s">
        <v>8</v>
      </c>
      <c r="B10" s="2">
        <v>3693.4640764800001</v>
      </c>
      <c r="C10" s="12">
        <v>2.6106331663127071E-2</v>
      </c>
    </row>
    <row r="11" spans="1:3" ht="16.5" x14ac:dyDescent="0.3">
      <c r="A11" s="1" t="s">
        <v>10</v>
      </c>
      <c r="B11" s="2">
        <v>2200.7450705000001</v>
      </c>
      <c r="C11" s="12">
        <v>1.5555418849834879E-2</v>
      </c>
    </row>
    <row r="12" spans="1:3" ht="16.5" x14ac:dyDescent="0.3">
      <c r="A12" s="1" t="s">
        <v>9</v>
      </c>
      <c r="B12" s="2">
        <v>1776.8136999999999</v>
      </c>
      <c r="C12" s="12">
        <v>1.2558965457705363E-2</v>
      </c>
    </row>
    <row r="13" spans="1:3" ht="16.5" x14ac:dyDescent="0.3">
      <c r="A13" s="3" t="s">
        <v>22</v>
      </c>
      <c r="B13" s="4">
        <v>1575.63498304</v>
      </c>
      <c r="C13" s="13">
        <v>1.1136983762536013E-2</v>
      </c>
    </row>
    <row r="14" spans="1:3" ht="16.5" x14ac:dyDescent="0.3">
      <c r="A14" s="3" t="s">
        <v>12</v>
      </c>
      <c r="B14" s="4">
        <v>1536.5008003</v>
      </c>
      <c r="C14" s="13">
        <v>1.0860373530834633E-2</v>
      </c>
    </row>
    <row r="15" spans="1:3" ht="16.5" x14ac:dyDescent="0.3">
      <c r="A15" s="3" t="s">
        <v>13</v>
      </c>
      <c r="B15" s="8">
        <v>13477.033178050013</v>
      </c>
      <c r="C15" s="25">
        <v>9.5259055102670159E-2</v>
      </c>
    </row>
    <row r="16" spans="1:3" ht="16.5" x14ac:dyDescent="0.3">
      <c r="A16" s="3" t="s">
        <v>21</v>
      </c>
      <c r="B16" s="8">
        <f>SUM(B4:B15)</f>
        <v>141477.71215581</v>
      </c>
      <c r="C16" s="25">
        <v>1.0000000000000002</v>
      </c>
    </row>
    <row r="17" spans="1:4" ht="16.5" x14ac:dyDescent="0.3">
      <c r="A17" s="3" t="s">
        <v>15</v>
      </c>
      <c r="B17" s="9">
        <v>30859.053028040002</v>
      </c>
      <c r="C17" s="10" t="s">
        <v>14</v>
      </c>
    </row>
    <row r="18" spans="1:4" ht="16.5" x14ac:dyDescent="0.3">
      <c r="A18" s="3" t="s">
        <v>20</v>
      </c>
      <c r="B18" s="9">
        <v>17316.546403460001</v>
      </c>
      <c r="C18" s="10" t="s">
        <v>14</v>
      </c>
    </row>
    <row r="19" spans="1:4" ht="16.5" x14ac:dyDescent="0.3">
      <c r="A19" s="3" t="s">
        <v>25</v>
      </c>
      <c r="B19" s="9">
        <f>SUM(B16:B18)</f>
        <v>189653.31158731002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Normal="100" workbookViewId="0">
      <selection activeCell="A12" sqref="A12"/>
    </sheetView>
  </sheetViews>
  <sheetFormatPr defaultRowHeight="15" x14ac:dyDescent="0.25"/>
  <cols>
    <col min="1" max="1" width="37.28515625" customWidth="1"/>
    <col min="2" max="2" width="31.140625" customWidth="1"/>
    <col min="3" max="3" width="33.5703125" customWidth="1"/>
  </cols>
  <sheetData>
    <row r="1" spans="1:3" ht="64.5" customHeight="1" x14ac:dyDescent="0.25">
      <c r="A1" s="33" t="s">
        <v>19</v>
      </c>
      <c r="B1" s="33"/>
      <c r="C1" s="33"/>
    </row>
    <row r="2" spans="1:3" x14ac:dyDescent="0.25">
      <c r="A2" s="34" t="s">
        <v>0</v>
      </c>
      <c r="B2" s="34" t="s">
        <v>1</v>
      </c>
      <c r="C2" s="34" t="s">
        <v>16</v>
      </c>
    </row>
    <row r="3" spans="1:3" ht="45" customHeight="1" x14ac:dyDescent="0.25">
      <c r="A3" s="35"/>
      <c r="B3" s="35"/>
      <c r="C3" s="35"/>
    </row>
    <row r="4" spans="1:3" ht="16.5" x14ac:dyDescent="0.3">
      <c r="A4" s="1" t="s">
        <v>2</v>
      </c>
      <c r="B4" s="2">
        <v>47520.937309970002</v>
      </c>
      <c r="C4" s="12">
        <v>0.33275387212746643</v>
      </c>
    </row>
    <row r="5" spans="1:3" ht="16.5" x14ac:dyDescent="0.3">
      <c r="A5" s="1" t="s">
        <v>3</v>
      </c>
      <c r="B5" s="2">
        <v>30860.949508260001</v>
      </c>
      <c r="C5" s="12">
        <v>0.21609633621955654</v>
      </c>
    </row>
    <row r="6" spans="1:3" ht="16.5" x14ac:dyDescent="0.3">
      <c r="A6" s="1" t="s">
        <v>4</v>
      </c>
      <c r="B6" s="2">
        <v>16922.822</v>
      </c>
      <c r="C6" s="12">
        <v>0.11849796882357476</v>
      </c>
    </row>
    <row r="7" spans="1:3" ht="16.5" x14ac:dyDescent="0.3">
      <c r="A7" s="1" t="s">
        <v>5</v>
      </c>
      <c r="B7" s="2">
        <v>7650.6159475000004</v>
      </c>
      <c r="C7" s="12">
        <v>5.3571588120940997E-2</v>
      </c>
    </row>
    <row r="8" spans="1:3" ht="16.5" x14ac:dyDescent="0.3">
      <c r="A8" s="1" t="s">
        <v>6</v>
      </c>
      <c r="B8" s="2">
        <v>6987.7349765300005</v>
      </c>
      <c r="C8" s="12">
        <v>4.8929924417821978E-2</v>
      </c>
    </row>
    <row r="9" spans="1:3" ht="16.5" x14ac:dyDescent="0.3">
      <c r="A9" s="1" t="s">
        <v>7</v>
      </c>
      <c r="B9" s="2">
        <v>5887.1686156000005</v>
      </c>
      <c r="C9" s="12">
        <v>4.1223474611415088E-2</v>
      </c>
    </row>
    <row r="10" spans="1:3" ht="16.5" x14ac:dyDescent="0.3">
      <c r="A10" s="1" t="s">
        <v>8</v>
      </c>
      <c r="B10" s="2">
        <v>3592.8122675</v>
      </c>
      <c r="C10" s="12">
        <v>2.5157799098942953E-2</v>
      </c>
    </row>
    <row r="11" spans="1:3" ht="16.5" x14ac:dyDescent="0.3">
      <c r="A11" s="1" t="s">
        <v>9</v>
      </c>
      <c r="B11" s="2">
        <v>2729.7667000000001</v>
      </c>
      <c r="C11" s="12">
        <v>1.9114531211888452E-2</v>
      </c>
    </row>
    <row r="12" spans="1:3" ht="16.5" x14ac:dyDescent="0.3">
      <c r="A12" s="1" t="s">
        <v>10</v>
      </c>
      <c r="B12" s="2">
        <v>2603.7299278999999</v>
      </c>
      <c r="C12" s="12">
        <v>1.8231989193132372E-2</v>
      </c>
    </row>
    <row r="13" spans="1:3" ht="16.5" x14ac:dyDescent="0.3">
      <c r="A13" s="3" t="s">
        <v>11</v>
      </c>
      <c r="B13" s="4">
        <v>2208.1764600000001</v>
      </c>
      <c r="C13" s="13">
        <v>1.5462221685841267E-2</v>
      </c>
    </row>
    <row r="14" spans="1:3" ht="16.5" x14ac:dyDescent="0.3">
      <c r="A14" s="3" t="s">
        <v>12</v>
      </c>
      <c r="B14" s="4">
        <v>1533.8802375</v>
      </c>
      <c r="C14" s="13">
        <v>1.0740625444288929E-2</v>
      </c>
    </row>
    <row r="15" spans="1:3" ht="16.5" x14ac:dyDescent="0.3">
      <c r="A15" s="3" t="s">
        <v>13</v>
      </c>
      <c r="B15" s="8">
        <v>14312.478407750008</v>
      </c>
      <c r="C15" s="25">
        <v>0.10021966904513015</v>
      </c>
    </row>
    <row r="16" spans="1:3" ht="16.5" x14ac:dyDescent="0.3">
      <c r="A16" s="3" t="s">
        <v>21</v>
      </c>
      <c r="B16" s="8">
        <v>142811.07235851002</v>
      </c>
      <c r="C16" s="25">
        <v>1</v>
      </c>
    </row>
    <row r="17" spans="1:4" ht="16.5" x14ac:dyDescent="0.3">
      <c r="A17" s="3" t="s">
        <v>15</v>
      </c>
      <c r="B17" s="9">
        <v>30397.89</v>
      </c>
      <c r="C17" s="10" t="s">
        <v>14</v>
      </c>
    </row>
    <row r="18" spans="1:4" ht="16.5" x14ac:dyDescent="0.3">
      <c r="A18" s="3" t="s">
        <v>20</v>
      </c>
      <c r="B18" s="9">
        <v>14430.963776190001</v>
      </c>
      <c r="C18" s="10" t="s">
        <v>14</v>
      </c>
    </row>
    <row r="19" spans="1:4" ht="16.5" x14ac:dyDescent="0.3">
      <c r="A19" s="3" t="s">
        <v>18</v>
      </c>
      <c r="B19" s="9">
        <f>SUM(B16:B18)</f>
        <v>187639.92613470001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78</vt:i4>
      </vt:variant>
    </vt:vector>
  </HeadingPairs>
  <TitlesOfParts>
    <vt:vector size="78" baseType="lpstr">
      <vt:lpstr>Wrzesień2020(September2020)</vt:lpstr>
      <vt:lpstr>Sierpień2020(August2020)</vt:lpstr>
      <vt:lpstr>Lipiec2020(July2020)</vt:lpstr>
      <vt:lpstr>Czerwiec2020(June2020)</vt:lpstr>
      <vt:lpstr>Maj2020(May2020)</vt:lpstr>
      <vt:lpstr>Kwiecień2020(April2020)</vt:lpstr>
      <vt:lpstr>Marzec2020(March2020)</vt:lpstr>
      <vt:lpstr>Luty2020(February2020)</vt:lpstr>
      <vt:lpstr>Styczeń2020(January2020)</vt:lpstr>
      <vt:lpstr>Grudzień2019(December2019)</vt:lpstr>
      <vt:lpstr>Listopad2019(November2019)</vt:lpstr>
      <vt:lpstr>Październik2019(October2019)</vt:lpstr>
      <vt:lpstr>Wrzesień2019(September2019)</vt:lpstr>
      <vt:lpstr>Sierpień2019(August2019)</vt:lpstr>
      <vt:lpstr>Lipiec2019(July2019)</vt:lpstr>
      <vt:lpstr>Czerwiec2019(June2019)</vt:lpstr>
      <vt:lpstr>Maj2019(May2019)</vt:lpstr>
      <vt:lpstr>Kwiecień2019(April2019)</vt:lpstr>
      <vt:lpstr>Marzec2019(March2019)</vt:lpstr>
      <vt:lpstr>Luty2019(February2019)</vt:lpstr>
      <vt:lpstr>Syczeń2019(January2019)</vt:lpstr>
      <vt:lpstr>Grudzień2018(December2018)</vt:lpstr>
      <vt:lpstr>Listopad2018(November2018)</vt:lpstr>
      <vt:lpstr>Październik2018(October2018)</vt:lpstr>
      <vt:lpstr>Wrzesień2018(September2018)</vt:lpstr>
      <vt:lpstr>Sierpień2018(August2018)</vt:lpstr>
      <vt:lpstr>Lipiec2018(July2018)</vt:lpstr>
      <vt:lpstr>Czerwiec2018(June2018)</vt:lpstr>
      <vt:lpstr>Maj2018(May2018)</vt:lpstr>
      <vt:lpstr>Kwiecień2018(April2018)</vt:lpstr>
      <vt:lpstr>Marzec2018(March2018)</vt:lpstr>
      <vt:lpstr>Luty2018(February2018)</vt:lpstr>
      <vt:lpstr>Styczeń2018(January2018)</vt:lpstr>
      <vt:lpstr>Grudzień2017(December2017)</vt:lpstr>
      <vt:lpstr>Listopad2017(November2017)</vt:lpstr>
      <vt:lpstr>Październik2017(October2017)</vt:lpstr>
      <vt:lpstr>Wrzesień2017(September2017)</vt:lpstr>
      <vt:lpstr>Sierpień2017(August2017)</vt:lpstr>
      <vt:lpstr>Lipiec2017(July2017)</vt:lpstr>
      <vt:lpstr>Czerwiec2017(June2017)</vt:lpstr>
      <vt:lpstr>Maj2017(May2017)</vt:lpstr>
      <vt:lpstr>Kwiecień2017(April2017)</vt:lpstr>
      <vt:lpstr>Marzec2017(March2017)</vt:lpstr>
      <vt:lpstr>Luty2017(February2017)</vt:lpstr>
      <vt:lpstr>Styczeń2017(January2017)</vt:lpstr>
      <vt:lpstr>Grudzień2016(December2016)</vt:lpstr>
      <vt:lpstr>Listopad2016(November2016)</vt:lpstr>
      <vt:lpstr>Październik2016(October2016)</vt:lpstr>
      <vt:lpstr>Wrzesień2016(September2016)</vt:lpstr>
      <vt:lpstr>Sierpień2016(August2016)</vt:lpstr>
      <vt:lpstr>Lipiec2016(July2016)</vt:lpstr>
      <vt:lpstr>Czerwiec2016(June2016)</vt:lpstr>
      <vt:lpstr>Maj2016(May2016)</vt:lpstr>
      <vt:lpstr>Kwiecień2016(April 2016)</vt:lpstr>
      <vt:lpstr>Marzec2016(March 2016)</vt:lpstr>
      <vt:lpstr>Luty2016(February2016)</vt:lpstr>
      <vt:lpstr>Styczeń2016(January2016)</vt:lpstr>
      <vt:lpstr>Grudzień2015(December2015)</vt:lpstr>
      <vt:lpstr>Listopad2015(November2015)</vt:lpstr>
      <vt:lpstr>Październik2015(October2015)</vt:lpstr>
      <vt:lpstr>Wrzesień2015(September2015)</vt:lpstr>
      <vt:lpstr>Sierpień2015(August2015)</vt:lpstr>
      <vt:lpstr>Lipiec2015(July2015)</vt:lpstr>
      <vt:lpstr>Czerwiec2015(June2015)</vt:lpstr>
      <vt:lpstr>Maj2015(May2015)</vt:lpstr>
      <vt:lpstr>Kwiecień2015(April2015)</vt:lpstr>
      <vt:lpstr>Marzec2015(March2015)</vt:lpstr>
      <vt:lpstr>Luty2015(February2015)</vt:lpstr>
      <vt:lpstr>Styczeń2015(January2015)</vt:lpstr>
      <vt:lpstr>Grudzień2014(December2014)</vt:lpstr>
      <vt:lpstr>Listopad2014(November2014)</vt:lpstr>
      <vt:lpstr>Październik2014(October2014)</vt:lpstr>
      <vt:lpstr>Wrzesień2014(September2014)</vt:lpstr>
      <vt:lpstr>Sierpień2014(August2014)</vt:lpstr>
      <vt:lpstr>Lipiec2014(July2014)</vt:lpstr>
      <vt:lpstr>Czerwiec2014(June2014)</vt:lpstr>
      <vt:lpstr>Maj2014(May2014)</vt:lpstr>
      <vt:lpstr>Kwiecień2014(April2014)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Czarnecka Anna</cp:lastModifiedBy>
  <dcterms:created xsi:type="dcterms:W3CDTF">2014-06-12T10:07:46Z</dcterms:created>
  <dcterms:modified xsi:type="dcterms:W3CDTF">2020-10-27T12:21:35Z</dcterms:modified>
</cp:coreProperties>
</file>