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INWESTYCJE i REMONTY\2025\MALOWANIE_KORYTARZE_2025\"/>
    </mc:Choice>
  </mc:AlternateContent>
  <xr:revisionPtr revIDLastSave="0" documentId="13_ncr:1_{96546109-039B-40E2-B72F-BC34B23B8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37" i="1"/>
  <c r="F26" i="1"/>
  <c r="H4" i="1"/>
  <c r="H5" i="1"/>
  <c r="I5" i="1"/>
  <c r="J5" i="1"/>
  <c r="H15" i="1"/>
  <c r="H16" i="1"/>
  <c r="I16" i="1"/>
  <c r="J16" i="1"/>
  <c r="H26" i="1"/>
  <c r="D29" i="1" s="1"/>
  <c r="F29" i="1" s="1"/>
  <c r="H27" i="1"/>
  <c r="J27" i="1" s="1"/>
  <c r="I27" i="1"/>
  <c r="H38" i="1"/>
  <c r="I38" i="1"/>
  <c r="J38" i="1"/>
  <c r="H62" i="1"/>
  <c r="I62" i="1"/>
  <c r="J62" i="1" s="1"/>
  <c r="H73" i="1"/>
  <c r="I73" i="1"/>
  <c r="J73" i="1"/>
  <c r="H84" i="1"/>
  <c r="J84" i="1" s="1"/>
  <c r="I84" i="1"/>
  <c r="D96" i="1"/>
  <c r="F96" i="1" s="1"/>
  <c r="D97" i="1"/>
  <c r="F97" i="1" s="1"/>
  <c r="D95" i="1"/>
  <c r="F95" i="1" s="1"/>
  <c r="D94" i="1"/>
  <c r="F94" i="1" s="1"/>
  <c r="F86" i="1"/>
  <c r="F85" i="1"/>
  <c r="F84" i="1"/>
  <c r="F83" i="1"/>
  <c r="F75" i="1"/>
  <c r="F74" i="1"/>
  <c r="F73" i="1"/>
  <c r="F72" i="1"/>
  <c r="D49" i="1"/>
  <c r="D39" i="1"/>
  <c r="D51" i="1" s="1"/>
  <c r="D18" i="1"/>
  <c r="D7" i="1"/>
  <c r="F64" i="1"/>
  <c r="F63" i="1"/>
  <c r="F61" i="1"/>
  <c r="F15" i="1"/>
  <c r="F51" i="1" l="1"/>
  <c r="F49" i="1"/>
  <c r="F18" i="1"/>
  <c r="F39" i="1"/>
  <c r="F98" i="1"/>
  <c r="F100" i="1" s="1"/>
  <c r="F87" i="1"/>
  <c r="F89" i="1" s="1"/>
  <c r="F88" i="1" s="1"/>
  <c r="F76" i="1"/>
  <c r="F78" i="1" s="1"/>
  <c r="F77" i="1" s="1"/>
  <c r="D53" i="1"/>
  <c r="F53" i="1" s="1"/>
  <c r="D40" i="1"/>
  <c r="D17" i="1"/>
  <c r="D6" i="1"/>
  <c r="F6" i="1" s="1"/>
  <c r="F27" i="1"/>
  <c r="F7" i="1"/>
  <c r="F4" i="1"/>
  <c r="F99" i="1" l="1"/>
  <c r="F40" i="1"/>
  <c r="F17" i="1"/>
  <c r="D16" i="1"/>
  <c r="F16" i="1" s="1"/>
  <c r="F19" i="1" s="1"/>
  <c r="F21" i="1" s="1"/>
  <c r="F20" i="1" s="1"/>
  <c r="D38" i="1"/>
  <c r="F62" i="1"/>
  <c r="F65" i="1" s="1"/>
  <c r="F67" i="1" s="1"/>
  <c r="F66" i="1" s="1"/>
  <c r="F5" i="1"/>
  <c r="F8" i="1" s="1"/>
  <c r="F10" i="1" s="1"/>
  <c r="F9" i="1" s="1"/>
  <c r="D28" i="1"/>
  <c r="F28" i="1" s="1"/>
  <c r="F30" i="1" s="1"/>
  <c r="F32" i="1" s="1"/>
  <c r="D52" i="1" l="1"/>
  <c r="F52" i="1" s="1"/>
  <c r="F38" i="1"/>
  <c r="F42" i="1" s="1"/>
  <c r="F44" i="1" s="1"/>
  <c r="F43" i="1" s="1"/>
  <c r="D50" i="1"/>
  <c r="F50" i="1" s="1"/>
  <c r="F31" i="1"/>
  <c r="F54" i="1" l="1"/>
  <c r="F56" i="1" s="1"/>
  <c r="F55" i="1" l="1"/>
  <c r="F103" i="1"/>
</calcChain>
</file>

<file path=xl/sharedStrings.xml><?xml version="1.0" encoding="utf-8"?>
<sst xmlns="http://schemas.openxmlformats.org/spreadsheetml/2006/main" count="230" uniqueCount="43">
  <si>
    <t>J.m.</t>
  </si>
  <si>
    <t>m2</t>
  </si>
  <si>
    <t>Ilość</t>
  </si>
  <si>
    <t>Wartosć jednostkowa</t>
  </si>
  <si>
    <t>Wartość netto</t>
  </si>
  <si>
    <t>1.1</t>
  </si>
  <si>
    <t>Element, asortyment, rodzaj robót, pozycja przedmiarowa podstawy nakładów (Malowanie i prace wykończeniowe)</t>
  </si>
  <si>
    <t>1.3</t>
  </si>
  <si>
    <t>1.2</t>
  </si>
  <si>
    <t xml:space="preserve">KNR W 401/1204-08
Przygotowanie powierzchni pod malowanie farbami emulsyjnymi starych tynków z poszpachlowaniem nierówności </t>
  </si>
  <si>
    <t>KNR 401/1204-0500
Gruntowanie ścian i sufitów 1- krotnie</t>
  </si>
  <si>
    <t>KNR 401/1204-0100
Malowanie farbami emulsyjnymi starych tynków, 2-krotnie sufity wewnnętrzne</t>
  </si>
  <si>
    <t>KNR 401/1216/01
Zabezpieczenie podłóg folią</t>
  </si>
  <si>
    <t xml:space="preserve">Razem Netto  </t>
  </si>
  <si>
    <t>Vat</t>
  </si>
  <si>
    <t>Brutto</t>
  </si>
  <si>
    <t xml:space="preserve">KNR 401/1204-0200
Malowanie farbami emulsyjnymi starych tynków, 2-krotnie sicany wewnnętrzne
</t>
  </si>
  <si>
    <t>1.4</t>
  </si>
  <si>
    <t>1.5</t>
  </si>
  <si>
    <t>h</t>
  </si>
  <si>
    <t>p</t>
  </si>
  <si>
    <t>l</t>
  </si>
  <si>
    <t>d</t>
  </si>
  <si>
    <t>1. Korytarz I parter</t>
  </si>
  <si>
    <t xml:space="preserve">2. Korytarz II piętro </t>
  </si>
  <si>
    <t>2. Korytarz III piętro</t>
  </si>
  <si>
    <t>Powierzcnia</t>
  </si>
  <si>
    <t>Dłudość</t>
  </si>
  <si>
    <t>Szarokość</t>
  </si>
  <si>
    <t>Wysokość</t>
  </si>
  <si>
    <t>KNR 401/1204-0500
Gruntowanie ścian  1- krotnie</t>
  </si>
  <si>
    <t>KLATKA SCHODOWA</t>
  </si>
  <si>
    <t>RAZEM KORYTARZE I KLATKA SCHODOWA</t>
  </si>
  <si>
    <t>RAZEM NETTO</t>
  </si>
  <si>
    <t>Malowanie sufitów w pokojach PARTER</t>
  </si>
  <si>
    <t xml:space="preserve">KNR W 401/1204-08
Przygotowanie powierzchni pod malowanie farbami emulsyjnymi starych tynków (sufitów) z poszpachlowaniem nierówności </t>
  </si>
  <si>
    <t>KNR 401/1204-0500
Gruntowanie   sufitów 1- krotnie</t>
  </si>
  <si>
    <t>Malowanie sufitów w pokojach I PIĘTRO</t>
  </si>
  <si>
    <t>Malowanie sufitów w pokojach II PIĘTRO</t>
  </si>
  <si>
    <t>RAZEM SUFITY</t>
  </si>
  <si>
    <t>OGÓŁEM</t>
  </si>
  <si>
    <t xml:space="preserve">KNR 401/1204-0200
Malowanie farbami emulsyjnymi starych tynków, 2-krotnie sciany wewnnętrzne
</t>
  </si>
  <si>
    <t>Kosztorys ofertowy (wypełnić żółte pola)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</si>
</sst>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1" xfId="0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1" fillId="0" borderId="0" xfId="0" applyNumberFormat="1" applyFont="1"/>
    <xf numFmtId="0" fontId="0" fillId="0" borderId="0" xfId="0" applyAlignment="1">
      <alignment horizontal="center" vertical="center" wrapText="1"/>
    </xf>
    <xf numFmtId="4" fontId="0" fillId="2" borderId="1" xfId="0" applyNumberFormat="1" applyFill="1" applyBorder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/>
    <xf numFmtId="4" fontId="2" fillId="0" borderId="0" xfId="0" applyNumberFormat="1" applyFont="1"/>
    <xf numFmtId="4" fontId="4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4" fontId="5" fillId="2" borderId="1" xfId="0" applyNumberFormat="1" applyFon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 applyAlignment="1">
      <alignment vertical="top" wrapText="1"/>
    </xf>
    <xf numFmtId="4" fontId="0" fillId="3" borderId="1" xfId="0" applyNumberFormat="1" applyFill="1" applyBorder="1"/>
    <xf numFmtId="0" fontId="1" fillId="3" borderId="3" xfId="0" applyFont="1" applyFill="1" applyBorder="1" applyAlignment="1">
      <alignment horizontal="center"/>
    </xf>
    <xf numFmtId="4" fontId="0" fillId="3" borderId="0" xfId="0" applyNumberFormat="1" applyFill="1"/>
    <xf numFmtId="0" fontId="1" fillId="3" borderId="0" xfId="0" applyFont="1" applyFill="1"/>
    <xf numFmtId="4" fontId="1" fillId="3" borderId="0" xfId="0" applyNumberFormat="1" applyFont="1" applyFill="1"/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tabSelected="1" topLeftCell="A97" workbookViewId="0">
      <selection activeCell="D112" sqref="D112"/>
    </sheetView>
  </sheetViews>
  <sheetFormatPr defaultRowHeight="15" x14ac:dyDescent="0.25"/>
  <cols>
    <col min="1" max="1" width="5.85546875" customWidth="1"/>
    <col min="2" max="2" width="68.7109375" customWidth="1"/>
    <col min="3" max="3" width="8.140625" customWidth="1"/>
    <col min="4" max="4" width="9.7109375" customWidth="1"/>
    <col min="5" max="5" width="12.42578125" customWidth="1"/>
    <col min="6" max="6" width="14.28515625" customWidth="1"/>
    <col min="8" max="11" width="8.42578125" customWidth="1"/>
  </cols>
  <sheetData>
    <row r="1" spans="1:11" ht="54" customHeight="1" x14ac:dyDescent="0.25">
      <c r="B1" s="31" t="s">
        <v>42</v>
      </c>
      <c r="C1" s="31"/>
      <c r="D1" s="31"/>
      <c r="E1" s="31"/>
      <c r="F1" s="31"/>
      <c r="H1" s="11" t="s">
        <v>26</v>
      </c>
      <c r="I1" s="11" t="s">
        <v>27</v>
      </c>
      <c r="J1" s="11" t="s">
        <v>28</v>
      </c>
      <c r="K1" s="11" t="s">
        <v>29</v>
      </c>
    </row>
    <row r="2" spans="1:11" ht="30" x14ac:dyDescent="0.25">
      <c r="A2" s="2"/>
      <c r="B2" s="3" t="s">
        <v>6</v>
      </c>
      <c r="C2" s="3" t="s">
        <v>0</v>
      </c>
      <c r="D2" s="3" t="s">
        <v>2</v>
      </c>
      <c r="E2" s="3" t="s">
        <v>3</v>
      </c>
      <c r="F2" s="3" t="s">
        <v>4</v>
      </c>
      <c r="H2" s="7" t="s">
        <v>20</v>
      </c>
      <c r="I2" s="7" t="s">
        <v>22</v>
      </c>
      <c r="J2" s="8" t="s">
        <v>21</v>
      </c>
      <c r="K2" t="s">
        <v>19</v>
      </c>
    </row>
    <row r="3" spans="1:11" x14ac:dyDescent="0.25">
      <c r="A3" s="19" t="s">
        <v>23</v>
      </c>
      <c r="B3" s="19"/>
      <c r="C3" s="19"/>
      <c r="D3" s="19"/>
      <c r="E3" s="19"/>
      <c r="F3" s="19"/>
    </row>
    <row r="4" spans="1:11" ht="45" customHeight="1" x14ac:dyDescent="0.3">
      <c r="A4" s="2" t="s">
        <v>5</v>
      </c>
      <c r="B4" s="6" t="s">
        <v>9</v>
      </c>
      <c r="C4" s="2" t="s">
        <v>1</v>
      </c>
      <c r="D4" s="9">
        <v>10</v>
      </c>
      <c r="E4" s="21"/>
      <c r="F4" s="9">
        <f>E4*D4</f>
        <v>0</v>
      </c>
      <c r="G4" s="5"/>
      <c r="H4" s="5">
        <f>I4*J4</f>
        <v>70.875</v>
      </c>
      <c r="I4" s="5">
        <v>31.5</v>
      </c>
      <c r="J4" s="5">
        <v>2.25</v>
      </c>
      <c r="K4" s="5">
        <v>2.4300000000000002</v>
      </c>
    </row>
    <row r="5" spans="1:11" ht="31.5" customHeight="1" x14ac:dyDescent="0.3">
      <c r="A5" s="2" t="s">
        <v>8</v>
      </c>
      <c r="B5" s="6" t="s">
        <v>30</v>
      </c>
      <c r="C5" s="2" t="s">
        <v>1</v>
      </c>
      <c r="D5" s="9">
        <v>164.3</v>
      </c>
      <c r="E5" s="21"/>
      <c r="F5" s="9">
        <f t="shared" ref="F5" si="0">E5*D5</f>
        <v>0</v>
      </c>
      <c r="G5" s="5"/>
      <c r="H5" s="5">
        <f>I4*K4</f>
        <v>76.545000000000002</v>
      </c>
      <c r="I5" s="5">
        <f>J4*K4</f>
        <v>5.4675000000000002</v>
      </c>
      <c r="J5" s="5">
        <f>(I5+H5)*2</f>
        <v>164.02500000000001</v>
      </c>
      <c r="K5" s="5"/>
    </row>
    <row r="6" spans="1:11" ht="43.5" customHeight="1" x14ac:dyDescent="0.3">
      <c r="A6" s="2" t="s">
        <v>17</v>
      </c>
      <c r="B6" s="6" t="s">
        <v>16</v>
      </c>
      <c r="C6" s="2" t="s">
        <v>1</v>
      </c>
      <c r="D6" s="9">
        <f>J5</f>
        <v>164.02500000000001</v>
      </c>
      <c r="E6" s="21"/>
      <c r="F6" s="9">
        <f>(E6*D6)*2</f>
        <v>0</v>
      </c>
      <c r="G6" s="5"/>
      <c r="H6" s="5"/>
      <c r="I6" s="5"/>
      <c r="J6" s="5"/>
      <c r="K6" s="5"/>
    </row>
    <row r="7" spans="1:11" ht="28.5" customHeight="1" x14ac:dyDescent="0.3">
      <c r="A7" s="2" t="s">
        <v>18</v>
      </c>
      <c r="B7" s="6" t="s">
        <v>12</v>
      </c>
      <c r="C7" s="2" t="s">
        <v>1</v>
      </c>
      <c r="D7" s="9">
        <f>H4</f>
        <v>70.875</v>
      </c>
      <c r="E7" s="21"/>
      <c r="F7" s="9">
        <f>(E7*D7)*2</f>
        <v>0</v>
      </c>
      <c r="G7" s="5"/>
      <c r="H7" s="5"/>
      <c r="I7" s="5"/>
      <c r="J7" s="5"/>
      <c r="K7" s="5"/>
    </row>
    <row r="8" spans="1:11" x14ac:dyDescent="0.25">
      <c r="B8" s="20" t="s">
        <v>13</v>
      </c>
      <c r="C8" s="20"/>
      <c r="D8" s="20"/>
      <c r="E8" s="20"/>
      <c r="F8" s="5">
        <f>SUM(F4:F7)</f>
        <v>0</v>
      </c>
    </row>
    <row r="9" spans="1:11" x14ac:dyDescent="0.25">
      <c r="B9" s="4"/>
      <c r="C9" s="4"/>
      <c r="D9" s="4"/>
      <c r="E9" s="4" t="s">
        <v>14</v>
      </c>
      <c r="F9" s="5">
        <f>F10-F8</f>
        <v>0</v>
      </c>
    </row>
    <row r="10" spans="1:11" ht="21.75" customHeight="1" x14ac:dyDescent="0.25">
      <c r="B10" s="4"/>
      <c r="C10" s="4"/>
      <c r="D10" s="4"/>
      <c r="E10" s="4" t="s">
        <v>15</v>
      </c>
      <c r="F10" s="10">
        <f>F8*1.23</f>
        <v>0</v>
      </c>
    </row>
    <row r="11" spans="1:11" x14ac:dyDescent="0.25">
      <c r="B11" s="1"/>
    </row>
    <row r="12" spans="1:11" x14ac:dyDescent="0.25">
      <c r="B12" s="1"/>
    </row>
    <row r="13" spans="1:11" ht="30" x14ac:dyDescent="0.25">
      <c r="A13" s="2"/>
      <c r="B13" s="3" t="s">
        <v>6</v>
      </c>
      <c r="C13" s="3" t="s">
        <v>0</v>
      </c>
      <c r="D13" s="3" t="s">
        <v>2</v>
      </c>
      <c r="E13" s="3" t="s">
        <v>3</v>
      </c>
      <c r="F13" s="3" t="s">
        <v>4</v>
      </c>
      <c r="H13" s="7" t="s">
        <v>20</v>
      </c>
      <c r="I13" s="7" t="s">
        <v>22</v>
      </c>
      <c r="J13" s="8" t="s">
        <v>21</v>
      </c>
      <c r="K13" t="s">
        <v>19</v>
      </c>
    </row>
    <row r="14" spans="1:11" x14ac:dyDescent="0.25">
      <c r="A14" s="19" t="s">
        <v>24</v>
      </c>
      <c r="B14" s="19"/>
      <c r="C14" s="19"/>
      <c r="D14" s="19"/>
      <c r="E14" s="19"/>
      <c r="F14" s="19"/>
    </row>
    <row r="15" spans="1:11" ht="45" x14ac:dyDescent="0.25">
      <c r="A15" s="2" t="s">
        <v>5</v>
      </c>
      <c r="B15" s="6" t="s">
        <v>9</v>
      </c>
      <c r="C15" s="2" t="s">
        <v>1</v>
      </c>
      <c r="D15" s="9">
        <v>10</v>
      </c>
      <c r="E15" s="12"/>
      <c r="F15" s="9">
        <f>E15*D15</f>
        <v>0</v>
      </c>
      <c r="G15" s="5"/>
      <c r="H15" s="5">
        <f>I15*J15</f>
        <v>70.875</v>
      </c>
      <c r="I15" s="5">
        <v>31.5</v>
      </c>
      <c r="J15" s="5">
        <v>2.25</v>
      </c>
      <c r="K15" s="5">
        <v>2.42</v>
      </c>
    </row>
    <row r="16" spans="1:11" ht="30" customHeight="1" x14ac:dyDescent="0.25">
      <c r="A16" s="2" t="s">
        <v>8</v>
      </c>
      <c r="B16" s="6" t="s">
        <v>30</v>
      </c>
      <c r="C16" s="2" t="s">
        <v>1</v>
      </c>
      <c r="D16" s="9">
        <f>D17</f>
        <v>163.35000000000002</v>
      </c>
      <c r="E16" s="12"/>
      <c r="F16" s="9">
        <f t="shared" ref="F16" si="1">E16*D16</f>
        <v>0</v>
      </c>
      <c r="G16" s="5"/>
      <c r="H16" s="5">
        <f>I15*K15</f>
        <v>76.23</v>
      </c>
      <c r="I16" s="5">
        <f>J15*K15</f>
        <v>5.4450000000000003</v>
      </c>
      <c r="J16" s="5">
        <f>(I16+H16)*2</f>
        <v>163.35000000000002</v>
      </c>
      <c r="K16" s="5"/>
    </row>
    <row r="17" spans="1:11" ht="44.25" customHeight="1" x14ac:dyDescent="0.25">
      <c r="A17" s="2" t="s">
        <v>17</v>
      </c>
      <c r="B17" s="6" t="s">
        <v>16</v>
      </c>
      <c r="C17" s="2" t="s">
        <v>1</v>
      </c>
      <c r="D17" s="9">
        <f>J16</f>
        <v>163.35000000000002</v>
      </c>
      <c r="E17" s="12"/>
      <c r="F17" s="9">
        <f>(E17*D17)*2</f>
        <v>0</v>
      </c>
      <c r="G17" s="5"/>
      <c r="H17" s="5"/>
      <c r="I17" s="5"/>
      <c r="J17" s="5"/>
      <c r="K17" s="5"/>
    </row>
    <row r="18" spans="1:11" ht="30" x14ac:dyDescent="0.25">
      <c r="A18" s="2" t="s">
        <v>18</v>
      </c>
      <c r="B18" s="6" t="s">
        <v>12</v>
      </c>
      <c r="C18" s="2" t="s">
        <v>1</v>
      </c>
      <c r="D18" s="9">
        <f>H15</f>
        <v>70.875</v>
      </c>
      <c r="E18" s="12"/>
      <c r="F18" s="9">
        <f>(E18*D18)*2</f>
        <v>0</v>
      </c>
      <c r="G18" s="5"/>
      <c r="H18" s="5"/>
      <c r="I18" s="5"/>
      <c r="J18" s="5"/>
      <c r="K18" s="5"/>
    </row>
    <row r="19" spans="1:11" x14ac:dyDescent="0.25">
      <c r="B19" s="20" t="s">
        <v>13</v>
      </c>
      <c r="C19" s="20"/>
      <c r="D19" s="20"/>
      <c r="E19" s="20"/>
      <c r="F19" s="5">
        <f>SUM(F15:F18)</f>
        <v>0</v>
      </c>
    </row>
    <row r="20" spans="1:11" x14ac:dyDescent="0.25">
      <c r="B20" s="4"/>
      <c r="C20" s="4"/>
      <c r="D20" s="4"/>
      <c r="E20" s="4" t="s">
        <v>14</v>
      </c>
      <c r="F20" s="5">
        <f>F21-F19</f>
        <v>0</v>
      </c>
    </row>
    <row r="21" spans="1:11" x14ac:dyDescent="0.25">
      <c r="B21" s="4"/>
      <c r="C21" s="4"/>
      <c r="D21" s="4"/>
      <c r="E21" s="4" t="s">
        <v>15</v>
      </c>
      <c r="F21" s="10">
        <f>F19*1.23</f>
        <v>0</v>
      </c>
    </row>
    <row r="22" spans="1:11" x14ac:dyDescent="0.25">
      <c r="B22" s="4"/>
      <c r="C22" s="4"/>
      <c r="D22" s="4"/>
      <c r="E22" s="4"/>
      <c r="F22" s="5"/>
    </row>
    <row r="23" spans="1:11" x14ac:dyDescent="0.25">
      <c r="B23" s="4"/>
      <c r="C23" s="4"/>
      <c r="D23" s="4"/>
      <c r="E23" s="4"/>
      <c r="F23" s="5"/>
    </row>
    <row r="24" spans="1:11" ht="30" customHeight="1" x14ac:dyDescent="0.25">
      <c r="A24" s="2"/>
      <c r="B24" s="3" t="s">
        <v>6</v>
      </c>
      <c r="C24" s="3" t="s">
        <v>0</v>
      </c>
      <c r="D24" s="3" t="s">
        <v>2</v>
      </c>
      <c r="E24" s="3" t="s">
        <v>3</v>
      </c>
      <c r="F24" s="3" t="s">
        <v>4</v>
      </c>
      <c r="H24" s="7" t="s">
        <v>20</v>
      </c>
      <c r="I24" s="7" t="s">
        <v>22</v>
      </c>
      <c r="J24" s="8" t="s">
        <v>21</v>
      </c>
      <c r="K24" t="s">
        <v>19</v>
      </c>
    </row>
    <row r="25" spans="1:11" x14ac:dyDescent="0.25">
      <c r="A25" s="19" t="s">
        <v>25</v>
      </c>
      <c r="B25" s="19"/>
      <c r="C25" s="19"/>
      <c r="D25" s="19"/>
      <c r="E25" s="19"/>
      <c r="F25" s="19"/>
    </row>
    <row r="26" spans="1:11" ht="45" x14ac:dyDescent="0.25">
      <c r="A26" s="2" t="s">
        <v>5</v>
      </c>
      <c r="B26" s="6" t="s">
        <v>9</v>
      </c>
      <c r="C26" s="2" t="s">
        <v>1</v>
      </c>
      <c r="D26" s="9">
        <v>10</v>
      </c>
      <c r="E26" s="12"/>
      <c r="F26" s="9">
        <f>E26*D26</f>
        <v>0</v>
      </c>
      <c r="G26" s="5"/>
      <c r="H26" s="5">
        <f>I26*J26</f>
        <v>70.875</v>
      </c>
      <c r="I26" s="5">
        <v>31.5</v>
      </c>
      <c r="J26" s="5">
        <v>2.25</v>
      </c>
      <c r="K26" s="5">
        <v>2.4300000000000002</v>
      </c>
    </row>
    <row r="27" spans="1:11" ht="30" x14ac:dyDescent="0.25">
      <c r="A27" s="2" t="s">
        <v>8</v>
      </c>
      <c r="B27" s="6" t="s">
        <v>30</v>
      </c>
      <c r="C27" s="2" t="s">
        <v>1</v>
      </c>
      <c r="D27" s="9">
        <v>164.03</v>
      </c>
      <c r="E27" s="12"/>
      <c r="F27" s="9">
        <f t="shared" ref="F27" si="2">E27*D27</f>
        <v>0</v>
      </c>
      <c r="G27" s="5"/>
      <c r="H27" s="5">
        <f>I26*K26</f>
        <v>76.545000000000002</v>
      </c>
      <c r="I27" s="5">
        <f>J26*K26</f>
        <v>5.4675000000000002</v>
      </c>
      <c r="J27" s="5">
        <f>(I27+H27)*2</f>
        <v>164.02500000000001</v>
      </c>
      <c r="K27" s="5"/>
    </row>
    <row r="28" spans="1:11" ht="49.5" customHeight="1" x14ac:dyDescent="0.25">
      <c r="A28" s="2" t="s">
        <v>17</v>
      </c>
      <c r="B28" s="6" t="s">
        <v>41</v>
      </c>
      <c r="C28" s="2" t="s">
        <v>1</v>
      </c>
      <c r="D28" s="9">
        <f>J27</f>
        <v>164.02500000000001</v>
      </c>
      <c r="E28" s="12"/>
      <c r="F28" s="9">
        <f>(E28*D28)*2</f>
        <v>0</v>
      </c>
      <c r="G28" s="5"/>
      <c r="H28" s="5"/>
      <c r="I28" s="5"/>
      <c r="J28" s="5"/>
      <c r="K28" s="5"/>
    </row>
    <row r="29" spans="1:11" ht="30" x14ac:dyDescent="0.25">
      <c r="A29" s="2" t="s">
        <v>18</v>
      </c>
      <c r="B29" s="6" t="s">
        <v>12</v>
      </c>
      <c r="C29" s="2" t="s">
        <v>1</v>
      </c>
      <c r="D29" s="9">
        <f>H26</f>
        <v>70.875</v>
      </c>
      <c r="E29" s="12"/>
      <c r="F29" s="9">
        <f>(E29*D29)*2</f>
        <v>0</v>
      </c>
      <c r="G29" s="5"/>
      <c r="H29" s="5"/>
      <c r="I29" s="5"/>
      <c r="J29" s="5"/>
      <c r="K29" s="5"/>
    </row>
    <row r="30" spans="1:11" x14ac:dyDescent="0.25">
      <c r="B30" s="20" t="s">
        <v>13</v>
      </c>
      <c r="C30" s="20"/>
      <c r="D30" s="20"/>
      <c r="E30" s="20"/>
      <c r="F30" s="5">
        <f>SUM(F26:F29)</f>
        <v>0</v>
      </c>
    </row>
    <row r="31" spans="1:11" ht="18.75" customHeight="1" x14ac:dyDescent="0.25">
      <c r="B31" s="4"/>
      <c r="C31" s="4"/>
      <c r="D31" s="4"/>
      <c r="E31" s="4" t="s">
        <v>14</v>
      </c>
      <c r="F31" s="5">
        <f>F32-F30</f>
        <v>0</v>
      </c>
    </row>
    <row r="32" spans="1:11" x14ac:dyDescent="0.25">
      <c r="B32" s="4"/>
      <c r="C32" s="4"/>
      <c r="D32" s="4"/>
      <c r="E32" s="4" t="s">
        <v>15</v>
      </c>
      <c r="F32" s="10">
        <f>F30*1.23</f>
        <v>0</v>
      </c>
    </row>
    <row r="35" spans="1:11" ht="30" x14ac:dyDescent="0.25">
      <c r="A35" s="2"/>
      <c r="B35" s="3" t="s">
        <v>6</v>
      </c>
      <c r="C35" s="3" t="s">
        <v>0</v>
      </c>
      <c r="D35" s="3" t="s">
        <v>2</v>
      </c>
      <c r="E35" s="3" t="s">
        <v>3</v>
      </c>
      <c r="F35" s="3" t="s">
        <v>4</v>
      </c>
      <c r="H35" s="7" t="s">
        <v>20</v>
      </c>
      <c r="I35" s="7" t="s">
        <v>22</v>
      </c>
      <c r="J35" s="8" t="s">
        <v>21</v>
      </c>
      <c r="K35" t="s">
        <v>19</v>
      </c>
    </row>
    <row r="36" spans="1:11" x14ac:dyDescent="0.25">
      <c r="A36" s="19" t="s">
        <v>31</v>
      </c>
      <c r="B36" s="19"/>
      <c r="C36" s="19"/>
      <c r="D36" s="19"/>
      <c r="E36" s="19"/>
      <c r="F36" s="19"/>
    </row>
    <row r="37" spans="1:11" ht="45" x14ac:dyDescent="0.25">
      <c r="A37" s="2" t="s">
        <v>5</v>
      </c>
      <c r="B37" s="6" t="s">
        <v>9</v>
      </c>
      <c r="C37" s="2" t="s">
        <v>1</v>
      </c>
      <c r="D37" s="9">
        <v>10</v>
      </c>
      <c r="E37" s="12"/>
      <c r="F37" s="9">
        <f>E37*D37</f>
        <v>0</v>
      </c>
      <c r="G37" s="5"/>
      <c r="H37" s="5">
        <v>14</v>
      </c>
      <c r="I37" s="5">
        <v>3.52</v>
      </c>
      <c r="J37" s="5">
        <v>3.6</v>
      </c>
      <c r="K37" s="5">
        <v>11.2</v>
      </c>
    </row>
    <row r="38" spans="1:11" ht="30" x14ac:dyDescent="0.25">
      <c r="A38" s="2" t="s">
        <v>8</v>
      </c>
      <c r="B38" s="6" t="s">
        <v>10</v>
      </c>
      <c r="C38" s="2" t="s">
        <v>1</v>
      </c>
      <c r="D38" s="9">
        <f>J38+D39</f>
        <v>173.488</v>
      </c>
      <c r="E38" s="12"/>
      <c r="F38" s="9">
        <f t="shared" ref="F38" si="3">E38*D38</f>
        <v>0</v>
      </c>
      <c r="G38" s="5"/>
      <c r="H38" s="5">
        <f>I37*K37</f>
        <v>39.423999999999999</v>
      </c>
      <c r="I38" s="5">
        <f>J37*K37</f>
        <v>40.32</v>
      </c>
      <c r="J38" s="5">
        <f>(I38+H38)*2</f>
        <v>159.488</v>
      </c>
      <c r="K38" s="5"/>
    </row>
    <row r="39" spans="1:11" ht="45" x14ac:dyDescent="0.25">
      <c r="A39" s="2" t="s">
        <v>7</v>
      </c>
      <c r="B39" s="6" t="s">
        <v>11</v>
      </c>
      <c r="C39" s="2" t="s">
        <v>1</v>
      </c>
      <c r="D39" s="9">
        <f>H37</f>
        <v>14</v>
      </c>
      <c r="E39" s="12"/>
      <c r="F39" s="9">
        <f>(E39*D39)*2</f>
        <v>0</v>
      </c>
      <c r="G39" s="5"/>
      <c r="H39" s="5"/>
      <c r="I39" s="5"/>
      <c r="J39" s="5"/>
      <c r="K39" s="5"/>
    </row>
    <row r="40" spans="1:11" ht="60" x14ac:dyDescent="0.25">
      <c r="A40" s="2" t="s">
        <v>17</v>
      </c>
      <c r="B40" s="6" t="s">
        <v>41</v>
      </c>
      <c r="C40" s="2" t="s">
        <v>1</v>
      </c>
      <c r="D40" s="9">
        <f>J38</f>
        <v>159.488</v>
      </c>
      <c r="E40" s="12"/>
      <c r="F40" s="9">
        <f>(E40*D40)*2</f>
        <v>0</v>
      </c>
      <c r="G40" s="5"/>
      <c r="H40" s="5"/>
      <c r="I40" s="5"/>
      <c r="J40" s="5"/>
      <c r="K40" s="5"/>
    </row>
    <row r="41" spans="1:11" ht="30" x14ac:dyDescent="0.25">
      <c r="A41" s="2" t="s">
        <v>18</v>
      </c>
      <c r="B41" s="6" t="s">
        <v>12</v>
      </c>
      <c r="C41" s="2" t="s">
        <v>1</v>
      </c>
      <c r="D41" s="9">
        <v>42</v>
      </c>
      <c r="E41" s="12"/>
      <c r="F41" s="9">
        <f>(E41*D41)*2</f>
        <v>0</v>
      </c>
      <c r="G41" s="5"/>
      <c r="H41" s="5"/>
      <c r="I41" s="5"/>
      <c r="J41" s="5"/>
      <c r="K41" s="5"/>
    </row>
    <row r="42" spans="1:11" x14ac:dyDescent="0.25">
      <c r="B42" s="20" t="s">
        <v>13</v>
      </c>
      <c r="C42" s="20"/>
      <c r="D42" s="20"/>
      <c r="E42" s="20"/>
      <c r="F42" s="5">
        <f>SUM(F37:F41)</f>
        <v>0</v>
      </c>
    </row>
    <row r="43" spans="1:11" x14ac:dyDescent="0.25">
      <c r="B43" s="4"/>
      <c r="C43" s="4"/>
      <c r="D43" s="4"/>
      <c r="E43" s="4" t="s">
        <v>14</v>
      </c>
      <c r="F43" s="5">
        <f>F44-F42</f>
        <v>0</v>
      </c>
    </row>
    <row r="44" spans="1:11" x14ac:dyDescent="0.25">
      <c r="B44" s="4"/>
      <c r="C44" s="4"/>
      <c r="D44" s="4"/>
      <c r="E44" s="4" t="s">
        <v>15</v>
      </c>
      <c r="F44" s="10">
        <f>F42*1.23</f>
        <v>0</v>
      </c>
    </row>
    <row r="47" spans="1:11" ht="30" x14ac:dyDescent="0.25">
      <c r="A47" s="22"/>
      <c r="B47" s="23" t="s">
        <v>6</v>
      </c>
      <c r="C47" s="23" t="s">
        <v>0</v>
      </c>
      <c r="D47" s="23" t="s">
        <v>2</v>
      </c>
      <c r="E47" s="23" t="s">
        <v>3</v>
      </c>
      <c r="F47" s="23" t="s">
        <v>4</v>
      </c>
      <c r="H47" s="7"/>
      <c r="I47" s="7"/>
      <c r="J47" s="8"/>
    </row>
    <row r="48" spans="1:11" x14ac:dyDescent="0.25">
      <c r="A48" s="24" t="s">
        <v>32</v>
      </c>
      <c r="B48" s="24"/>
      <c r="C48" s="24"/>
      <c r="D48" s="24"/>
      <c r="E48" s="24"/>
      <c r="F48" s="24"/>
    </row>
    <row r="49" spans="1:11" ht="45" x14ac:dyDescent="0.25">
      <c r="A49" s="22" t="s">
        <v>5</v>
      </c>
      <c r="B49" s="25" t="s">
        <v>9</v>
      </c>
      <c r="C49" s="22" t="s">
        <v>1</v>
      </c>
      <c r="D49" s="26">
        <f>D37+D26+D15+D4</f>
        <v>40</v>
      </c>
      <c r="E49" s="12"/>
      <c r="F49" s="26">
        <f>E49*D49</f>
        <v>0</v>
      </c>
      <c r="G49" s="5"/>
      <c r="H49" s="5"/>
      <c r="I49" s="5"/>
      <c r="J49" s="5"/>
      <c r="K49" s="5"/>
    </row>
    <row r="50" spans="1:11" ht="30" x14ac:dyDescent="0.25">
      <c r="A50" s="22" t="s">
        <v>8</v>
      </c>
      <c r="B50" s="25" t="s">
        <v>10</v>
      </c>
      <c r="C50" s="22" t="s">
        <v>1</v>
      </c>
      <c r="D50" s="26">
        <f>D38+D27+D16+D5</f>
        <v>665.16800000000012</v>
      </c>
      <c r="E50" s="12"/>
      <c r="F50" s="26">
        <f t="shared" ref="F50" si="4">E50*D50</f>
        <v>0</v>
      </c>
      <c r="G50" s="5"/>
      <c r="H50" s="5"/>
      <c r="I50" s="5"/>
      <c r="J50" s="5"/>
      <c r="K50" s="5"/>
    </row>
    <row r="51" spans="1:11" ht="45" x14ac:dyDescent="0.25">
      <c r="A51" s="22" t="s">
        <v>7</v>
      </c>
      <c r="B51" s="25" t="s">
        <v>11</v>
      </c>
      <c r="C51" s="22" t="s">
        <v>1</v>
      </c>
      <c r="D51" s="26">
        <f>D39</f>
        <v>14</v>
      </c>
      <c r="E51" s="12"/>
      <c r="F51" s="26">
        <f>(E51*D51)*2</f>
        <v>0</v>
      </c>
      <c r="G51" s="5"/>
      <c r="H51" s="5"/>
      <c r="I51" s="5"/>
      <c r="J51" s="5"/>
      <c r="K51" s="5"/>
    </row>
    <row r="52" spans="1:11" ht="60" x14ac:dyDescent="0.25">
      <c r="A52" s="22" t="s">
        <v>17</v>
      </c>
      <c r="B52" s="25" t="s">
        <v>41</v>
      </c>
      <c r="C52" s="22" t="s">
        <v>1</v>
      </c>
      <c r="D52" s="26">
        <f>D40+D28+D17+D6</f>
        <v>650.88800000000003</v>
      </c>
      <c r="E52" s="12"/>
      <c r="F52" s="26">
        <f>(E52*D52)*2</f>
        <v>0</v>
      </c>
      <c r="G52" s="5"/>
      <c r="H52" s="5"/>
      <c r="I52" s="5"/>
      <c r="J52" s="5"/>
      <c r="K52" s="5"/>
    </row>
    <row r="53" spans="1:11" ht="30" x14ac:dyDescent="0.25">
      <c r="A53" s="22" t="s">
        <v>18</v>
      </c>
      <c r="B53" s="25" t="s">
        <v>12</v>
      </c>
      <c r="C53" s="22" t="s">
        <v>1</v>
      </c>
      <c r="D53" s="26">
        <f>D41+D29+D18+D7</f>
        <v>254.625</v>
      </c>
      <c r="E53" s="12"/>
      <c r="F53" s="26">
        <f>(E53*D53)*2</f>
        <v>0</v>
      </c>
      <c r="G53" s="5"/>
      <c r="H53" s="5"/>
      <c r="I53" s="5"/>
      <c r="J53" s="5"/>
      <c r="K53" s="5"/>
    </row>
    <row r="54" spans="1:11" x14ac:dyDescent="0.25">
      <c r="A54" s="13"/>
      <c r="B54" s="14" t="s">
        <v>13</v>
      </c>
      <c r="C54" s="14"/>
      <c r="D54" s="27" t="s">
        <v>33</v>
      </c>
      <c r="E54" s="27"/>
      <c r="F54" s="28">
        <f>SUM(F49:F53)</f>
        <v>0</v>
      </c>
    </row>
    <row r="55" spans="1:11" x14ac:dyDescent="0.25">
      <c r="A55" s="13"/>
      <c r="B55" s="15"/>
      <c r="C55" s="15"/>
      <c r="D55" s="15"/>
      <c r="E55" s="29" t="s">
        <v>14</v>
      </c>
      <c r="F55" s="28">
        <f>F56-F54</f>
        <v>0</v>
      </c>
    </row>
    <row r="56" spans="1:11" x14ac:dyDescent="0.25">
      <c r="A56" s="13"/>
      <c r="B56" s="15"/>
      <c r="C56" s="15"/>
      <c r="D56" s="15"/>
      <c r="E56" s="29" t="s">
        <v>15</v>
      </c>
      <c r="F56" s="30">
        <f>F54*1.23</f>
        <v>0</v>
      </c>
      <c r="G56" s="5"/>
    </row>
    <row r="59" spans="1:11" ht="30" x14ac:dyDescent="0.25">
      <c r="A59" s="2"/>
      <c r="B59" s="3" t="s">
        <v>6</v>
      </c>
      <c r="C59" s="3" t="s">
        <v>0</v>
      </c>
      <c r="D59" s="3" t="s">
        <v>2</v>
      </c>
      <c r="E59" s="3" t="s">
        <v>3</v>
      </c>
      <c r="F59" s="3" t="s">
        <v>4</v>
      </c>
      <c r="H59" s="7" t="s">
        <v>20</v>
      </c>
      <c r="I59" s="7" t="s">
        <v>22</v>
      </c>
      <c r="J59" s="8" t="s">
        <v>21</v>
      </c>
      <c r="K59" t="s">
        <v>19</v>
      </c>
    </row>
    <row r="60" spans="1:11" x14ac:dyDescent="0.25">
      <c r="A60" s="19" t="s">
        <v>34</v>
      </c>
      <c r="B60" s="19"/>
      <c r="C60" s="19"/>
      <c r="D60" s="19"/>
      <c r="E60" s="19"/>
      <c r="F60" s="19"/>
    </row>
    <row r="61" spans="1:11" ht="45" x14ac:dyDescent="0.25">
      <c r="A61" s="2" t="s">
        <v>5</v>
      </c>
      <c r="B61" s="6" t="s">
        <v>35</v>
      </c>
      <c r="C61" s="2" t="s">
        <v>1</v>
      </c>
      <c r="D61" s="17">
        <v>20</v>
      </c>
      <c r="E61" s="12"/>
      <c r="F61" s="9">
        <f>E61*D61</f>
        <v>0</v>
      </c>
      <c r="G61" s="5"/>
      <c r="H61" s="5">
        <v>233.76</v>
      </c>
      <c r="I61" s="5">
        <v>3.21</v>
      </c>
      <c r="J61" s="5">
        <v>3.26</v>
      </c>
      <c r="K61" s="5">
        <v>2.7</v>
      </c>
    </row>
    <row r="62" spans="1:11" ht="30" x14ac:dyDescent="0.25">
      <c r="A62" s="2" t="s">
        <v>8</v>
      </c>
      <c r="B62" s="6" t="s">
        <v>36</v>
      </c>
      <c r="C62" s="2" t="s">
        <v>1</v>
      </c>
      <c r="D62" s="9">
        <v>39</v>
      </c>
      <c r="E62" s="12"/>
      <c r="F62" s="9">
        <f t="shared" ref="F62" si="5">E62*D62</f>
        <v>0</v>
      </c>
      <c r="G62" s="5"/>
      <c r="H62" s="5">
        <f>I61*K61</f>
        <v>8.6669999999999998</v>
      </c>
      <c r="I62" s="5">
        <f>J61*K61</f>
        <v>8.8019999999999996</v>
      </c>
      <c r="J62" s="5">
        <f>(I62+H62)*2</f>
        <v>34.938000000000002</v>
      </c>
      <c r="K62" s="5"/>
    </row>
    <row r="63" spans="1:11" ht="45" x14ac:dyDescent="0.25">
      <c r="A63" s="2" t="s">
        <v>7</v>
      </c>
      <c r="B63" s="6" t="s">
        <v>11</v>
      </c>
      <c r="C63" s="2" t="s">
        <v>1</v>
      </c>
      <c r="D63" s="9">
        <v>39</v>
      </c>
      <c r="E63" s="12"/>
      <c r="F63" s="9">
        <f>(E63*D63)*2</f>
        <v>0</v>
      </c>
      <c r="G63" s="5"/>
      <c r="H63" s="5"/>
      <c r="I63" s="5"/>
      <c r="J63" s="5"/>
      <c r="K63" s="5"/>
    </row>
    <row r="64" spans="1:11" ht="30" x14ac:dyDescent="0.25">
      <c r="A64" s="2" t="s">
        <v>18</v>
      </c>
      <c r="B64" s="6" t="s">
        <v>12</v>
      </c>
      <c r="C64" s="2" t="s">
        <v>1</v>
      </c>
      <c r="D64" s="9">
        <v>39</v>
      </c>
      <c r="E64" s="12"/>
      <c r="F64" s="9">
        <f>(E64*D64)*2</f>
        <v>0</v>
      </c>
      <c r="G64" s="5"/>
      <c r="H64" s="5"/>
      <c r="I64" s="5"/>
      <c r="J64" s="5"/>
      <c r="K64" s="5"/>
    </row>
    <row r="65" spans="1:11" x14ac:dyDescent="0.25">
      <c r="B65" s="20" t="s">
        <v>13</v>
      </c>
      <c r="C65" s="20"/>
      <c r="D65" s="20"/>
      <c r="E65" s="20"/>
      <c r="F65" s="5">
        <f>SUM(F61:F64)</f>
        <v>0</v>
      </c>
    </row>
    <row r="66" spans="1:11" x14ac:dyDescent="0.25">
      <c r="B66" s="4"/>
      <c r="C66" s="4"/>
      <c r="D66" s="4"/>
      <c r="E66" s="4" t="s">
        <v>14</v>
      </c>
      <c r="F66" s="5">
        <f>F67-F65</f>
        <v>0</v>
      </c>
    </row>
    <row r="67" spans="1:11" x14ac:dyDescent="0.25">
      <c r="B67" s="4"/>
      <c r="C67" s="4"/>
      <c r="D67" s="4"/>
      <c r="E67" s="4" t="s">
        <v>15</v>
      </c>
      <c r="F67" s="10">
        <f>F65*1.23</f>
        <v>0</v>
      </c>
    </row>
    <row r="70" spans="1:11" ht="30" x14ac:dyDescent="0.25">
      <c r="A70" s="2"/>
      <c r="B70" s="3" t="s">
        <v>6</v>
      </c>
      <c r="C70" s="3" t="s">
        <v>0</v>
      </c>
      <c r="D70" s="3" t="s">
        <v>2</v>
      </c>
      <c r="E70" s="3" t="s">
        <v>3</v>
      </c>
      <c r="F70" s="3" t="s">
        <v>4</v>
      </c>
      <c r="H70" s="7" t="s">
        <v>20</v>
      </c>
      <c r="I70" s="7" t="s">
        <v>22</v>
      </c>
      <c r="J70" s="8" t="s">
        <v>21</v>
      </c>
      <c r="K70" t="s">
        <v>19</v>
      </c>
    </row>
    <row r="71" spans="1:11" x14ac:dyDescent="0.25">
      <c r="A71" s="19" t="s">
        <v>37</v>
      </c>
      <c r="B71" s="19"/>
      <c r="C71" s="19"/>
      <c r="D71" s="19"/>
      <c r="E71" s="19"/>
      <c r="F71" s="19"/>
    </row>
    <row r="72" spans="1:11" ht="45" x14ac:dyDescent="0.25">
      <c r="A72" s="2" t="s">
        <v>5</v>
      </c>
      <c r="B72" s="6" t="s">
        <v>35</v>
      </c>
      <c r="C72" s="2" t="s">
        <v>1</v>
      </c>
      <c r="D72" s="9">
        <v>20</v>
      </c>
      <c r="E72" s="12"/>
      <c r="F72" s="9">
        <f>E72*D72</f>
        <v>0</v>
      </c>
      <c r="G72" s="5"/>
      <c r="H72" s="5">
        <v>245</v>
      </c>
      <c r="I72" s="5">
        <v>3.21</v>
      </c>
      <c r="J72" s="5">
        <v>3.26</v>
      </c>
      <c r="K72" s="5">
        <v>2.7</v>
      </c>
    </row>
    <row r="73" spans="1:11" ht="30" x14ac:dyDescent="0.25">
      <c r="A73" s="2" t="s">
        <v>8</v>
      </c>
      <c r="B73" s="6" t="s">
        <v>36</v>
      </c>
      <c r="C73" s="2" t="s">
        <v>1</v>
      </c>
      <c r="D73" s="9">
        <v>39</v>
      </c>
      <c r="E73" s="12"/>
      <c r="F73" s="9">
        <f t="shared" ref="F73" si="6">E73*D73</f>
        <v>0</v>
      </c>
      <c r="G73" s="5"/>
      <c r="H73" s="5">
        <f>I72*K72</f>
        <v>8.6669999999999998</v>
      </c>
      <c r="I73" s="5">
        <f>J72*K72</f>
        <v>8.8019999999999996</v>
      </c>
      <c r="J73" s="5">
        <f>(I73+H73)*2</f>
        <v>34.938000000000002</v>
      </c>
      <c r="K73" s="5"/>
    </row>
    <row r="74" spans="1:11" ht="45" x14ac:dyDescent="0.25">
      <c r="A74" s="2" t="s">
        <v>7</v>
      </c>
      <c r="B74" s="6" t="s">
        <v>11</v>
      </c>
      <c r="C74" s="2" t="s">
        <v>1</v>
      </c>
      <c r="D74" s="9">
        <v>39</v>
      </c>
      <c r="E74" s="12"/>
      <c r="F74" s="9">
        <f>(E74*D74)*2</f>
        <v>0</v>
      </c>
      <c r="G74" s="5"/>
      <c r="H74" s="5"/>
      <c r="I74" s="5"/>
      <c r="J74" s="5"/>
      <c r="K74" s="5"/>
    </row>
    <row r="75" spans="1:11" ht="30" x14ac:dyDescent="0.25">
      <c r="A75" s="2" t="s">
        <v>18</v>
      </c>
      <c r="B75" s="6" t="s">
        <v>12</v>
      </c>
      <c r="C75" s="2" t="s">
        <v>1</v>
      </c>
      <c r="D75" s="9">
        <v>39</v>
      </c>
      <c r="E75" s="12"/>
      <c r="F75" s="9">
        <f>(E75*D75)*2</f>
        <v>0</v>
      </c>
      <c r="G75" s="5"/>
      <c r="H75" s="5"/>
      <c r="I75" s="5"/>
      <c r="J75" s="5"/>
      <c r="K75" s="5"/>
    </row>
    <row r="76" spans="1:11" x14ac:dyDescent="0.25">
      <c r="B76" s="20" t="s">
        <v>13</v>
      </c>
      <c r="C76" s="20"/>
      <c r="D76" s="20"/>
      <c r="E76" s="20"/>
      <c r="F76" s="5">
        <f>SUM(F72:F75)</f>
        <v>0</v>
      </c>
    </row>
    <row r="77" spans="1:11" x14ac:dyDescent="0.25">
      <c r="B77" s="4"/>
      <c r="C77" s="4"/>
      <c r="D77" s="4"/>
      <c r="E77" s="4" t="s">
        <v>14</v>
      </c>
      <c r="F77" s="5">
        <f>F78-F76</f>
        <v>0</v>
      </c>
    </row>
    <row r="78" spans="1:11" x14ac:dyDescent="0.25">
      <c r="B78" s="4"/>
      <c r="C78" s="4"/>
      <c r="D78" s="4"/>
      <c r="E78" s="4" t="s">
        <v>15</v>
      </c>
      <c r="F78" s="10">
        <f>F76*1.23</f>
        <v>0</v>
      </c>
    </row>
    <row r="81" spans="1:11" ht="30" x14ac:dyDescent="0.25">
      <c r="A81" s="2"/>
      <c r="B81" s="3" t="s">
        <v>6</v>
      </c>
      <c r="C81" s="3" t="s">
        <v>0</v>
      </c>
      <c r="D81" s="3" t="s">
        <v>2</v>
      </c>
      <c r="E81" s="3" t="s">
        <v>3</v>
      </c>
      <c r="F81" s="3" t="s">
        <v>4</v>
      </c>
      <c r="H81" s="7" t="s">
        <v>20</v>
      </c>
      <c r="I81" s="7" t="s">
        <v>22</v>
      </c>
      <c r="J81" s="8" t="s">
        <v>21</v>
      </c>
      <c r="K81" t="s">
        <v>19</v>
      </c>
    </row>
    <row r="82" spans="1:11" x14ac:dyDescent="0.25">
      <c r="A82" s="19" t="s">
        <v>38</v>
      </c>
      <c r="B82" s="19"/>
      <c r="C82" s="19"/>
      <c r="D82" s="19"/>
      <c r="E82" s="19"/>
      <c r="F82" s="19"/>
    </row>
    <row r="83" spans="1:11" ht="45" x14ac:dyDescent="0.25">
      <c r="A83" s="2" t="s">
        <v>5</v>
      </c>
      <c r="B83" s="6" t="s">
        <v>35</v>
      </c>
      <c r="C83" s="2" t="s">
        <v>1</v>
      </c>
      <c r="D83" s="9">
        <v>25</v>
      </c>
      <c r="E83" s="12"/>
      <c r="F83" s="9">
        <f>E83*D83</f>
        <v>0</v>
      </c>
      <c r="G83" s="5"/>
      <c r="H83" s="5">
        <v>240</v>
      </c>
      <c r="I83" s="5">
        <v>3.21</v>
      </c>
      <c r="J83" s="5">
        <v>3.26</v>
      </c>
      <c r="K83" s="5">
        <v>2.7</v>
      </c>
    </row>
    <row r="84" spans="1:11" ht="30" x14ac:dyDescent="0.25">
      <c r="A84" s="2" t="s">
        <v>8</v>
      </c>
      <c r="B84" s="6" t="s">
        <v>36</v>
      </c>
      <c r="C84" s="2" t="s">
        <v>1</v>
      </c>
      <c r="D84" s="9">
        <v>48</v>
      </c>
      <c r="E84" s="12"/>
      <c r="F84" s="9">
        <f t="shared" ref="F84" si="7">E84*D84</f>
        <v>0</v>
      </c>
      <c r="G84" s="5"/>
      <c r="H84" s="5">
        <f>I83*K83</f>
        <v>8.6669999999999998</v>
      </c>
      <c r="I84" s="5">
        <f>J83*K83</f>
        <v>8.8019999999999996</v>
      </c>
      <c r="J84" s="5">
        <f>(I84+H84)*2</f>
        <v>34.938000000000002</v>
      </c>
      <c r="K84" s="5"/>
    </row>
    <row r="85" spans="1:11" ht="45" x14ac:dyDescent="0.25">
      <c r="A85" s="2" t="s">
        <v>7</v>
      </c>
      <c r="B85" s="6" t="s">
        <v>11</v>
      </c>
      <c r="C85" s="2" t="s">
        <v>1</v>
      </c>
      <c r="D85" s="9">
        <v>48</v>
      </c>
      <c r="E85" s="12"/>
      <c r="F85" s="9">
        <f>(E85*D85)*2</f>
        <v>0</v>
      </c>
      <c r="G85" s="5"/>
      <c r="H85" s="5"/>
      <c r="I85" s="5"/>
      <c r="J85" s="5"/>
      <c r="K85" s="5"/>
    </row>
    <row r="86" spans="1:11" ht="30" x14ac:dyDescent="0.25">
      <c r="A86" s="2" t="s">
        <v>18</v>
      </c>
      <c r="B86" s="6" t="s">
        <v>12</v>
      </c>
      <c r="C86" s="2" t="s">
        <v>1</v>
      </c>
      <c r="D86" s="9">
        <v>48</v>
      </c>
      <c r="E86" s="12"/>
      <c r="F86" s="9">
        <f>(E86*D86)*2</f>
        <v>0</v>
      </c>
      <c r="G86" s="5"/>
      <c r="H86" s="5"/>
      <c r="I86" s="5"/>
      <c r="J86" s="5"/>
      <c r="K86" s="5"/>
    </row>
    <row r="87" spans="1:11" x14ac:dyDescent="0.25">
      <c r="B87" s="20" t="s">
        <v>13</v>
      </c>
      <c r="C87" s="20"/>
      <c r="D87" s="20"/>
      <c r="E87" s="20"/>
      <c r="F87" s="5">
        <f>SUM(F83:F86)</f>
        <v>0</v>
      </c>
    </row>
    <row r="88" spans="1:11" x14ac:dyDescent="0.25">
      <c r="B88" s="4"/>
      <c r="C88" s="4"/>
      <c r="D88" s="4"/>
      <c r="E88" s="4" t="s">
        <v>14</v>
      </c>
      <c r="F88" s="5">
        <f>F89-F87</f>
        <v>0</v>
      </c>
    </row>
    <row r="89" spans="1:11" x14ac:dyDescent="0.25">
      <c r="B89" s="4"/>
      <c r="C89" s="4"/>
      <c r="D89" s="4"/>
      <c r="E89" s="4" t="s">
        <v>15</v>
      </c>
      <c r="F89" s="10">
        <f>F87*1.23</f>
        <v>0</v>
      </c>
    </row>
    <row r="92" spans="1:11" ht="30" x14ac:dyDescent="0.25">
      <c r="A92" s="22"/>
      <c r="B92" s="23" t="s">
        <v>6</v>
      </c>
      <c r="C92" s="23" t="s">
        <v>0</v>
      </c>
      <c r="D92" s="23" t="s">
        <v>2</v>
      </c>
      <c r="E92" s="23" t="s">
        <v>3</v>
      </c>
      <c r="F92" s="23" t="s">
        <v>4</v>
      </c>
      <c r="H92" s="7"/>
      <c r="I92" s="7"/>
      <c r="J92" s="8"/>
    </row>
    <row r="93" spans="1:11" x14ac:dyDescent="0.25">
      <c r="A93" s="24" t="s">
        <v>39</v>
      </c>
      <c r="B93" s="24"/>
      <c r="C93" s="24"/>
      <c r="D93" s="24"/>
      <c r="E93" s="24"/>
      <c r="F93" s="24"/>
    </row>
    <row r="94" spans="1:11" ht="45" x14ac:dyDescent="0.25">
      <c r="A94" s="22" t="s">
        <v>5</v>
      </c>
      <c r="B94" s="25" t="s">
        <v>35</v>
      </c>
      <c r="C94" s="22" t="s">
        <v>1</v>
      </c>
      <c r="D94" s="26">
        <f>D83+D72+D61</f>
        <v>65</v>
      </c>
      <c r="E94" s="12"/>
      <c r="F94" s="26">
        <f>E94*D94</f>
        <v>0</v>
      </c>
      <c r="G94" s="5"/>
      <c r="H94" s="5"/>
      <c r="I94" s="5"/>
      <c r="J94" s="5"/>
      <c r="K94" s="5"/>
    </row>
    <row r="95" spans="1:11" ht="30" x14ac:dyDescent="0.25">
      <c r="A95" s="22" t="s">
        <v>8</v>
      </c>
      <c r="B95" s="25" t="s">
        <v>36</v>
      </c>
      <c r="C95" s="22" t="s">
        <v>1</v>
      </c>
      <c r="D95" s="26">
        <f>D84+D73+D62</f>
        <v>126</v>
      </c>
      <c r="E95" s="12"/>
      <c r="F95" s="26">
        <f t="shared" ref="F95" si="8">E95*D95</f>
        <v>0</v>
      </c>
      <c r="G95" s="5"/>
      <c r="H95" s="5"/>
      <c r="I95" s="5"/>
      <c r="J95" s="5"/>
      <c r="K95" s="5"/>
    </row>
    <row r="96" spans="1:11" ht="45" x14ac:dyDescent="0.25">
      <c r="A96" s="22" t="s">
        <v>7</v>
      </c>
      <c r="B96" s="25" t="s">
        <v>11</v>
      </c>
      <c r="C96" s="22" t="s">
        <v>1</v>
      </c>
      <c r="D96" s="26">
        <f>D85+D74+D63</f>
        <v>126</v>
      </c>
      <c r="E96" s="12"/>
      <c r="F96" s="26">
        <f>(E96*D96)*2</f>
        <v>0</v>
      </c>
      <c r="G96" s="5"/>
      <c r="H96" s="5"/>
      <c r="I96" s="5"/>
      <c r="J96" s="5"/>
      <c r="K96" s="5"/>
    </row>
    <row r="97" spans="1:11" ht="30" x14ac:dyDescent="0.25">
      <c r="A97" s="22" t="s">
        <v>18</v>
      </c>
      <c r="B97" s="25" t="s">
        <v>12</v>
      </c>
      <c r="C97" s="22" t="s">
        <v>1</v>
      </c>
      <c r="D97" s="26">
        <f>D86+D75+D64</f>
        <v>126</v>
      </c>
      <c r="E97" s="12"/>
      <c r="F97" s="26">
        <f>(E97*D97)*2</f>
        <v>0</v>
      </c>
      <c r="G97" s="5"/>
      <c r="H97" s="5"/>
      <c r="I97" s="5"/>
      <c r="J97" s="5"/>
      <c r="K97" s="5"/>
    </row>
    <row r="98" spans="1:11" x14ac:dyDescent="0.25">
      <c r="A98" s="13"/>
      <c r="B98" s="14"/>
      <c r="C98" s="14"/>
      <c r="D98" s="27" t="s">
        <v>33</v>
      </c>
      <c r="E98" s="27"/>
      <c r="F98" s="28">
        <f>SUM(F94:F97)</f>
        <v>0</v>
      </c>
    </row>
    <row r="99" spans="1:11" x14ac:dyDescent="0.25">
      <c r="A99" s="13"/>
      <c r="B99" s="15"/>
      <c r="C99" s="15"/>
      <c r="D99" s="29"/>
      <c r="E99" s="29" t="s">
        <v>14</v>
      </c>
      <c r="F99" s="28">
        <f>F100-F98</f>
        <v>0</v>
      </c>
    </row>
    <row r="100" spans="1:11" x14ac:dyDescent="0.25">
      <c r="A100" s="13"/>
      <c r="B100" s="15"/>
      <c r="C100" s="15"/>
      <c r="D100" s="29"/>
      <c r="E100" s="29" t="s">
        <v>15</v>
      </c>
      <c r="F100" s="30">
        <f>F98*1.23</f>
        <v>0</v>
      </c>
    </row>
    <row r="102" spans="1:11" ht="12.75" customHeight="1" x14ac:dyDescent="0.25"/>
    <row r="103" spans="1:11" ht="39.75" customHeight="1" x14ac:dyDescent="0.35">
      <c r="D103" s="18" t="s">
        <v>40</v>
      </c>
      <c r="E103" s="18"/>
      <c r="F103" s="16">
        <f>F100+F56</f>
        <v>0</v>
      </c>
    </row>
  </sheetData>
  <mergeCells count="20">
    <mergeCell ref="D103:E103"/>
    <mergeCell ref="A82:F82"/>
    <mergeCell ref="B87:E87"/>
    <mergeCell ref="A93:F93"/>
    <mergeCell ref="D98:E98"/>
    <mergeCell ref="B1:F1"/>
    <mergeCell ref="A3:F3"/>
    <mergeCell ref="B8:E8"/>
    <mergeCell ref="D54:E54"/>
    <mergeCell ref="B76:E76"/>
    <mergeCell ref="A14:F14"/>
    <mergeCell ref="B19:E19"/>
    <mergeCell ref="A25:F25"/>
    <mergeCell ref="B30:E30"/>
    <mergeCell ref="A36:F36"/>
    <mergeCell ref="B42:E42"/>
    <mergeCell ref="A48:F48"/>
    <mergeCell ref="A60:F60"/>
    <mergeCell ref="B65:E65"/>
    <mergeCell ref="A71:F71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Leśniak Grzegorz (PO Krosno)</cp:lastModifiedBy>
  <cp:lastPrinted>2022-09-19T07:34:12Z</cp:lastPrinted>
  <dcterms:created xsi:type="dcterms:W3CDTF">2021-09-29T06:20:57Z</dcterms:created>
  <dcterms:modified xsi:type="dcterms:W3CDTF">2025-07-28T12:09:12Z</dcterms:modified>
</cp:coreProperties>
</file>