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C:\Users\dpietrzak\AppData\Local\Temp\ezdpuw\20250829131426683\"/>
    </mc:Choice>
  </mc:AlternateContent>
  <xr:revisionPtr revIDLastSave="0" documentId="13_ncr:1_{7DE832A3-DAE5-438F-B040-F4AD599C3C0D}" xr6:coauthVersionLast="36" xr6:coauthVersionMax="36" xr10:uidLastSave="{00000000-0000-0000-0000-000000000000}"/>
  <bookViews>
    <workbookView xWindow="0" yWindow="0" windowWidth="28800" windowHeight="12105" tabRatio="627" xr2:uid="{00000000-000D-0000-FFFF-FFFF00000000}"/>
  </bookViews>
  <sheets>
    <sheet name="Zawartość" sheetId="10" r:id="rId1"/>
    <sheet name="Grupa 1" sheetId="3" r:id="rId2"/>
    <sheet name="Grupa 2" sheetId="4" r:id="rId3"/>
    <sheet name="Grupa 3" sheetId="5" r:id="rId4"/>
    <sheet name="Grupa 4" sheetId="6" r:id="rId5"/>
    <sheet name="Grupa 5" sheetId="7" r:id="rId6"/>
    <sheet name="Grupa 6" sheetId="8" r:id="rId7"/>
    <sheet name="Grupa 7" sheetId="9" r:id="rId8"/>
  </sheets>
  <definedNames>
    <definedName name="_xlnm._FilterDatabase" localSheetId="1" hidden="1">'Grupa 1'!$A$9:$M$16</definedName>
    <definedName name="_xlnm._FilterDatabase" localSheetId="2" hidden="1">'Grupa 2'!$A$10:$O$17</definedName>
    <definedName name="_xlnm._FilterDatabase" localSheetId="3" hidden="1">'Grupa 3'!$A$10:$Y$17</definedName>
    <definedName name="_xlnm._FilterDatabase" localSheetId="4" hidden="1">'Grupa 4'!#REF!</definedName>
    <definedName name="_xlnm._FilterDatabase" localSheetId="5" hidden="1">'Grupa 5'!$A$9:$U$16</definedName>
    <definedName name="_xlnm._FilterDatabase" localSheetId="6" hidden="1">'Grupa 6'!#REF!</definedName>
    <definedName name="_xlnm.Print_Area" localSheetId="1">'Grupa 1'!$A$1:$M$71</definedName>
    <definedName name="_xlnm.Print_Area" localSheetId="2">'Grupa 2'!$A$1:$O$75</definedName>
    <definedName name="_xlnm.Print_Area" localSheetId="3">'Grupa 3'!$A$1:$Y$78</definedName>
    <definedName name="_xlnm.Print_Area" localSheetId="5">'Grupa 5'!$A$1:$U$74</definedName>
    <definedName name="_xlnm.Print_Area" localSheetId="6">'Grupa 6'!#REF!</definedName>
    <definedName name="_xlnm.Print_Titles" localSheetId="1">'Grupa 1'!$1:$1</definedName>
    <definedName name="_xlnm.Print_Titles" localSheetId="2">'Grupa 2'!$1:$1</definedName>
    <definedName name="_xlnm.Print_Titles" localSheetId="3">'Grupa 3'!$1:$1</definedName>
    <definedName name="_xlnm.Print_Titles" localSheetId="4">'Grupa 4'!$1:$1</definedName>
    <definedName name="_xlnm.Print_Titles" localSheetId="5">'Grupa 5'!$1:$1</definedName>
    <definedName name="_xlnm.Print_Titles" localSheetId="6">'Grupa 6'!$1:$1</definedName>
  </definedNames>
  <calcPr calcId="191029"/>
</workbook>
</file>

<file path=xl/calcChain.xml><?xml version="1.0" encoding="utf-8"?>
<calcChain xmlns="http://schemas.openxmlformats.org/spreadsheetml/2006/main">
  <c r="C10" i="6" l="1"/>
  <c r="C11" i="6"/>
  <c r="C12" i="6"/>
  <c r="C13" i="6"/>
  <c r="C14" i="6"/>
  <c r="C9" i="6"/>
  <c r="B10" i="6"/>
  <c r="B11" i="6"/>
  <c r="B12" i="6"/>
  <c r="B13" i="6"/>
  <c r="B14" i="6"/>
  <c r="B9" i="6"/>
  <c r="C62" i="6"/>
  <c r="C63" i="6"/>
  <c r="C64" i="6"/>
  <c r="C65" i="6"/>
  <c r="C66" i="6"/>
  <c r="C67" i="6"/>
  <c r="C68" i="6"/>
  <c r="C69" i="6"/>
  <c r="C61" i="6"/>
  <c r="B62" i="6"/>
  <c r="B63" i="6"/>
  <c r="B64" i="6"/>
  <c r="B65" i="6"/>
  <c r="B66" i="6"/>
  <c r="B67" i="6"/>
  <c r="B68" i="6"/>
  <c r="B69" i="6"/>
  <c r="B61" i="6"/>
  <c r="C50" i="6"/>
  <c r="C51" i="6"/>
  <c r="C49" i="6"/>
  <c r="B50" i="6"/>
  <c r="B51" i="6"/>
  <c r="B49" i="6"/>
  <c r="B25" i="6"/>
  <c r="B26" i="6"/>
  <c r="B27" i="6"/>
  <c r="B28" i="6"/>
  <c r="B29" i="6"/>
  <c r="B30" i="6"/>
  <c r="B31" i="6"/>
  <c r="B32" i="6"/>
  <c r="B33" i="6"/>
  <c r="B34" i="6"/>
  <c r="B35" i="6"/>
  <c r="B36" i="6"/>
  <c r="B37" i="6"/>
  <c r="B38" i="6"/>
  <c r="B39" i="6"/>
  <c r="C25" i="6" l="1"/>
  <c r="C26" i="6"/>
  <c r="C27" i="6"/>
  <c r="C28" i="6"/>
  <c r="C29" i="6"/>
  <c r="C30" i="6"/>
  <c r="C31" i="6"/>
  <c r="C32" i="6"/>
  <c r="C33" i="6"/>
  <c r="C34" i="6"/>
  <c r="C35" i="6"/>
  <c r="C36" i="6"/>
  <c r="C37" i="6"/>
  <c r="C38" i="6"/>
  <c r="C39" i="6"/>
  <c r="C24" i="6"/>
  <c r="B24" i="6"/>
  <c r="J55" i="9" l="1"/>
  <c r="J56" i="9"/>
  <c r="J57" i="9"/>
  <c r="J58" i="9"/>
  <c r="J59" i="9"/>
  <c r="J60" i="9"/>
  <c r="J61" i="9"/>
  <c r="J62" i="9"/>
  <c r="J54" i="9"/>
  <c r="J45" i="9"/>
  <c r="J46" i="9"/>
  <c r="J44" i="9"/>
  <c r="J47" i="9" s="1"/>
  <c r="J22" i="9"/>
  <c r="J23" i="9"/>
  <c r="J24" i="9"/>
  <c r="J25" i="9"/>
  <c r="J26" i="9"/>
  <c r="J27" i="9"/>
  <c r="J28" i="9"/>
  <c r="J29" i="9"/>
  <c r="J30" i="9"/>
  <c r="J31" i="9"/>
  <c r="J32" i="9"/>
  <c r="J33" i="9"/>
  <c r="J34" i="9"/>
  <c r="J35" i="9"/>
  <c r="J36" i="9"/>
  <c r="J21" i="9"/>
  <c r="J9" i="9"/>
  <c r="J10" i="9"/>
  <c r="J11" i="9"/>
  <c r="J12" i="9"/>
  <c r="J13" i="9"/>
  <c r="J8" i="9"/>
  <c r="C14" i="9"/>
  <c r="D14" i="9"/>
  <c r="E14" i="9"/>
  <c r="F14" i="9"/>
  <c r="G14" i="9"/>
  <c r="H14" i="9"/>
  <c r="I14" i="9"/>
  <c r="K14" i="9"/>
  <c r="C37" i="9"/>
  <c r="D37" i="9"/>
  <c r="E37" i="9"/>
  <c r="F37" i="9"/>
  <c r="G37" i="9"/>
  <c r="H37" i="9"/>
  <c r="I37" i="9"/>
  <c r="K37" i="9"/>
  <c r="C47" i="9"/>
  <c r="D47" i="9"/>
  <c r="E47" i="9"/>
  <c r="F47" i="9"/>
  <c r="G47" i="9"/>
  <c r="H47" i="9"/>
  <c r="I47" i="9"/>
  <c r="K47" i="9"/>
  <c r="C63" i="9"/>
  <c r="D63" i="9"/>
  <c r="E63" i="9"/>
  <c r="F63" i="9"/>
  <c r="G63" i="9"/>
  <c r="H63" i="9"/>
  <c r="I63" i="9"/>
  <c r="K63" i="9"/>
  <c r="K55" i="9"/>
  <c r="K56" i="9"/>
  <c r="K57" i="9"/>
  <c r="K58" i="9"/>
  <c r="K59" i="9"/>
  <c r="K60" i="9"/>
  <c r="K61" i="9"/>
  <c r="K62" i="9"/>
  <c r="K54" i="9"/>
  <c r="K45" i="9"/>
  <c r="K46" i="9"/>
  <c r="K44" i="9"/>
  <c r="K22" i="9"/>
  <c r="K23" i="9"/>
  <c r="K24" i="9"/>
  <c r="K25" i="9"/>
  <c r="K26" i="9"/>
  <c r="K27" i="9"/>
  <c r="K28" i="9"/>
  <c r="K29" i="9"/>
  <c r="K30" i="9"/>
  <c r="K31" i="9"/>
  <c r="K32" i="9"/>
  <c r="K33" i="9"/>
  <c r="K34" i="9"/>
  <c r="K35" i="9"/>
  <c r="K36" i="9"/>
  <c r="K21" i="9"/>
  <c r="K9" i="9"/>
  <c r="K10" i="9"/>
  <c r="K11" i="9"/>
  <c r="K12" i="9"/>
  <c r="K13" i="9"/>
  <c r="K8" i="9"/>
  <c r="J63" i="9" l="1"/>
  <c r="J37" i="9"/>
  <c r="J14" i="9"/>
  <c r="C71" i="8"/>
  <c r="D71" i="8"/>
  <c r="E71" i="8"/>
  <c r="F71" i="8"/>
  <c r="G71" i="8"/>
  <c r="H71" i="8"/>
  <c r="I71" i="8"/>
  <c r="J71" i="8"/>
  <c r="K71" i="8"/>
  <c r="L71" i="8"/>
  <c r="M71" i="8"/>
  <c r="B71" i="8"/>
  <c r="C53" i="8"/>
  <c r="D53" i="8"/>
  <c r="E53" i="8"/>
  <c r="F53" i="8"/>
  <c r="G53" i="8"/>
  <c r="H53" i="8"/>
  <c r="I53" i="8"/>
  <c r="J53" i="8"/>
  <c r="K53" i="8"/>
  <c r="L53" i="8"/>
  <c r="M53" i="8"/>
  <c r="B53" i="8"/>
  <c r="C41" i="8"/>
  <c r="D41" i="8"/>
  <c r="E41" i="8"/>
  <c r="F41" i="8"/>
  <c r="G41" i="8"/>
  <c r="H41" i="8"/>
  <c r="I41" i="8"/>
  <c r="J41" i="8"/>
  <c r="K41" i="8"/>
  <c r="L41" i="8"/>
  <c r="M41" i="8"/>
  <c r="B41" i="8"/>
  <c r="C16" i="8"/>
  <c r="D16" i="8"/>
  <c r="E16" i="8"/>
  <c r="F16" i="8"/>
  <c r="G16" i="8"/>
  <c r="H16" i="8"/>
  <c r="I16" i="8"/>
  <c r="J16" i="8"/>
  <c r="K16" i="8"/>
  <c r="L16" i="8"/>
  <c r="M16" i="8"/>
  <c r="B16" i="8"/>
  <c r="C27" i="7" l="1"/>
  <c r="C28" i="7"/>
  <c r="C29" i="7"/>
  <c r="C30" i="7"/>
  <c r="C31" i="7"/>
  <c r="C32" i="7"/>
  <c r="C33" i="7"/>
  <c r="C34" i="7"/>
  <c r="C35" i="7"/>
  <c r="C36" i="7"/>
  <c r="C37" i="7"/>
  <c r="C38" i="7"/>
  <c r="C39" i="7"/>
  <c r="C40" i="7"/>
  <c r="C41" i="7"/>
  <c r="C26" i="7"/>
  <c r="C55" i="7"/>
  <c r="D55" i="7"/>
  <c r="E55" i="7"/>
  <c r="F55" i="7"/>
  <c r="G55" i="7"/>
  <c r="H55" i="7"/>
  <c r="I55" i="7"/>
  <c r="J55" i="7"/>
  <c r="K55" i="7"/>
  <c r="L55" i="7"/>
  <c r="M55" i="7"/>
  <c r="N55" i="7"/>
  <c r="O55" i="7"/>
  <c r="P55" i="7"/>
  <c r="Q55" i="7"/>
  <c r="R55" i="7"/>
  <c r="S55" i="7"/>
  <c r="T55" i="7"/>
  <c r="U55" i="7"/>
  <c r="D42" i="7"/>
  <c r="E42" i="7"/>
  <c r="F42" i="7"/>
  <c r="G42" i="7"/>
  <c r="H42" i="7"/>
  <c r="I42" i="7"/>
  <c r="J42" i="7"/>
  <c r="K42" i="7"/>
  <c r="L42" i="7"/>
  <c r="M42" i="7"/>
  <c r="N42" i="7"/>
  <c r="O42" i="7"/>
  <c r="P42" i="7"/>
  <c r="Q42" i="7"/>
  <c r="R42" i="7"/>
  <c r="S42" i="7"/>
  <c r="T42" i="7"/>
  <c r="C16" i="7"/>
  <c r="D16" i="7"/>
  <c r="E16" i="7"/>
  <c r="F16" i="7"/>
  <c r="G16" i="7"/>
  <c r="H16" i="7"/>
  <c r="I16" i="7"/>
  <c r="J16" i="7"/>
  <c r="K16" i="7"/>
  <c r="L16" i="7"/>
  <c r="M16" i="7"/>
  <c r="N16" i="7"/>
  <c r="O16" i="7"/>
  <c r="P16" i="7"/>
  <c r="Q16" i="7"/>
  <c r="R16" i="7"/>
  <c r="S16" i="7"/>
  <c r="T16" i="7"/>
  <c r="U16" i="7"/>
  <c r="K52" i="7"/>
  <c r="K53" i="7"/>
  <c r="K54" i="7"/>
  <c r="B53" i="7"/>
  <c r="B52" i="7"/>
  <c r="B27" i="7"/>
  <c r="B28" i="7"/>
  <c r="B29" i="7"/>
  <c r="B30" i="7"/>
  <c r="B31" i="7"/>
  <c r="B32" i="7"/>
  <c r="B33" i="7"/>
  <c r="B34" i="7"/>
  <c r="B35" i="7"/>
  <c r="B36" i="7"/>
  <c r="B37" i="7"/>
  <c r="B38" i="7"/>
  <c r="B39" i="7"/>
  <c r="B40" i="7"/>
  <c r="B41" i="7"/>
  <c r="C42" i="7" l="1"/>
  <c r="C66" i="7"/>
  <c r="C67" i="7"/>
  <c r="C68" i="7"/>
  <c r="C69" i="7"/>
  <c r="C70" i="7"/>
  <c r="C71" i="7"/>
  <c r="C72" i="7"/>
  <c r="C73" i="7"/>
  <c r="C65" i="7"/>
  <c r="K66" i="7"/>
  <c r="K67" i="7"/>
  <c r="K68" i="7"/>
  <c r="K69" i="7"/>
  <c r="K70" i="7"/>
  <c r="K71" i="7"/>
  <c r="K72" i="7"/>
  <c r="K73" i="7"/>
  <c r="K65" i="7"/>
  <c r="C53" i="7"/>
  <c r="C54" i="7"/>
  <c r="C52" i="7"/>
  <c r="K27" i="7"/>
  <c r="K28" i="7"/>
  <c r="K29" i="7"/>
  <c r="K30" i="7"/>
  <c r="K31" i="7"/>
  <c r="K32" i="7"/>
  <c r="K33" i="7"/>
  <c r="K34" i="7"/>
  <c r="K35" i="7"/>
  <c r="K36" i="7"/>
  <c r="K37" i="7"/>
  <c r="K38" i="7"/>
  <c r="K39" i="7"/>
  <c r="K40" i="7"/>
  <c r="K41" i="7"/>
  <c r="K26" i="7"/>
  <c r="K11" i="7"/>
  <c r="K12" i="7"/>
  <c r="K13" i="7"/>
  <c r="K14" i="7"/>
  <c r="K15" i="7"/>
  <c r="K10" i="7"/>
  <c r="C11" i="7"/>
  <c r="C12" i="7"/>
  <c r="C13" i="7"/>
  <c r="C14" i="7"/>
  <c r="C15" i="7"/>
  <c r="C10" i="7"/>
  <c r="J53" i="7"/>
  <c r="J54" i="7"/>
  <c r="J52" i="7"/>
  <c r="J66" i="7"/>
  <c r="J67" i="7"/>
  <c r="J68" i="7"/>
  <c r="J69" i="7"/>
  <c r="J70" i="7"/>
  <c r="J71" i="7"/>
  <c r="J72" i="7"/>
  <c r="J73" i="7"/>
  <c r="J65" i="7"/>
  <c r="B66" i="7"/>
  <c r="B67" i="7"/>
  <c r="B68" i="7"/>
  <c r="B69" i="7"/>
  <c r="B70" i="7"/>
  <c r="B71" i="7"/>
  <c r="B72" i="7"/>
  <c r="B73" i="7"/>
  <c r="B65" i="7"/>
  <c r="B54" i="7"/>
  <c r="J27" i="7"/>
  <c r="J28" i="7"/>
  <c r="J29" i="7"/>
  <c r="J30" i="7"/>
  <c r="J31" i="7"/>
  <c r="J32" i="7"/>
  <c r="J33" i="7"/>
  <c r="J34" i="7"/>
  <c r="J35" i="7"/>
  <c r="J36" i="7"/>
  <c r="J37" i="7"/>
  <c r="J38" i="7"/>
  <c r="J39" i="7"/>
  <c r="J40" i="7"/>
  <c r="J41" i="7"/>
  <c r="J26" i="7"/>
  <c r="B26" i="7"/>
  <c r="J11" i="7"/>
  <c r="J12" i="7"/>
  <c r="J13" i="7"/>
  <c r="J14" i="7"/>
  <c r="J15" i="7"/>
  <c r="J10" i="7"/>
  <c r="B11" i="7"/>
  <c r="B12" i="7"/>
  <c r="B13" i="7"/>
  <c r="B14" i="7"/>
  <c r="B15" i="7"/>
  <c r="B10" i="7"/>
  <c r="D70" i="6" l="1"/>
  <c r="E70" i="6"/>
  <c r="F70" i="6"/>
  <c r="G70" i="6"/>
  <c r="H70" i="6"/>
  <c r="I70" i="6"/>
  <c r="J70" i="6"/>
  <c r="K70" i="6"/>
  <c r="L70" i="6"/>
  <c r="M70" i="6"/>
  <c r="N70" i="6"/>
  <c r="O70" i="6"/>
  <c r="P70" i="6"/>
  <c r="Q70" i="6"/>
  <c r="R70" i="6"/>
  <c r="S70" i="6"/>
  <c r="T70" i="6"/>
  <c r="U70" i="6"/>
  <c r="V70" i="6"/>
  <c r="W70" i="6"/>
  <c r="X70" i="6"/>
  <c r="Y70" i="6"/>
  <c r="D52" i="6"/>
  <c r="E52" i="6"/>
  <c r="C52" i="6" s="1"/>
  <c r="F52" i="6"/>
  <c r="G52" i="6"/>
  <c r="H52" i="6"/>
  <c r="I52" i="6"/>
  <c r="J52" i="6"/>
  <c r="K52" i="6"/>
  <c r="L52" i="6"/>
  <c r="M52" i="6"/>
  <c r="N52" i="6"/>
  <c r="O52" i="6"/>
  <c r="P52" i="6"/>
  <c r="Q52" i="6"/>
  <c r="R52" i="6"/>
  <c r="S52" i="6"/>
  <c r="T52" i="6"/>
  <c r="U52" i="6"/>
  <c r="V52" i="6"/>
  <c r="W52" i="6"/>
  <c r="X52" i="6"/>
  <c r="Y52" i="6"/>
  <c r="D40" i="6"/>
  <c r="E40" i="6"/>
  <c r="F40" i="6"/>
  <c r="G40" i="6"/>
  <c r="H40" i="6"/>
  <c r="I40" i="6"/>
  <c r="J40" i="6"/>
  <c r="K40" i="6"/>
  <c r="L40" i="6"/>
  <c r="M40" i="6"/>
  <c r="N40" i="6"/>
  <c r="O40" i="6"/>
  <c r="P40" i="6"/>
  <c r="Q40" i="6"/>
  <c r="R40" i="6"/>
  <c r="S40" i="6"/>
  <c r="T40" i="6"/>
  <c r="U40" i="6"/>
  <c r="V40" i="6"/>
  <c r="W40" i="6"/>
  <c r="X40" i="6"/>
  <c r="Y40" i="6"/>
  <c r="D15" i="6"/>
  <c r="E15" i="6"/>
  <c r="F15" i="6"/>
  <c r="G15" i="6"/>
  <c r="H15" i="6"/>
  <c r="I15" i="6"/>
  <c r="J15" i="6"/>
  <c r="K15" i="6"/>
  <c r="L15" i="6"/>
  <c r="M15" i="6"/>
  <c r="N15" i="6"/>
  <c r="O15" i="6"/>
  <c r="P15" i="6"/>
  <c r="Q15" i="6"/>
  <c r="R15" i="6"/>
  <c r="S15" i="6"/>
  <c r="T15" i="6"/>
  <c r="U15" i="6"/>
  <c r="V15" i="6"/>
  <c r="W15" i="6"/>
  <c r="X15" i="6"/>
  <c r="Y15" i="6"/>
  <c r="O12" i="5"/>
  <c r="O13" i="5"/>
  <c r="O14" i="5"/>
  <c r="O15" i="5"/>
  <c r="O16" i="5"/>
  <c r="O11" i="5"/>
  <c r="O17" i="5" s="1"/>
  <c r="O44" i="5"/>
  <c r="C17" i="5"/>
  <c r="D17" i="5"/>
  <c r="E17" i="5"/>
  <c r="F17" i="5"/>
  <c r="G17" i="5"/>
  <c r="H17" i="5"/>
  <c r="I17" i="5"/>
  <c r="J17" i="5"/>
  <c r="K17" i="5"/>
  <c r="L17" i="5"/>
  <c r="M17" i="5"/>
  <c r="N17" i="5"/>
  <c r="P17" i="5"/>
  <c r="Q17" i="5"/>
  <c r="R17" i="5"/>
  <c r="S17" i="5"/>
  <c r="T17" i="5"/>
  <c r="U17" i="5"/>
  <c r="V17" i="5"/>
  <c r="W17" i="5"/>
  <c r="X17" i="5"/>
  <c r="Y17" i="5"/>
  <c r="Z17" i="5"/>
  <c r="AA17" i="5"/>
  <c r="AB17" i="5"/>
  <c r="AC17" i="5"/>
  <c r="B17" i="5"/>
  <c r="C44" i="5"/>
  <c r="D44" i="5"/>
  <c r="E44" i="5"/>
  <c r="F44" i="5"/>
  <c r="G44" i="5"/>
  <c r="H44" i="5"/>
  <c r="I44" i="5"/>
  <c r="J44" i="5"/>
  <c r="K44" i="5"/>
  <c r="L44" i="5"/>
  <c r="M44" i="5"/>
  <c r="N44" i="5"/>
  <c r="P44" i="5"/>
  <c r="Q44" i="5"/>
  <c r="R44" i="5"/>
  <c r="S44" i="5"/>
  <c r="T44" i="5"/>
  <c r="U44" i="5"/>
  <c r="V44" i="5"/>
  <c r="W44" i="5"/>
  <c r="X44" i="5"/>
  <c r="Y44" i="5"/>
  <c r="AA44" i="5"/>
  <c r="AB44" i="5"/>
  <c r="AC44" i="5"/>
  <c r="B44" i="5"/>
  <c r="B70" i="6" l="1"/>
  <c r="C15" i="6"/>
  <c r="C70" i="6"/>
  <c r="B52" i="6"/>
  <c r="C40" i="6"/>
  <c r="B40" i="6"/>
  <c r="B15" i="6"/>
  <c r="O70" i="5" l="1"/>
  <c r="O71" i="5"/>
  <c r="O72" i="5"/>
  <c r="O73" i="5"/>
  <c r="O74" i="5"/>
  <c r="O75" i="5"/>
  <c r="O76" i="5"/>
  <c r="O77" i="5"/>
  <c r="O69" i="5"/>
  <c r="N70" i="5"/>
  <c r="N71" i="5"/>
  <c r="N72" i="5"/>
  <c r="N73" i="5"/>
  <c r="N74" i="5"/>
  <c r="N75" i="5"/>
  <c r="N76" i="5"/>
  <c r="N77" i="5"/>
  <c r="N69" i="5"/>
  <c r="O56" i="5"/>
  <c r="O57" i="5"/>
  <c r="O55" i="5"/>
  <c r="N56" i="5"/>
  <c r="N57" i="5"/>
  <c r="N55" i="5"/>
  <c r="O28" i="5"/>
  <c r="N12" i="5"/>
  <c r="N13" i="5"/>
  <c r="N14" i="5"/>
  <c r="N15" i="5"/>
  <c r="N16" i="5"/>
  <c r="N11" i="5"/>
  <c r="O29" i="5"/>
  <c r="O30" i="5"/>
  <c r="O31" i="5"/>
  <c r="O32" i="5"/>
  <c r="O33" i="5"/>
  <c r="O34" i="5"/>
  <c r="O35" i="5"/>
  <c r="O36" i="5"/>
  <c r="O37" i="5"/>
  <c r="O38" i="5"/>
  <c r="O39" i="5"/>
  <c r="O40" i="5"/>
  <c r="O41" i="5"/>
  <c r="O42" i="5"/>
  <c r="O43" i="5"/>
  <c r="N29" i="5"/>
  <c r="N30" i="5"/>
  <c r="N31" i="5"/>
  <c r="N32" i="5"/>
  <c r="N33" i="5"/>
  <c r="N34" i="5"/>
  <c r="N35" i="5"/>
  <c r="N36" i="5"/>
  <c r="N37" i="5"/>
  <c r="N38" i="5"/>
  <c r="N39" i="5"/>
  <c r="N40" i="5"/>
  <c r="N41" i="5"/>
  <c r="N42" i="5"/>
  <c r="N43" i="5"/>
  <c r="N28" i="5"/>
  <c r="AA58" i="5"/>
  <c r="AB58" i="5"/>
  <c r="AC58" i="5"/>
  <c r="AA78" i="5"/>
  <c r="AB78" i="5"/>
  <c r="AC78" i="5"/>
  <c r="C56" i="4" l="1"/>
  <c r="D56" i="4"/>
  <c r="E56" i="4"/>
  <c r="F56" i="4"/>
  <c r="G56" i="4"/>
  <c r="H56" i="4"/>
  <c r="I56" i="4"/>
  <c r="J56" i="4"/>
  <c r="K56" i="4"/>
  <c r="L56" i="4"/>
  <c r="M56" i="4"/>
  <c r="N56" i="4"/>
  <c r="O56" i="4"/>
  <c r="C75" i="4"/>
  <c r="D75" i="4"/>
  <c r="E75" i="4"/>
  <c r="F75" i="4"/>
  <c r="G75" i="4"/>
  <c r="H75" i="4"/>
  <c r="I75" i="4"/>
  <c r="J75" i="4"/>
  <c r="K75" i="4"/>
  <c r="L75" i="4"/>
  <c r="M75" i="4"/>
  <c r="N75" i="4"/>
  <c r="O75" i="4"/>
  <c r="C43" i="4"/>
  <c r="D43" i="4"/>
  <c r="E43" i="4"/>
  <c r="F43" i="4"/>
  <c r="G43" i="4"/>
  <c r="H43" i="4"/>
  <c r="I43" i="4"/>
  <c r="J43" i="4"/>
  <c r="K43" i="4"/>
  <c r="L43" i="4"/>
  <c r="M43" i="4"/>
  <c r="N43" i="4"/>
  <c r="O43" i="4"/>
  <c r="C17" i="4"/>
  <c r="D17" i="4"/>
  <c r="E17" i="4"/>
  <c r="F17" i="4"/>
  <c r="G17" i="4"/>
  <c r="H17" i="4"/>
  <c r="I17" i="4"/>
  <c r="J17" i="4"/>
  <c r="K17" i="4"/>
  <c r="L17" i="4"/>
  <c r="M17" i="4"/>
  <c r="N17" i="4"/>
  <c r="O17" i="4"/>
  <c r="B63" i="9" l="1"/>
  <c r="B47" i="9"/>
  <c r="B37" i="9"/>
  <c r="B14" i="9"/>
  <c r="C74" i="7" l="1"/>
  <c r="D74" i="7"/>
  <c r="E74" i="7"/>
  <c r="F74" i="7"/>
  <c r="G74" i="7"/>
  <c r="H74" i="7"/>
  <c r="I74" i="7"/>
  <c r="J74" i="7"/>
  <c r="K74" i="7"/>
  <c r="L74" i="7"/>
  <c r="M74" i="7"/>
  <c r="N74" i="7"/>
  <c r="O74" i="7"/>
  <c r="P74" i="7"/>
  <c r="Q74" i="7"/>
  <c r="R74" i="7"/>
  <c r="S74" i="7"/>
  <c r="B55" i="7"/>
  <c r="U26" i="7"/>
  <c r="B42" i="7"/>
  <c r="C78" i="5" l="1"/>
  <c r="D78" i="5"/>
  <c r="E78" i="5"/>
  <c r="F78" i="5"/>
  <c r="G78" i="5"/>
  <c r="H78" i="5"/>
  <c r="I78" i="5"/>
  <c r="J78" i="5"/>
  <c r="K78" i="5"/>
  <c r="L78" i="5"/>
  <c r="M78" i="5"/>
  <c r="N78" i="5"/>
  <c r="O78" i="5"/>
  <c r="P78" i="5"/>
  <c r="Q78" i="5"/>
  <c r="R78" i="5"/>
  <c r="S78" i="5"/>
  <c r="T78" i="5"/>
  <c r="U78" i="5"/>
  <c r="V78" i="5"/>
  <c r="W78" i="5"/>
  <c r="X78" i="5"/>
  <c r="Y78" i="5"/>
  <c r="C58" i="5"/>
  <c r="D58" i="5"/>
  <c r="E58" i="5"/>
  <c r="F58" i="5"/>
  <c r="G58" i="5"/>
  <c r="H58" i="5"/>
  <c r="I58" i="5"/>
  <c r="J58" i="5"/>
  <c r="K58" i="5"/>
  <c r="L58" i="5"/>
  <c r="M58" i="5"/>
  <c r="N58" i="5"/>
  <c r="O58" i="5"/>
  <c r="P58" i="5"/>
  <c r="Q58" i="5"/>
  <c r="R58" i="5"/>
  <c r="S58" i="5"/>
  <c r="T58" i="5"/>
  <c r="U58" i="5"/>
  <c r="V58" i="5"/>
  <c r="W58" i="5"/>
  <c r="X58" i="5"/>
  <c r="Y58" i="5"/>
  <c r="C71" i="3"/>
  <c r="D71" i="3"/>
  <c r="E71" i="3"/>
  <c r="F71" i="3"/>
  <c r="G71" i="3"/>
  <c r="H71" i="3"/>
  <c r="I71" i="3"/>
  <c r="J71" i="3"/>
  <c r="K71" i="3"/>
  <c r="L71" i="3"/>
  <c r="M71" i="3"/>
  <c r="C53" i="3"/>
  <c r="D53" i="3"/>
  <c r="E53" i="3"/>
  <c r="F53" i="3"/>
  <c r="G53" i="3"/>
  <c r="H53" i="3"/>
  <c r="I53" i="3"/>
  <c r="J53" i="3"/>
  <c r="K53" i="3"/>
  <c r="L53" i="3"/>
  <c r="M53" i="3"/>
  <c r="C41" i="3"/>
  <c r="D41" i="3"/>
  <c r="E41" i="3"/>
  <c r="F41" i="3"/>
  <c r="G41" i="3"/>
  <c r="H41" i="3"/>
  <c r="I41" i="3"/>
  <c r="J41" i="3"/>
  <c r="K41" i="3"/>
  <c r="L41" i="3"/>
  <c r="M41" i="3"/>
  <c r="B16" i="3"/>
  <c r="C16" i="3"/>
  <c r="D16" i="3"/>
  <c r="E16" i="3"/>
  <c r="F16" i="3"/>
  <c r="G16" i="3"/>
  <c r="H16" i="3"/>
  <c r="I16" i="3"/>
  <c r="J16" i="3"/>
  <c r="K16" i="3"/>
  <c r="L16" i="3"/>
  <c r="M16" i="3"/>
  <c r="B78" i="5" l="1"/>
  <c r="B58" i="5"/>
  <c r="B74" i="7" l="1"/>
  <c r="B16" i="7"/>
  <c r="B75" i="4" l="1"/>
  <c r="B56" i="4"/>
  <c r="B43" i="4"/>
  <c r="B17" i="4"/>
  <c r="B71" i="3"/>
  <c r="B53" i="3"/>
  <c r="B41" i="3"/>
  <c r="T26" i="7" l="1"/>
  <c r="U15" i="7"/>
  <c r="U27" i="7" l="1"/>
  <c r="U52" i="7"/>
  <c r="T66" i="7" l="1"/>
  <c r="T28" i="7"/>
  <c r="T14" i="7"/>
  <c r="T11" i="7"/>
  <c r="T12" i="7"/>
  <c r="T13" i="7"/>
  <c r="T15" i="7"/>
  <c r="T10" i="7"/>
  <c r="U69" i="7" l="1"/>
  <c r="U66" i="7"/>
  <c r="T67" i="7"/>
  <c r="U67" i="7"/>
  <c r="T68" i="7"/>
  <c r="U68" i="7"/>
  <c r="T69" i="7"/>
  <c r="T70" i="7"/>
  <c r="U70" i="7"/>
  <c r="T71" i="7"/>
  <c r="U71" i="7"/>
  <c r="T72" i="7"/>
  <c r="U72" i="7"/>
  <c r="T73" i="7"/>
  <c r="U73" i="7"/>
  <c r="U65" i="7"/>
  <c r="T65" i="7"/>
  <c r="T53" i="7"/>
  <c r="U53" i="7"/>
  <c r="T54" i="7"/>
  <c r="U54" i="7"/>
  <c r="T52" i="7"/>
  <c r="T27" i="7"/>
  <c r="U28" i="7"/>
  <c r="U42" i="7" s="1"/>
  <c r="T29" i="7"/>
  <c r="U29" i="7"/>
  <c r="T30" i="7"/>
  <c r="U30" i="7"/>
  <c r="T31" i="7"/>
  <c r="U31" i="7"/>
  <c r="T32" i="7"/>
  <c r="U32" i="7"/>
  <c r="T33" i="7"/>
  <c r="U33" i="7"/>
  <c r="T34" i="7"/>
  <c r="U34" i="7"/>
  <c r="T35" i="7"/>
  <c r="U35" i="7"/>
  <c r="T36" i="7"/>
  <c r="U36" i="7"/>
  <c r="T37" i="7"/>
  <c r="U37" i="7"/>
  <c r="T38" i="7"/>
  <c r="U38" i="7"/>
  <c r="T39" i="7"/>
  <c r="U39" i="7"/>
  <c r="T40" i="7"/>
  <c r="U40" i="7"/>
  <c r="T41" i="7"/>
  <c r="U41" i="7"/>
  <c r="U11" i="7"/>
  <c r="U12" i="7"/>
  <c r="U13" i="7"/>
  <c r="U14" i="7"/>
  <c r="U10" i="7"/>
  <c r="U74" i="7" l="1"/>
  <c r="T74" i="7"/>
</calcChain>
</file>

<file path=xl/sharedStrings.xml><?xml version="1.0" encoding="utf-8"?>
<sst xmlns="http://schemas.openxmlformats.org/spreadsheetml/2006/main" count="814" uniqueCount="187">
  <si>
    <t>Odra</t>
  </si>
  <si>
    <t>Wisła</t>
  </si>
  <si>
    <t>Dolnośląskie</t>
  </si>
  <si>
    <t>Kujawsko-Pomorskie</t>
  </si>
  <si>
    <t>Lubelskie</t>
  </si>
  <si>
    <t>Lubuskie</t>
  </si>
  <si>
    <t>Łódzkie</t>
  </si>
  <si>
    <t>Małopolskie</t>
  </si>
  <si>
    <t>Mazowieckie</t>
  </si>
  <si>
    <t>Opolskie</t>
  </si>
  <si>
    <t>Podlaskie</t>
  </si>
  <si>
    <t>Podkarpackie</t>
  </si>
  <si>
    <t>Pomorskie</t>
  </si>
  <si>
    <t>Śląskie</t>
  </si>
  <si>
    <t>Świętokrzyskie</t>
  </si>
  <si>
    <t>Warmińsko-Mazurskie</t>
  </si>
  <si>
    <t>Zachodniopomorskie</t>
  </si>
  <si>
    <t>≥ 15 000 &lt; 100 000</t>
  </si>
  <si>
    <t>Region Małej Wisły</t>
  </si>
  <si>
    <t>Region Górnej Wisły</t>
  </si>
  <si>
    <t>Region Środkowej Wisły</t>
  </si>
  <si>
    <t>Region Dolnej Wisły</t>
  </si>
  <si>
    <t>Region Górnej Odry</t>
  </si>
  <si>
    <t>Region Środkowej Odry</t>
  </si>
  <si>
    <t>Region Warty</t>
  </si>
  <si>
    <t>Region Dolnej Odry i Przymorza</t>
  </si>
  <si>
    <t>RAZEM</t>
  </si>
  <si>
    <t>AGLOMERACJE - DANE PODSTAWOWE - PODZIAŁ NA REGIONY WODNE</t>
  </si>
  <si>
    <t>AGLOMERACJE - DANE PODSTAWOWE - PODZIAŁ NA WOJEWÓDZTWA</t>
  </si>
  <si>
    <t>Tabela 1. Realizacja zbiorczych sieci kanalizacyjnych na terenie aglomeracji – podział na przedziały RLM</t>
  </si>
  <si>
    <t>ogółem</t>
  </si>
  <si>
    <t>w tym sieci grawitacyjnej</t>
  </si>
  <si>
    <t>[km]</t>
  </si>
  <si>
    <t>ZBIORCZE SIECI KANALIZACYJNYE - PODZIAŁ NA REGIONY WODNE</t>
  </si>
  <si>
    <t>BN</t>
  </si>
  <si>
    <t>M</t>
  </si>
  <si>
    <t>MO</t>
  </si>
  <si>
    <t>R</t>
  </si>
  <si>
    <t>RM</t>
  </si>
  <si>
    <t>GOSPODARKA OSADOWA - PODZIAŁ NA PRZEDZIAŁY RLM</t>
  </si>
  <si>
    <t>Tabela 1. Poniesione nakłady finansowe na zbiorcze sieci kanalizacyjne oraz oczyszczalnie ścieków komunalnych – podział na grupy RLM</t>
  </si>
  <si>
    <t>NAKŁADY FINANSOWE - PODZIAŁ NA PRZEDZIAŁY RLM</t>
  </si>
  <si>
    <t>w tym koszty związane
 z wybudowaniem sieci</t>
  </si>
  <si>
    <t>w tym koszty związane
 z modernizacją sieci</t>
  </si>
  <si>
    <t>w tym koszty związane
 z przeróbką osadu 
na oczyszczalni</t>
  </si>
  <si>
    <t>w tym koszty związane
 z zagospodarowaniem osadu</t>
  </si>
  <si>
    <t xml:space="preserve"> [tys. zł] </t>
  </si>
  <si>
    <t>NAKŁADY FINANSOWE - PODZIAŁ NA WOJEWÓDZTWA</t>
  </si>
  <si>
    <t xml:space="preserve">NAKŁADY FINANSOWE - PODZIAŁ NA DORZECZA </t>
  </si>
  <si>
    <t>NAKŁADY FINANSOWE - PODZIAŁ NA REGIONY WODNE</t>
  </si>
  <si>
    <t>ŹRÓDŁA POCHODZENIA NAKŁADÓW FINANSOWYCH - PODZIAŁ NA PRZEDZIAŁY RLM</t>
  </si>
  <si>
    <t>Narodowy Fundusz Ochrony Środowiska
 i Gospodarki Wodnej</t>
  </si>
  <si>
    <t>Wojewódzkie Fundusze Ochrony Środowiska
 i Gospodarki Wodnej</t>
  </si>
  <si>
    <t>ŹRÓDŁA POCHODZENIA NAKŁADÓW FINANSOWYCH - PODZIAŁ NA WOJEWÓDZTWA</t>
  </si>
  <si>
    <t xml:space="preserve">ŹRÓDŁA POCHODZENIA NAKŁADÓW FINANSOWYCH - PODZIAŁ NA DORZECZA </t>
  </si>
  <si>
    <t>ŹRÓDŁA POCHODZENIA NAKŁADÓW FINANSOWYCH - PODZIAŁ NA REGIONY WODNE</t>
  </si>
  <si>
    <t>Inne</t>
  </si>
  <si>
    <t>Wielkoposkie</t>
  </si>
  <si>
    <t>Dorzecze</t>
  </si>
  <si>
    <t xml:space="preserve">Odra </t>
  </si>
  <si>
    <t>Region wodny</t>
  </si>
  <si>
    <t>w tym koszty związane z wykonywaniem dokumentacji projektowej</t>
  </si>
  <si>
    <t>OCZYSZCZALNIE ŚCIEKÓW KOMUNALNYCH - PODZIAŁ NA DORZECZA</t>
  </si>
  <si>
    <t>OCZYSZCZALNIE ŚCIEKÓW KOMUNALNYCH - PODZIAŁ NA REGIONY WODNE</t>
  </si>
  <si>
    <t>≥ 150 000</t>
  </si>
  <si>
    <t>≥ 100 000 &lt; 150 000</t>
  </si>
  <si>
    <t>Tabela 2. Realizacja zbiorczych sieci kanalizacyjnych na terenie aglomeracji – podział na województwa</t>
  </si>
  <si>
    <t>Tabela 3. Realizacja zbiorczych sieci kanalizacyjnych na terenie aglomeracji – podział na dorzecza</t>
  </si>
  <si>
    <t>Tabela 4. Realizacja zbiorczych sieci kanalizacyjnych na terenie aglomeracji – podział na regiony wodne</t>
  </si>
  <si>
    <t>Tabela 2. Poniesione nakłady finansowe na zbiorcze sieci kanalizacyjne oraz oczyszczalnie ścieków komunalnych – podział na województwa</t>
  </si>
  <si>
    <t>Tabela 3. Poniesione nakłady finansowe na zbiorcze sieci kanalizacyjne oraz oczyszczalnie ścieków komunalnych – podział na dorzecza</t>
  </si>
  <si>
    <t>Tabela 4. Poniesione nakłady finansowe na zbiorcze sieci kanalizacyjne oraz oczyszczalnie ścieków komunalnych – podział na regiony wodne</t>
  </si>
  <si>
    <t>RLMrz aglomeracji</t>
  </si>
  <si>
    <t xml:space="preserve">Liczba mieszkańców korzystających 
z systemu kanalizacyjnego </t>
  </si>
  <si>
    <t>Województwo</t>
  </si>
  <si>
    <t>Długość wybudowanej sieci kanalizacyjnej</t>
  </si>
  <si>
    <t>Ilość oczyszczanych ścieków komunalnych ogółem w ciągu roku</t>
  </si>
  <si>
    <t>Zbiorcze systemy kanalizacyjne</t>
  </si>
  <si>
    <t>Oczyszczalnia ścieków komunalnych</t>
  </si>
  <si>
    <t>w tym koszty związane z inwestycjami na oczyszczalni</t>
  </si>
  <si>
    <t>Środki własne samorządów gmin oraz środki przedsiębiorstw wodociągowo-kanalizacyjnych</t>
  </si>
  <si>
    <t xml:space="preserve">Fundusze zagraniczne  </t>
  </si>
  <si>
    <t>&lt; 2 000</t>
  </si>
  <si>
    <t>Przedział RLM
(wg RLMrz)</t>
  </si>
  <si>
    <t>Liczba aktywnych aglomeracji</t>
  </si>
  <si>
    <t xml:space="preserve">≥ 10 000 &lt; 15 000 </t>
  </si>
  <si>
    <t>Liczba aktywnych oczyszczalni</t>
  </si>
  <si>
    <t>przeznaczenie na inne cele</t>
  </si>
  <si>
    <t>Ilość ścieków komunalnych powstających w aglomeracji ogółem</t>
  </si>
  <si>
    <t>ZAŁĄCZNIK – GRUPA 5: NAKŁADY FINANSOWE</t>
  </si>
  <si>
    <t>ZAŁĄCZNIK – GRUPA 4: GOSPODARKA OSADOWA</t>
  </si>
  <si>
    <t>ZAŁĄCZNIK – GRUPA 3: OCZYSZCZALNIE ŚCIEKÓW KOMUNALNYCH</t>
  </si>
  <si>
    <t>ZAŁĄCZNIK – GRUPA 2: ZBIORCZE SIECI KANALIZACYJNE</t>
  </si>
  <si>
    <t>Tabela 1. Dane podstawowe dotyczące aglomeracji – podział na przedziały RLM</t>
  </si>
  <si>
    <t>Tabela 2. Dane podstawowe dotyczące aglomeracji – podział na województwa</t>
  </si>
  <si>
    <t>Tabela 3. Dane podstawowe dotyczące aglomeracji – podział na dorzecza</t>
  </si>
  <si>
    <t>Tabela 4. Dane podstawowe dotyczące aglomeracji – podział na regiony wodne</t>
  </si>
  <si>
    <t>zastosowanie w rolnictwie, w tym do uprawy roślin do produkcji pasz
[R10]</t>
  </si>
  <si>
    <t>Ilość suchej masy osadów z podziałem na procesy unieszkodliwiania i odzysku [Mg/a]</t>
  </si>
  <si>
    <t>Tabela 1. Gospodarka osadowa – podział na przedziały RLM</t>
  </si>
  <si>
    <t>Tabela 4. Gospodarka osadowa – podział na regiony wodne</t>
  </si>
  <si>
    <t>Tabela 3. Gospodarka osadowa – podział na dorzecza</t>
  </si>
  <si>
    <t>Tabela 2. Gospodarka osadowa – podział na województwa</t>
  </si>
  <si>
    <t>L</t>
  </si>
  <si>
    <t>≥ 2 000 &lt; 10 000</t>
  </si>
  <si>
    <t>Fundusze ekologiczne (dotacje bezzwrotne)</t>
  </si>
  <si>
    <t>≥ 2 000 &lt; 10000</t>
  </si>
  <si>
    <t>AGLOMERACJE - ZGODNOŚĆ Z WARUNKAMI DYREKTYWY RADY 91/271/EWG (Z UWZGLĘDNIENIEM ZASADY HIERARCHICZNOŚCI)</t>
  </si>
  <si>
    <t>Tabela 1. Spełnienie warunków zgodności z dyrektywą 91/271/EWG – podział na przedziały RLM</t>
  </si>
  <si>
    <t>Tabela 2. Spełnienie warunków zgodności z dyrektywą 91/271/EWG – podział na województwa</t>
  </si>
  <si>
    <t>Tabela 3. Spełnienie warunków zgodności z dyrektywą 91/271/EWG – podział na dorzecza</t>
  </si>
  <si>
    <t>Tabela 4. Spełnienie warunków zgodności z dyrektywą 91/271/EWG – podział na regiony wodne</t>
  </si>
  <si>
    <t>Warunek I
stopień skanalizowania
(zgodność z art. 3 dyrektywy)</t>
  </si>
  <si>
    <t>Warunek II
wydajność oczyszczalni
(zgodność z art. 10 dyrektywy)</t>
  </si>
  <si>
    <t>Spełnienie łącznie 3 warunków
zgodności z dyrektywą
(art. 3, 4, 5.2 oraz 10)</t>
  </si>
  <si>
    <t>OPIS ZAWARTOŚCI</t>
  </si>
  <si>
    <t>Arkusz "Grupa 1"</t>
  </si>
  <si>
    <t>Arkusz "Grupa 2"</t>
  </si>
  <si>
    <t>Arkusz "Grupa 3"</t>
  </si>
  <si>
    <t>Arkusz "Grupa 4"</t>
  </si>
  <si>
    <t>Arkusz "Grupa 5"</t>
  </si>
  <si>
    <t>Arkusz "Grupa 6"</t>
  </si>
  <si>
    <t>Aglomeracje – dane podstawowe</t>
  </si>
  <si>
    <t>Zbiorcze sieci kanalizacyjne</t>
  </si>
  <si>
    <t>Oczyszczalnie ścieków komunalnych</t>
  </si>
  <si>
    <t>Gospodarka osadowa</t>
  </si>
  <si>
    <t>Nakłady finansowe</t>
  </si>
  <si>
    <t>Źródła pochodzenia nakładów finansowych</t>
  </si>
  <si>
    <t>Zgodność z warunkami dyrektywy 91/271/EWG</t>
  </si>
  <si>
    <t>ZAŁĄCZNIK – GRUPA 1: AGLOMERACJE – DANE PODSTAWOWE</t>
  </si>
  <si>
    <t>ZBIORCZE SIECI KANALIZACYJNE - PODZIAŁ NA PRZEDZIAŁY RLM</t>
  </si>
  <si>
    <t>AGLOMERACJE - DANE PODSTAWOWE - PODZIAŁ NA PRZEDZIAŁY RLM</t>
  </si>
  <si>
    <t>OCZYSZCZALNIE ŚCIEKÓW KOMUNALNYCH - PODZIAŁ NA WOJEWÓDZTWA</t>
  </si>
  <si>
    <t>OCZYSZCZALNIE ŚCIEKÓW KOMUNALNYCH - PODZIAŁ NA PRZEDZIAŁY RLM</t>
  </si>
  <si>
    <t>ZBIORCZE SIECI KANALIZACYJNYE - PODZIAŁ NA WOJEWÓDZTWA</t>
  </si>
  <si>
    <t>ZBIORCZE SIECI KANALIZACYJNYE - PODZIAŁ NA DORZECZA</t>
  </si>
  <si>
    <t>AGLOMERACJE - DANE PODSTAWOWE - PODZIAŁ NA DORZECZA</t>
  </si>
  <si>
    <t>GOSPODARKA OSADOWA - PODZIAŁ NA WOJEWÓDZTWA</t>
  </si>
  <si>
    <t>GOSPODARKA OSADOWA - PODZIAŁ NA DORZECZA</t>
  </si>
  <si>
    <t>GOSPODARKA OSADOWA - PODZIAŁ NA REGIONY WODNE</t>
  </si>
  <si>
    <t>Tabela 1. Inwestycje na oczyszczalniach ścieków na terenie aglomeracji – podział na przedziały RLM</t>
  </si>
  <si>
    <t>Tabela 2. Inwestycje na oczyszczalniach ścieków na terenie aglomeracji – podział na województwa</t>
  </si>
  <si>
    <t>Tabela 3. Inwestycje na oczyszczalniach ścieków na terenie aglomeracji – podział na dorzecza</t>
  </si>
  <si>
    <t>Tabela 4. Inwestycje na oczyszczalniach ścieków na terenie aglomeracji – podział na regiony wodne</t>
  </si>
  <si>
    <t>Załącznik do sprawozdania z wykonania Krajowego programu oczyszczania ścieków komunalnych w latach 2022 i 2023</t>
  </si>
  <si>
    <r>
      <t>w tym PUB</t>
    </r>
    <r>
      <rPr>
        <vertAlign val="superscript"/>
        <sz val="10"/>
        <rFont val="Calibri"/>
        <family val="2"/>
        <charset val="238"/>
        <scheme val="minor"/>
      </rPr>
      <t>1)</t>
    </r>
  </si>
  <si>
    <r>
      <t>w tym B</t>
    </r>
    <r>
      <rPr>
        <vertAlign val="superscript"/>
        <sz val="10"/>
        <rFont val="Calibri"/>
        <family val="2"/>
        <charset val="238"/>
        <scheme val="minor"/>
      </rPr>
      <t>2)</t>
    </r>
  </si>
  <si>
    <r>
      <t>w tym ilość oczyszczalni spełniających wymagania rozporządzenia</t>
    </r>
    <r>
      <rPr>
        <vertAlign val="superscript"/>
        <sz val="10"/>
        <rFont val="Calibri"/>
        <family val="2"/>
        <charset val="238"/>
        <scheme val="minor"/>
      </rPr>
      <t>3)</t>
    </r>
    <r>
      <rPr>
        <sz val="10"/>
        <rFont val="Calibri"/>
        <family val="2"/>
        <charset val="238"/>
        <scheme val="minor"/>
      </rPr>
      <t xml:space="preserve"> </t>
    </r>
  </si>
  <si>
    <r>
      <t>[tys. m</t>
    </r>
    <r>
      <rPr>
        <vertAlign val="superscript"/>
        <sz val="10"/>
        <rFont val="Calibri"/>
        <family val="2"/>
        <charset val="238"/>
        <scheme val="minor"/>
      </rPr>
      <t>3</t>
    </r>
    <r>
      <rPr>
        <sz val="10"/>
        <rFont val="Calibri"/>
        <family val="2"/>
        <charset val="238"/>
        <scheme val="minor"/>
      </rPr>
      <t>/r]</t>
    </r>
  </si>
  <si>
    <t>2022</t>
  </si>
  <si>
    <t>2023</t>
  </si>
  <si>
    <r>
      <t>Łącznie nakłady poniesione</t>
    </r>
    <r>
      <rPr>
        <vertAlign val="superscript"/>
        <sz val="10"/>
        <rFont val="Calibri"/>
        <family val="2"/>
        <charset val="238"/>
        <scheme val="minor"/>
      </rPr>
      <t>1)</t>
    </r>
  </si>
  <si>
    <t>Liczba mieszkańców w granicach aglomeracji zameldowana na pobyt stały i czasowy powyżej 3 miesięcy na terenie aglomeracji = RLM mieszkańców aglomeracji</t>
  </si>
  <si>
    <t>Długość zmodernizowanej sieci kanalizacyjnej [km]</t>
  </si>
  <si>
    <t xml:space="preserve">Długość sieci kanalizacyjnej ogółem
(sanitarnej  i ogólnospławnej) w aglomeracji                                   </t>
  </si>
  <si>
    <t>Przyrost liczby mieszkańców rzeczywistych
korzystających z usług kanalizacyjnych</t>
  </si>
  <si>
    <t>do sieci nowowybudowanej
w roku sprawozdawczym</t>
  </si>
  <si>
    <t>do sieci istniejącej
w roku sprawozdawczym</t>
  </si>
  <si>
    <r>
      <t>Rodzaj i liczba inwestycji na oczyszczalniach ścieków
(BN, M, MO, R, RM, E, L)</t>
    </r>
    <r>
      <rPr>
        <vertAlign val="superscript"/>
        <sz val="10"/>
        <rFont val="Calibri"/>
        <family val="2"/>
        <charset val="238"/>
        <scheme val="minor"/>
      </rPr>
      <t>4)</t>
    </r>
  </si>
  <si>
    <r>
      <t>E</t>
    </r>
    <r>
      <rPr>
        <vertAlign val="superscript"/>
        <sz val="10"/>
        <rFont val="Calibri"/>
        <family val="2"/>
        <charset val="238"/>
        <scheme val="minor"/>
      </rPr>
      <t>5)</t>
    </r>
  </si>
  <si>
    <r>
      <t xml:space="preserve">1) </t>
    </r>
    <r>
      <rPr>
        <sz val="9"/>
        <rFont val="Calibri"/>
        <family val="2"/>
        <charset val="238"/>
        <scheme val="minor"/>
      </rPr>
      <t xml:space="preserve">PUB – oczyszczalnia biologiczna z podwyższonym usuwaniem związków azotu (N), fosforu (P).
</t>
    </r>
    <r>
      <rPr>
        <vertAlign val="superscript"/>
        <sz val="9"/>
        <rFont val="Calibri"/>
        <family val="2"/>
        <charset val="238"/>
        <scheme val="minor"/>
      </rPr>
      <t xml:space="preserve">2) </t>
    </r>
    <r>
      <rPr>
        <sz val="9"/>
        <rFont val="Calibri"/>
        <family val="2"/>
        <charset val="238"/>
        <scheme val="minor"/>
      </rPr>
      <t xml:space="preserve">B – oczyszczalnia biologiczna.
</t>
    </r>
    <r>
      <rPr>
        <vertAlign val="superscript"/>
        <sz val="9"/>
        <rFont val="Calibri"/>
        <family val="2"/>
        <charset val="238"/>
        <scheme val="minor"/>
      </rPr>
      <t>3)</t>
    </r>
    <r>
      <rPr>
        <sz val="9"/>
        <rFont val="Calibri"/>
        <family val="2"/>
        <charset val="238"/>
        <scheme val="minor"/>
      </rPr>
      <t xml:space="preserve"> Rozporządzenie Ministra Gospodarki Morskiej i Żeglugi Śródlądowej z dnia 12 lipca 2019 r. w sprawie substancji szczególnie szkodliwych dla środowiska wodnego oraz warunków, jakie należy spełnić przy wprowadzaniu do wód lub do ziemi ścieków, a także przy odprowadzaniu wód opadowych lub roztopowych do wód lub do urządzeń wodnych (Dz. U. z 2019 r. poz. 1311).
</t>
    </r>
    <r>
      <rPr>
        <vertAlign val="superscript"/>
        <sz val="9"/>
        <rFont val="Calibri"/>
        <family val="2"/>
        <charset val="238"/>
        <scheme val="minor"/>
      </rPr>
      <t>4)</t>
    </r>
    <r>
      <rPr>
        <sz val="9"/>
        <rFont val="Calibri"/>
        <family val="2"/>
        <charset val="238"/>
        <scheme val="minor"/>
      </rPr>
      <t xml:space="preserve"> BN – budowa nowej oczyszczalni ścieków, M – modernizacja oczyszczalni ścieków, MO – modernizacja tylko części osadowej oczyszczalni, R – rozbudowa oczyszczalni ścieków, RM – rozbudowa i modernizacja oczyszczalni ścieków, E – inwestycja prowadząca do podwyższenia efektywności energetycznej oczyszczalni, L – likwidacja oczyszczalni ścieków.
</t>
    </r>
    <r>
      <rPr>
        <vertAlign val="superscript"/>
        <sz val="9"/>
        <rFont val="Calibri"/>
        <family val="2"/>
        <charset val="238"/>
        <scheme val="minor"/>
      </rPr>
      <t>5)</t>
    </r>
    <r>
      <rPr>
        <sz val="9"/>
        <rFont val="Calibri"/>
        <family val="2"/>
        <charset val="238"/>
        <scheme val="minor"/>
      </rPr>
      <t xml:space="preserve"> W ramach sprawozdawczości za rok 2022 nie były zbierane dane dotyczące inwestycji prowadzących do podwyższenia efektywności energetycznej oczyszczalni.
</t>
    </r>
  </si>
  <si>
    <t>brak danych</t>
  </si>
  <si>
    <t>osad czasowo zmagazynowany na terenie oczyszczalni do unieszkodliwienia lub odzysku po roku sprawozdawczym</t>
  </si>
  <si>
    <t>do celów określonych w art. 96 ust. 1 pkt 5 ustawy o odpadach</t>
  </si>
  <si>
    <r>
      <rPr>
        <vertAlign val="superscript"/>
        <sz val="10"/>
        <rFont val="Calibri"/>
        <family val="2"/>
        <charset val="238"/>
        <scheme val="minor"/>
      </rPr>
      <t>1)</t>
    </r>
    <r>
      <rPr>
        <sz val="10"/>
        <rFont val="Calibri"/>
        <family val="2"/>
        <charset val="238"/>
        <scheme val="minor"/>
      </rPr>
      <t xml:space="preserve"> Różnice pomiędzy wielkością nakładów finansowych poniesionych na realizację inwestycji a wielkością nakładów finansowych pod względem źródła ich pochodzenia wynikają przede wszystkim z odmiennych terminów realizacji płatności dla wykonawców zadań w stosunku do pozyskiwania środków oraz dezagregacji i przejmowania na stan posiadania środków trwałych przez inwestorów.</t>
    </r>
  </si>
  <si>
    <t>Tabela 1. Źródła pochodzenia nakładów finansowych – podział na grupy RLM</t>
  </si>
  <si>
    <t>Tabela 2. Źródła pochodzenia nakładów finansowych – podział na województwa</t>
  </si>
  <si>
    <t>Tabela 3. Źródła pochodzenia nakładów finansowych – podział na dorzecza</t>
  </si>
  <si>
    <t>Tabela 4. Źródła pochodzenia nakładów finansowych – podział na regiony wodne</t>
  </si>
  <si>
    <t>Kredyty i pożyczki krajowe
w tym bankowe, NFOŚiGW oraz WFOŚiGW</t>
  </si>
  <si>
    <t>Pozostałe źródła finansowania
(banki, środki prywatne, agencje)</t>
  </si>
  <si>
    <t>Liczba mieszkańców korzystających ze zbiorników bezodpływowych</t>
  </si>
  <si>
    <t>Liczba mieszkańców korzystających z przydomowych oczyszczalni ścieków</t>
  </si>
  <si>
    <t>Warunek III
standardy oczyszczania
 (zgodność z art. 4 i 5 ust. 2 dyrektywy)</t>
  </si>
  <si>
    <t>Arkusz "Grupa 7"</t>
  </si>
  <si>
    <t>ZAŁĄCZNIK – GRUPA 7: ZGODNOŚĆ Z WARUNKAMI DYREKTYWY 91/271/EWG</t>
  </si>
  <si>
    <t>ZAŁĄCZNIK – GRUPA 6: ŹRÓDŁA POCHODZENIA NAKŁADÓW FINANSOWYCH</t>
  </si>
  <si>
    <t>zastosowanie przez wykorzystanie lub wymianę osadów (przeróbka w instalacji) za wyjątkiem przekazania do innej oczyszczalni ścieków
[R11 lub R12]</t>
  </si>
  <si>
    <r>
      <t>Ilość osadów zagospodarowanych i unieszkodliwionych w roku sprawozdawczym</t>
    </r>
    <r>
      <rPr>
        <vertAlign val="superscript"/>
        <sz val="10"/>
        <rFont val="Calibri"/>
        <family val="2"/>
        <charset val="238"/>
        <scheme val="minor"/>
      </rPr>
      <t>1)</t>
    </r>
  </si>
  <si>
    <r>
      <rPr>
        <vertAlign val="superscript"/>
        <sz val="10"/>
        <rFont val="Calibri"/>
        <family val="2"/>
        <charset val="238"/>
        <scheme val="minor"/>
      </rPr>
      <t xml:space="preserve">1) </t>
    </r>
    <r>
      <rPr>
        <sz val="10"/>
        <rFont val="Calibri"/>
        <family val="2"/>
        <charset val="238"/>
        <scheme val="minor"/>
      </rPr>
      <t>Dla roku 2022 podana wartość stanowi sumę kolumn 4, 6, 8, 10, 12, 14, 16, 18, 20, 22. Dla roku 2023 podana wartość stanowi sumę kolumn 5, 7, 9, 11, 13, 15, 17, 19, 21, 23.</t>
    </r>
  </si>
  <si>
    <t>zastosowanie do uprawy roślin nieprzeznaczonych do spożycia i produkcji pasz [R10]</t>
  </si>
  <si>
    <t>zastosowanie do rekultywacji terenów [R10]</t>
  </si>
  <si>
    <t>zastosowanie do produkcji kompostu [R3]</t>
  </si>
  <si>
    <t>zastosowanie do uprawy roślin przeznaczonych na kompost [R10]</t>
  </si>
  <si>
    <t>poddanie wysuszeniu [D9]</t>
  </si>
  <si>
    <t>poddanie termicznemu przekształceniu [D10]</t>
  </si>
  <si>
    <t>% całkowitej liczby aglomeracji spełniających łącznie 3 warunki zgodności z dyrektywą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</si>
</sst>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zł&quot;_-;\-* #,##0.00\ &quot;zł&quot;_-;_-* &quot;-&quot;??\ &quot;zł&quot;_-;_-@_-"/>
    <numFmt numFmtId="43" formatCode="_-* #,##0.00\ _z_ł_-;\-* #,##0.00\ _z_ł_-;_-* &quot;-&quot;??\ _z_ł_-;_-@_-"/>
    <numFmt numFmtId="164" formatCode="#,##0.0"/>
    <numFmt numFmtId="165" formatCode="#,##0.000000"/>
  </numFmts>
  <fonts count="26" x14ac:knownFonts="1">
    <font>
      <sz val="10"/>
      <name val="Arial CE"/>
      <charset val="238"/>
    </font>
    <font>
      <sz val="11"/>
      <color theme="1"/>
      <name val="Calibri"/>
      <family val="2"/>
      <charset val="238"/>
      <scheme val="minor"/>
    </font>
    <font>
      <sz val="10"/>
      <name val="Arial CE"/>
      <charset val="238"/>
    </font>
    <font>
      <sz val="10"/>
      <name val="Arial CE"/>
      <charset val="238"/>
    </font>
    <font>
      <sz val="10"/>
      <name val="Arial"/>
      <family val="2"/>
      <charset val="238"/>
    </font>
    <font>
      <sz val="10"/>
      <color indexed="8"/>
      <name val="Arial"/>
      <family val="2"/>
      <charset val="238"/>
    </font>
    <font>
      <sz val="11"/>
      <color indexed="8"/>
      <name val="Calibri"/>
      <family val="2"/>
      <charset val="238"/>
    </font>
    <font>
      <sz val="11"/>
      <color indexed="17"/>
      <name val="Calibri"/>
      <family val="2"/>
      <charset val="238"/>
    </font>
    <font>
      <sz val="11"/>
      <color indexed="8"/>
      <name val="Arial CE"/>
      <family val="2"/>
      <charset val="238"/>
    </font>
    <font>
      <sz val="11"/>
      <color rgb="FF006100"/>
      <name val="Calibri"/>
      <family val="2"/>
      <charset val="238"/>
      <scheme val="minor"/>
    </font>
    <font>
      <sz val="10"/>
      <color rgb="FF000000"/>
      <name val="Arial"/>
      <family val="2"/>
      <charset val="238"/>
    </font>
    <font>
      <sz val="11"/>
      <color rgb="FF9C6500"/>
      <name val="Calibri"/>
      <family val="2"/>
      <charset val="238"/>
      <scheme val="minor"/>
    </font>
    <font>
      <sz val="11"/>
      <color theme="1"/>
      <name val="Calibri"/>
      <family val="2"/>
      <charset val="238"/>
      <scheme val="minor"/>
    </font>
    <font>
      <sz val="11"/>
      <color theme="1"/>
      <name val="Calibri"/>
      <family val="2"/>
      <scheme val="minor"/>
    </font>
    <font>
      <sz val="11"/>
      <color rgb="FF9C0006"/>
      <name val="Calibri"/>
      <family val="2"/>
      <charset val="238"/>
      <scheme val="minor"/>
    </font>
    <font>
      <sz val="10"/>
      <name val="Calibri"/>
      <family val="2"/>
      <charset val="238"/>
      <scheme val="minor"/>
    </font>
    <font>
      <i/>
      <sz val="10"/>
      <name val="Calibri"/>
      <family val="2"/>
      <charset val="238"/>
      <scheme val="minor"/>
    </font>
    <font>
      <sz val="8"/>
      <name val="Calibri"/>
      <family val="2"/>
      <charset val="238"/>
      <scheme val="minor"/>
    </font>
    <font>
      <vertAlign val="superscript"/>
      <sz val="10"/>
      <name val="Calibri"/>
      <family val="2"/>
      <charset val="238"/>
      <scheme val="minor"/>
    </font>
    <font>
      <i/>
      <sz val="8"/>
      <name val="Calibri"/>
      <family val="2"/>
      <charset val="238"/>
      <scheme val="minor"/>
    </font>
    <font>
      <vertAlign val="superscript"/>
      <sz val="9"/>
      <name val="Calibri"/>
      <family val="2"/>
      <charset val="238"/>
      <scheme val="minor"/>
    </font>
    <font>
      <b/>
      <sz val="10"/>
      <name val="Calibri"/>
      <family val="2"/>
      <charset val="238"/>
      <scheme val="minor"/>
    </font>
    <font>
      <sz val="9"/>
      <name val="Calibri"/>
      <family val="2"/>
      <charset val="238"/>
      <scheme val="minor"/>
    </font>
    <font>
      <sz val="10"/>
      <name val="Calibri"/>
      <family val="2"/>
      <charset val="238"/>
    </font>
    <font>
      <b/>
      <sz val="11"/>
      <name val="Calibri"/>
      <family val="2"/>
      <charset val="238"/>
      <scheme val="minor"/>
    </font>
    <font>
      <b/>
      <u/>
      <sz val="11"/>
      <name val="Calibri"/>
      <family val="2"/>
      <charset val="238"/>
      <scheme val="minor"/>
    </font>
  </fonts>
  <fills count="10">
    <fill>
      <patternFill patternType="none"/>
    </fill>
    <fill>
      <patternFill patternType="gray125"/>
    </fill>
    <fill>
      <patternFill patternType="solid">
        <fgColor indexed="42"/>
        <bgColor indexed="27"/>
      </patternFill>
    </fill>
    <fill>
      <patternFill patternType="solid">
        <fgColor indexed="13"/>
        <bgColor indexed="34"/>
      </patternFill>
    </fill>
    <fill>
      <patternFill patternType="solid">
        <fgColor theme="8"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31">
    <xf numFmtId="0" fontId="0" fillId="0" borderId="0"/>
    <xf numFmtId="0" fontId="9" fillId="4" borderId="0" applyNumberFormat="0" applyFont="0" applyBorder="0" applyAlignment="0" applyProtection="0"/>
    <xf numFmtId="0" fontId="9" fillId="4" borderId="0" applyNumberFormat="0" applyFont="0" applyBorder="0" applyAlignment="0" applyProtection="0"/>
    <xf numFmtId="43" fontId="10" fillId="0" borderId="0" applyFont="0" applyFill="0" applyBorder="0" applyAlignment="0" applyProtection="0"/>
    <xf numFmtId="0" fontId="5" fillId="0" borderId="0"/>
    <xf numFmtId="0" fontId="6" fillId="0" borderId="0"/>
    <xf numFmtId="0" fontId="7" fillId="2" borderId="0" applyNumberFormat="0" applyBorder="0" applyAlignment="0" applyProtection="0"/>
    <xf numFmtId="0" fontId="11" fillId="5" borderId="0" applyNumberFormat="0" applyFont="0" applyBorder="0" applyAlignment="0" applyProtection="0"/>
    <xf numFmtId="0" fontId="11" fillId="5" borderId="0" applyNumberFormat="0" applyFont="0" applyBorder="0" applyAlignment="0" applyProtection="0"/>
    <xf numFmtId="0" fontId="5" fillId="3" borderId="0" applyNumberFormat="0" applyBorder="0" applyAlignment="0" applyProtection="0"/>
    <xf numFmtId="0" fontId="10" fillId="0" borderId="0"/>
    <xf numFmtId="0" fontId="10" fillId="0" borderId="0"/>
    <xf numFmtId="0" fontId="10" fillId="0" borderId="0"/>
    <xf numFmtId="0" fontId="10" fillId="0" borderId="0"/>
    <xf numFmtId="0" fontId="8" fillId="0" borderId="0"/>
    <xf numFmtId="0" fontId="5" fillId="0" borderId="0"/>
    <xf numFmtId="0" fontId="12" fillId="0" borderId="0"/>
    <xf numFmtId="0" fontId="10" fillId="0" borderId="0"/>
    <xf numFmtId="0" fontId="3" fillId="0" borderId="0"/>
    <xf numFmtId="0" fontId="4" fillId="0" borderId="0"/>
    <xf numFmtId="0" fontId="13" fillId="0" borderId="0"/>
    <xf numFmtId="0" fontId="5" fillId="0" borderId="0"/>
    <xf numFmtId="0" fontId="2" fillId="0" borderId="0"/>
    <xf numFmtId="0" fontId="5" fillId="0" borderId="0"/>
    <xf numFmtId="44" fontId="2" fillId="0" borderId="0" applyFont="0" applyFill="0" applyBorder="0" applyAlignment="0" applyProtection="0"/>
    <xf numFmtId="0" fontId="14" fillId="6" borderId="0" applyNumberFormat="0" applyFont="0" applyBorder="0" applyAlignment="0" applyProtection="0"/>
    <xf numFmtId="0" fontId="1" fillId="0" borderId="0"/>
    <xf numFmtId="0" fontId="2" fillId="0" borderId="0"/>
    <xf numFmtId="0" fontId="1" fillId="0" borderId="0"/>
    <xf numFmtId="0" fontId="2" fillId="0" borderId="0"/>
    <xf numFmtId="44" fontId="2" fillId="0" borderId="0" applyFont="0" applyFill="0" applyBorder="0" applyAlignment="0" applyProtection="0"/>
  </cellStyleXfs>
  <cellXfs count="194">
    <xf numFmtId="0" fontId="0" fillId="0" borderId="0" xfId="0"/>
    <xf numFmtId="0" fontId="16" fillId="0" borderId="1" xfId="0" applyFont="1" applyFill="1" applyBorder="1" applyAlignment="1">
      <alignment horizontal="center" vertical="center"/>
    </xf>
    <xf numFmtId="3" fontId="16" fillId="0" borderId="1" xfId="0" applyNumberFormat="1" applyFont="1" applyFill="1" applyBorder="1" applyAlignment="1">
      <alignment horizontal="center" vertical="center"/>
    </xf>
    <xf numFmtId="3" fontId="15" fillId="0" borderId="1" xfId="0" applyNumberFormat="1" applyFont="1" applyFill="1" applyBorder="1" applyAlignment="1">
      <alignment horizontal="center" vertical="center"/>
    </xf>
    <xf numFmtId="0" fontId="15" fillId="7" borderId="1" xfId="0" applyFont="1" applyFill="1" applyBorder="1" applyAlignment="1">
      <alignment horizontal="center" vertical="center" wrapText="1"/>
    </xf>
    <xf numFmtId="3" fontId="15" fillId="0" borderId="1" xfId="22" applyNumberFormat="1" applyFont="1" applyFill="1" applyBorder="1" applyAlignment="1">
      <alignment horizontal="center" vertical="center" wrapText="1"/>
    </xf>
    <xf numFmtId="49" fontId="15" fillId="7"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5" fillId="0" borderId="0" xfId="0" applyFont="1"/>
    <xf numFmtId="0" fontId="15" fillId="9" borderId="0" xfId="0" applyFont="1" applyFill="1" applyBorder="1"/>
    <xf numFmtId="0" fontId="15" fillId="9" borderId="0" xfId="0" applyFont="1" applyFill="1"/>
    <xf numFmtId="1" fontId="17" fillId="0" borderId="1" xfId="0" applyNumberFormat="1" applyFont="1" applyFill="1" applyBorder="1" applyAlignment="1">
      <alignment horizontal="center" vertical="center" wrapText="1"/>
    </xf>
    <xf numFmtId="0" fontId="15" fillId="0" borderId="0" xfId="0" applyFont="1" applyFill="1" applyBorder="1"/>
    <xf numFmtId="0" fontId="15" fillId="0" borderId="0" xfId="0" applyFont="1" applyFill="1"/>
    <xf numFmtId="0" fontId="15" fillId="0" borderId="0" xfId="0" applyFont="1" applyFill="1" applyAlignment="1">
      <alignment horizontal="center" vertical="center"/>
    </xf>
    <xf numFmtId="1" fontId="15" fillId="0" borderId="0" xfId="0" applyNumberFormat="1" applyFont="1" applyFill="1" applyBorder="1"/>
    <xf numFmtId="1" fontId="15" fillId="0" borderId="0" xfId="0" applyNumberFormat="1" applyFont="1" applyFill="1"/>
    <xf numFmtId="0" fontId="19" fillId="0" borderId="0" xfId="0" applyFont="1" applyFill="1" applyBorder="1"/>
    <xf numFmtId="0" fontId="19" fillId="0" borderId="0" xfId="0" applyFont="1" applyFill="1"/>
    <xf numFmtId="0" fontId="15" fillId="0" borderId="0" xfId="0" applyFont="1" applyFill="1" applyBorder="1" applyAlignment="1">
      <alignment horizontal="center" vertical="center"/>
    </xf>
    <xf numFmtId="164" fontId="15" fillId="0" borderId="0" xfId="0" applyNumberFormat="1" applyFont="1" applyFill="1" applyBorder="1"/>
    <xf numFmtId="164" fontId="15" fillId="0" borderId="0" xfId="0" applyNumberFormat="1" applyFont="1" applyFill="1"/>
    <xf numFmtId="0" fontId="15" fillId="0" borderId="0" xfId="0" applyFont="1" applyFill="1" applyBorder="1" applyAlignment="1">
      <alignment horizontal="left"/>
    </xf>
    <xf numFmtId="165" fontId="15" fillId="0" borderId="0" xfId="0" applyNumberFormat="1" applyFont="1" applyFill="1" applyBorder="1"/>
    <xf numFmtId="0" fontId="15" fillId="0" borderId="0" xfId="0" applyFont="1" applyFill="1" applyBorder="1" applyAlignment="1">
      <alignment horizontal="right" vertical="center" wrapText="1"/>
    </xf>
    <xf numFmtId="49" fontId="15" fillId="8" borderId="1" xfId="0" applyNumberFormat="1" applyFont="1" applyFill="1" applyBorder="1" applyAlignment="1">
      <alignment horizontal="center" vertical="center" wrapText="1"/>
    </xf>
    <xf numFmtId="0" fontId="21" fillId="0" borderId="0" xfId="0" applyFont="1" applyFill="1" applyBorder="1" applyAlignment="1">
      <alignment horizontal="right" vertical="center" wrapText="1"/>
    </xf>
    <xf numFmtId="0" fontId="15" fillId="0" borderId="0" xfId="0" applyFont="1" applyAlignment="1">
      <alignment horizontal="center" vertical="center"/>
    </xf>
    <xf numFmtId="3" fontId="15" fillId="0" borderId="0" xfId="0" applyNumberFormat="1" applyFont="1" applyAlignment="1">
      <alignment horizontal="center" vertical="center"/>
    </xf>
    <xf numFmtId="165" fontId="15" fillId="0" borderId="0" xfId="0" applyNumberFormat="1" applyFont="1"/>
    <xf numFmtId="164" fontId="15" fillId="0" borderId="0" xfId="0" applyNumberFormat="1" applyFont="1"/>
    <xf numFmtId="165" fontId="15" fillId="0" borderId="0" xfId="0" applyNumberFormat="1" applyFont="1" applyAlignment="1">
      <alignment horizontal="center" vertical="center"/>
    </xf>
    <xf numFmtId="164" fontId="15" fillId="0" borderId="0" xfId="0" applyNumberFormat="1" applyFont="1" applyAlignment="1">
      <alignment horizontal="center" vertical="center"/>
    </xf>
    <xf numFmtId="49" fontId="15" fillId="0" borderId="0" xfId="0" applyNumberFormat="1" applyFont="1" applyAlignment="1">
      <alignment horizontal="left" vertical="center"/>
    </xf>
    <xf numFmtId="0" fontId="15" fillId="0" borderId="0" xfId="0" applyFont="1" applyFill="1" applyAlignment="1">
      <alignment horizontal="left"/>
    </xf>
    <xf numFmtId="0" fontId="22" fillId="0" borderId="0" xfId="0" applyFont="1" applyAlignment="1"/>
    <xf numFmtId="0" fontId="21" fillId="0" borderId="0" xfId="0" applyFont="1" applyAlignment="1">
      <alignment horizontal="left" vertical="center"/>
    </xf>
    <xf numFmtId="0" fontId="15" fillId="0" borderId="0" xfId="0" applyFont="1" applyBorder="1"/>
    <xf numFmtId="0" fontId="16" fillId="0" borderId="0" xfId="0" applyFont="1" applyFill="1" applyBorder="1"/>
    <xf numFmtId="0" fontId="16" fillId="0" borderId="0" xfId="0" applyFont="1" applyFill="1"/>
    <xf numFmtId="164" fontId="15" fillId="8" borderId="1" xfId="0" applyNumberFormat="1" applyFont="1" applyFill="1" applyBorder="1" applyAlignment="1">
      <alignment horizontal="center" vertical="center" wrapText="1"/>
    </xf>
    <xf numFmtId="0" fontId="15" fillId="0" borderId="3" xfId="0" applyFont="1" applyFill="1" applyBorder="1" applyAlignment="1">
      <alignment horizontal="left"/>
    </xf>
    <xf numFmtId="1" fontId="19" fillId="0" borderId="0" xfId="0" applyNumberFormat="1" applyFont="1" applyFill="1" applyBorder="1" applyAlignment="1">
      <alignment horizontal="center" vertical="center"/>
    </xf>
    <xf numFmtId="1" fontId="19" fillId="0" borderId="1" xfId="0" applyNumberFormat="1" applyFont="1" applyFill="1" applyBorder="1" applyAlignment="1">
      <alignment horizontal="center" vertical="center"/>
    </xf>
    <xf numFmtId="0" fontId="15" fillId="8" borderId="1" xfId="0" applyFont="1" applyFill="1" applyBorder="1" applyAlignment="1">
      <alignment horizontal="center" vertical="center" wrapText="1"/>
    </xf>
    <xf numFmtId="49" fontId="15" fillId="8" borderId="1" xfId="0" applyNumberFormat="1"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9" fillId="0" borderId="1" xfId="0" applyFont="1" applyFill="1" applyBorder="1" applyAlignment="1">
      <alignment horizontal="center" vertical="center"/>
    </xf>
    <xf numFmtId="3" fontId="15" fillId="0" borderId="0" xfId="0" applyNumberFormat="1" applyFont="1" applyAlignment="1">
      <alignment horizontal="center"/>
    </xf>
    <xf numFmtId="0" fontId="15" fillId="0" borderId="3" xfId="0" applyFont="1" applyFill="1" applyBorder="1" applyAlignment="1">
      <alignment horizontal="center"/>
    </xf>
    <xf numFmtId="0" fontId="15" fillId="0" borderId="0" xfId="0" applyFont="1" applyFill="1" applyBorder="1" applyAlignment="1">
      <alignment horizontal="center"/>
    </xf>
    <xf numFmtId="164" fontId="15" fillId="0" borderId="0" xfId="0" applyNumberFormat="1" applyFont="1" applyAlignment="1">
      <alignment horizontal="center"/>
    </xf>
    <xf numFmtId="164" fontId="15" fillId="0" borderId="0" xfId="0" applyNumberFormat="1" applyFont="1" applyFill="1" applyAlignment="1">
      <alignment horizontal="center"/>
    </xf>
    <xf numFmtId="0" fontId="15" fillId="0" borderId="0" xfId="0" applyFont="1" applyAlignment="1">
      <alignment horizontal="center"/>
    </xf>
    <xf numFmtId="3" fontId="15" fillId="0" borderId="0" xfId="0" applyNumberFormat="1" applyFont="1" applyFill="1" applyAlignment="1">
      <alignment horizontal="center"/>
    </xf>
    <xf numFmtId="3" fontId="15" fillId="0" borderId="0" xfId="0" applyNumberFormat="1" applyFont="1" applyFill="1" applyBorder="1" applyAlignment="1">
      <alignment horizontal="center"/>
    </xf>
    <xf numFmtId="3" fontId="19" fillId="0" borderId="1" xfId="0" applyNumberFormat="1" applyFont="1" applyFill="1" applyBorder="1" applyAlignment="1">
      <alignment horizontal="center" vertical="center"/>
    </xf>
    <xf numFmtId="165" fontId="15" fillId="0" borderId="0" xfId="0" applyNumberFormat="1" applyFont="1" applyFill="1" applyBorder="1" applyAlignment="1">
      <alignment horizontal="center" vertical="center"/>
    </xf>
    <xf numFmtId="0" fontId="15" fillId="0" borderId="1" xfId="0" applyFont="1" applyBorder="1" applyAlignment="1">
      <alignment horizontal="center" vertical="center"/>
    </xf>
    <xf numFmtId="49" fontId="17" fillId="0" borderId="1" xfId="0" applyNumberFormat="1" applyFont="1" applyFill="1" applyBorder="1" applyAlignment="1">
      <alignment horizontal="center" vertical="center" wrapText="1"/>
    </xf>
    <xf numFmtId="164" fontId="15" fillId="0" borderId="0" xfId="0" applyNumberFormat="1" applyFont="1" applyFill="1" applyBorder="1" applyAlignment="1"/>
    <xf numFmtId="3" fontId="15" fillId="0" borderId="1" xfId="0" applyNumberFormat="1" applyFont="1" applyBorder="1" applyAlignment="1">
      <alignment horizontal="center" vertical="center"/>
    </xf>
    <xf numFmtId="3" fontId="15" fillId="9" borderId="1" xfId="0" applyNumberFormat="1" applyFont="1" applyFill="1" applyBorder="1" applyAlignment="1">
      <alignment horizontal="center" vertical="center"/>
    </xf>
    <xf numFmtId="3" fontId="15" fillId="8" borderId="1" xfId="0" applyNumberFormat="1" applyFont="1" applyFill="1" applyBorder="1" applyAlignment="1">
      <alignment horizontal="center" vertical="center" wrapText="1"/>
    </xf>
    <xf numFmtId="3" fontId="15" fillId="0" borderId="0"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3" fontId="15" fillId="0" borderId="2" xfId="0" applyNumberFormat="1" applyFont="1" applyFill="1" applyBorder="1" applyAlignment="1">
      <alignment horizontal="center" vertical="center" wrapText="1"/>
    </xf>
    <xf numFmtId="3" fontId="15" fillId="0" borderId="0" xfId="0" applyNumberFormat="1" applyFont="1"/>
    <xf numFmtId="3" fontId="15" fillId="8" borderId="1" xfId="0" applyNumberFormat="1" applyFont="1" applyFill="1" applyBorder="1" applyAlignment="1">
      <alignment horizontal="center" vertical="center"/>
    </xf>
    <xf numFmtId="164" fontId="15" fillId="0" borderId="0" xfId="0" applyNumberFormat="1" applyFont="1" applyFill="1" applyBorder="1" applyAlignment="1">
      <alignment horizontal="center" vertical="center"/>
    </xf>
    <xf numFmtId="3" fontId="15" fillId="0" borderId="0" xfId="0" applyNumberFormat="1" applyFont="1" applyFill="1" applyBorder="1" applyAlignment="1">
      <alignment horizontal="center" vertical="center"/>
    </xf>
    <xf numFmtId="0" fontId="15" fillId="0" borderId="0" xfId="0" applyFont="1" applyFill="1" applyAlignment="1">
      <alignment horizontal="center"/>
    </xf>
    <xf numFmtId="3" fontId="15" fillId="0" borderId="1" xfId="26" applyNumberFormat="1" applyFont="1" applyFill="1" applyBorder="1" applyAlignment="1">
      <alignment horizontal="center" vertical="center"/>
    </xf>
    <xf numFmtId="3" fontId="15" fillId="0" borderId="1" xfId="26" applyNumberFormat="1" applyFont="1" applyBorder="1" applyAlignment="1">
      <alignment horizontal="center" vertical="center"/>
    </xf>
    <xf numFmtId="0" fontId="20" fillId="0" borderId="0" xfId="0" applyFont="1" applyFill="1" applyBorder="1" applyAlignment="1">
      <alignment horizontal="left" vertical="top" wrapText="1"/>
    </xf>
    <xf numFmtId="165" fontId="20" fillId="0" borderId="0" xfId="0" applyNumberFormat="1" applyFont="1" applyFill="1" applyBorder="1" applyAlignment="1">
      <alignment horizontal="left" vertical="top" wrapText="1"/>
    </xf>
    <xf numFmtId="3" fontId="15" fillId="0" borderId="0" xfId="0" applyNumberFormat="1" applyFont="1" applyFill="1" applyBorder="1"/>
    <xf numFmtId="3" fontId="15" fillId="0" borderId="4" xfId="0" applyNumberFormat="1" applyFont="1" applyFill="1" applyBorder="1" applyAlignment="1">
      <alignment horizontal="center" vertical="center"/>
    </xf>
    <xf numFmtId="3" fontId="23" fillId="0" borderId="16" xfId="0" applyNumberFormat="1" applyFont="1" applyBorder="1" applyAlignment="1">
      <alignment horizontal="center" vertical="center"/>
    </xf>
    <xf numFmtId="0" fontId="15" fillId="0" borderId="0" xfId="0" applyFont="1" applyFill="1" applyBorder="1" applyAlignment="1">
      <alignment horizontal="left" vertical="center" wrapText="1"/>
    </xf>
    <xf numFmtId="3" fontId="15" fillId="0" borderId="0" xfId="0" applyNumberFormat="1" applyFont="1" applyFill="1" applyBorder="1" applyAlignment="1">
      <alignment horizontal="left" vertical="center" wrapText="1"/>
    </xf>
    <xf numFmtId="0" fontId="15" fillId="0" borderId="2" xfId="0" applyFont="1" applyFill="1" applyBorder="1" applyAlignment="1">
      <alignment vertical="center" wrapText="1"/>
    </xf>
    <xf numFmtId="3" fontId="23" fillId="0" borderId="17" xfId="0" applyNumberFormat="1" applyFont="1" applyBorder="1" applyAlignment="1">
      <alignment horizontal="center"/>
    </xf>
    <xf numFmtId="3" fontId="15" fillId="7"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10" fontId="15" fillId="0" borderId="1" xfId="0" applyNumberFormat="1" applyFont="1" applyBorder="1" applyAlignment="1">
      <alignment horizontal="center" vertical="center"/>
    </xf>
    <xf numFmtId="10" fontId="15" fillId="8" borderId="1" xfId="0" applyNumberFormat="1" applyFont="1" applyFill="1" applyBorder="1" applyAlignment="1">
      <alignment horizontal="center" vertical="center" wrapText="1"/>
    </xf>
    <xf numFmtId="3"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4" xfId="0"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164" fontId="15" fillId="0" borderId="4" xfId="0" applyNumberFormat="1" applyFont="1" applyFill="1" applyBorder="1" applyAlignment="1">
      <alignment horizontal="center" vertical="center" wrapText="1"/>
    </xf>
    <xf numFmtId="3" fontId="23" fillId="0" borderId="17" xfId="0" applyNumberFormat="1" applyFont="1" applyBorder="1" applyAlignment="1">
      <alignment horizontal="center" vertical="center"/>
    </xf>
    <xf numFmtId="164" fontId="15" fillId="0" borderId="0" xfId="0" applyNumberFormat="1" applyFont="1" applyFill="1" applyBorder="1" applyAlignment="1">
      <alignment horizontal="center"/>
    </xf>
    <xf numFmtId="0" fontId="15" fillId="0" borderId="0" xfId="0" applyFont="1" applyFill="1" applyBorder="1" applyAlignment="1">
      <alignment horizontal="center" wrapText="1"/>
    </xf>
    <xf numFmtId="1" fontId="15" fillId="0" borderId="0" xfId="0" applyNumberFormat="1" applyFont="1" applyFill="1" applyAlignment="1">
      <alignment horizontal="center"/>
    </xf>
    <xf numFmtId="1" fontId="15" fillId="0" borderId="0" xfId="0" applyNumberFormat="1" applyFont="1" applyFill="1" applyBorder="1" applyAlignment="1">
      <alignment horizontal="center"/>
    </xf>
    <xf numFmtId="0" fontId="16" fillId="0" borderId="0" xfId="0" applyFont="1" applyFill="1" applyAlignment="1">
      <alignment horizontal="center"/>
    </xf>
    <xf numFmtId="0" fontId="16" fillId="0" borderId="0" xfId="0" applyFont="1" applyFill="1" applyBorder="1" applyAlignment="1">
      <alignment horizontal="center"/>
    </xf>
    <xf numFmtId="164" fontId="15" fillId="0" borderId="0" xfId="0" applyNumberFormat="1" applyFont="1" applyBorder="1" applyAlignment="1">
      <alignment horizontal="center"/>
    </xf>
    <xf numFmtId="0" fontId="22" fillId="0" borderId="0" xfId="0" applyFont="1" applyFill="1" applyAlignment="1">
      <alignment horizontal="center"/>
    </xf>
    <xf numFmtId="0" fontId="22" fillId="0" borderId="0" xfId="0" applyFont="1" applyAlignment="1">
      <alignment horizontal="center"/>
    </xf>
    <xf numFmtId="1" fontId="15" fillId="0" borderId="0" xfId="0" applyNumberFormat="1" applyFont="1" applyFill="1" applyBorder="1" applyAlignment="1">
      <alignment horizontal="center" vertical="center"/>
    </xf>
    <xf numFmtId="0" fontId="16" fillId="0" borderId="0" xfId="0" applyFont="1" applyFill="1" applyBorder="1" applyAlignment="1">
      <alignment wrapText="1"/>
    </xf>
    <xf numFmtId="3" fontId="15" fillId="0" borderId="0" xfId="0" applyNumberFormat="1" applyFont="1" applyFill="1" applyAlignment="1">
      <alignment horizontal="center" vertical="center"/>
    </xf>
    <xf numFmtId="3" fontId="16" fillId="0" borderId="0" xfId="0" applyNumberFormat="1" applyFont="1" applyFill="1" applyBorder="1"/>
    <xf numFmtId="3" fontId="15" fillId="0" borderId="0" xfId="0" applyNumberFormat="1" applyFont="1" applyBorder="1" applyAlignment="1">
      <alignment horizontal="center" vertical="center"/>
    </xf>
    <xf numFmtId="3" fontId="16" fillId="0" borderId="0" xfId="0" applyNumberFormat="1" applyFont="1" applyFill="1" applyBorder="1" applyAlignment="1">
      <alignment horizontal="center" vertical="center"/>
    </xf>
    <xf numFmtId="0" fontId="22" fillId="0" borderId="0" xfId="0" applyFont="1" applyBorder="1" applyAlignment="1"/>
    <xf numFmtId="3" fontId="22" fillId="0" borderId="0" xfId="0" applyNumberFormat="1" applyFont="1" applyAlignment="1"/>
    <xf numFmtId="3" fontId="15" fillId="0" borderId="0" xfId="0" applyNumberFormat="1" applyFont="1" applyFill="1"/>
    <xf numFmtId="3" fontId="15" fillId="0" borderId="0" xfId="17" applyNumberFormat="1" applyFont="1" applyFill="1" applyAlignment="1">
      <alignment horizontal="left" vertical="center" wrapText="1"/>
    </xf>
    <xf numFmtId="3" fontId="15" fillId="0" borderId="0" xfId="0" applyNumberFormat="1" applyFont="1" applyFill="1" applyAlignment="1">
      <alignment horizontal="left"/>
    </xf>
    <xf numFmtId="0" fontId="25" fillId="9" borderId="0" xfId="0" applyFont="1" applyFill="1" applyBorder="1"/>
    <xf numFmtId="0" fontId="24" fillId="9" borderId="0" xfId="0" applyFont="1" applyFill="1" applyBorder="1" applyAlignment="1">
      <alignment horizontal="center" vertical="center" wrapText="1"/>
    </xf>
    <xf numFmtId="0" fontId="24" fillId="9" borderId="0" xfId="0" applyFont="1" applyFill="1" applyBorder="1" applyAlignment="1">
      <alignment horizontal="left" vertical="top"/>
    </xf>
    <xf numFmtId="3" fontId="15" fillId="8" borderId="4" xfId="0" applyNumberFormat="1" applyFont="1" applyFill="1" applyBorder="1" applyAlignment="1">
      <alignment horizontal="center" vertical="center"/>
    </xf>
    <xf numFmtId="0" fontId="15" fillId="9" borderId="0" xfId="0" applyFont="1" applyFill="1" applyAlignment="1">
      <alignment horizontal="left"/>
    </xf>
    <xf numFmtId="0" fontId="24" fillId="9" borderId="0" xfId="0" applyFont="1" applyFill="1" applyBorder="1" applyAlignment="1">
      <alignment horizontal="center" vertical="center" wrapText="1"/>
    </xf>
    <xf numFmtId="0" fontId="15" fillId="9" borderId="0" xfId="0" applyFont="1" applyFill="1" applyBorder="1" applyAlignment="1">
      <alignment horizontal="left" vertical="top" wrapText="1"/>
    </xf>
    <xf numFmtId="3"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3" fontId="15" fillId="0" borderId="12" xfId="0" applyNumberFormat="1" applyFont="1" applyFill="1" applyBorder="1" applyAlignment="1">
      <alignment horizontal="center" vertical="center" wrapText="1"/>
    </xf>
    <xf numFmtId="3" fontId="15" fillId="0" borderId="13" xfId="0" applyNumberFormat="1" applyFont="1" applyFill="1" applyBorder="1" applyAlignment="1">
      <alignment horizontal="center" vertical="center" wrapText="1"/>
    </xf>
    <xf numFmtId="3" fontId="15" fillId="0" borderId="11" xfId="0" applyNumberFormat="1" applyFont="1" applyFill="1" applyBorder="1" applyAlignment="1">
      <alignment horizontal="center" vertical="center" wrapText="1"/>
    </xf>
    <xf numFmtId="3" fontId="15" fillId="0" borderId="15" xfId="0" applyNumberFormat="1" applyFont="1" applyFill="1" applyBorder="1" applyAlignment="1">
      <alignment horizontal="center" vertical="center" wrapText="1"/>
    </xf>
    <xf numFmtId="3" fontId="15" fillId="0" borderId="10" xfId="0" applyNumberFormat="1" applyFont="1" applyFill="1" applyBorder="1" applyAlignment="1">
      <alignment horizontal="center" vertical="center" wrapText="1"/>
    </xf>
    <xf numFmtId="3" fontId="15" fillId="0" borderId="14" xfId="0" applyNumberFormat="1"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4" xfId="0"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164" fontId="15" fillId="0" borderId="12" xfId="0" applyNumberFormat="1" applyFont="1" applyFill="1" applyBorder="1" applyAlignment="1">
      <alignment horizontal="center" vertical="center" wrapText="1"/>
    </xf>
    <xf numFmtId="164" fontId="15" fillId="0" borderId="13" xfId="0" applyNumberFormat="1" applyFont="1" applyFill="1" applyBorder="1" applyAlignment="1">
      <alignment horizontal="center" vertical="center" wrapText="1"/>
    </xf>
    <xf numFmtId="164" fontId="15" fillId="0" borderId="11" xfId="0" applyNumberFormat="1" applyFont="1" applyFill="1" applyBorder="1" applyAlignment="1">
      <alignment horizontal="center" vertical="center" wrapText="1"/>
    </xf>
    <xf numFmtId="164" fontId="15" fillId="0" borderId="15" xfId="0" applyNumberFormat="1" applyFont="1" applyFill="1" applyBorder="1" applyAlignment="1">
      <alignment horizontal="center" vertical="center" wrapText="1"/>
    </xf>
    <xf numFmtId="164" fontId="15" fillId="0" borderId="10" xfId="0" applyNumberFormat="1" applyFont="1" applyFill="1" applyBorder="1" applyAlignment="1">
      <alignment horizontal="center" vertical="center" wrapText="1"/>
    </xf>
    <xf numFmtId="164" fontId="15" fillId="0" borderId="14"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164" fontId="15" fillId="0" borderId="8" xfId="0" applyNumberFormat="1" applyFont="1" applyFill="1" applyBorder="1" applyAlignment="1">
      <alignment horizontal="center" vertical="center" wrapText="1"/>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7" xfId="0" applyFont="1" applyFill="1" applyBorder="1" applyAlignment="1">
      <alignment horizontal="center" vertical="center"/>
    </xf>
    <xf numFmtId="164" fontId="15" fillId="0" borderId="7" xfId="0" applyNumberFormat="1" applyFont="1" applyFill="1" applyBorder="1" applyAlignment="1">
      <alignment horizontal="center" vertical="center" wrapText="1"/>
    </xf>
    <xf numFmtId="164" fontId="15" fillId="0" borderId="2" xfId="0" applyNumberFormat="1" applyFont="1" applyFill="1" applyBorder="1" applyAlignment="1">
      <alignment horizontal="center" vertical="center" wrapText="1"/>
    </xf>
    <xf numFmtId="164" fontId="15" fillId="0" borderId="3" xfId="0" applyNumberFormat="1" applyFont="1" applyFill="1" applyBorder="1" applyAlignment="1">
      <alignment horizontal="center" vertical="center" wrapText="1"/>
    </xf>
    <xf numFmtId="0" fontId="20" fillId="0" borderId="2" xfId="0" applyFont="1" applyFill="1" applyBorder="1" applyAlignment="1">
      <alignment horizontal="left" vertical="top" wrapText="1"/>
    </xf>
    <xf numFmtId="44" fontId="15" fillId="0" borderId="6" xfId="24" applyFont="1" applyFill="1" applyBorder="1" applyAlignment="1">
      <alignment horizontal="center" vertical="center"/>
    </xf>
    <xf numFmtId="44" fontId="15" fillId="0" borderId="8" xfId="24" applyFont="1" applyFill="1" applyBorder="1" applyAlignment="1">
      <alignment horizontal="center" vertical="center"/>
    </xf>
    <xf numFmtId="44" fontId="15" fillId="0" borderId="7" xfId="24" applyFont="1" applyFill="1" applyBorder="1" applyAlignment="1">
      <alignment horizontal="center" vertical="center"/>
    </xf>
    <xf numFmtId="1" fontId="15" fillId="0" borderId="12" xfId="0" applyNumberFormat="1" applyFont="1" applyFill="1" applyBorder="1" applyAlignment="1">
      <alignment horizontal="center" vertical="center" wrapText="1"/>
    </xf>
    <xf numFmtId="1" fontId="15" fillId="0" borderId="13" xfId="0" applyNumberFormat="1" applyFont="1" applyFill="1" applyBorder="1" applyAlignment="1">
      <alignment horizontal="center" vertical="center" wrapText="1"/>
    </xf>
    <xf numFmtId="1" fontId="15" fillId="0" borderId="10" xfId="0" applyNumberFormat="1" applyFont="1" applyFill="1" applyBorder="1" applyAlignment="1">
      <alignment horizontal="center" vertical="center" wrapText="1"/>
    </xf>
    <xf numFmtId="1" fontId="15" fillId="0" borderId="14" xfId="0" applyNumberFormat="1"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4" xfId="0" applyFont="1" applyFill="1" applyBorder="1" applyAlignment="1">
      <alignment horizontal="center" vertical="center"/>
    </xf>
    <xf numFmtId="3" fontId="15" fillId="0" borderId="12" xfId="0" applyNumberFormat="1" applyFont="1" applyFill="1" applyBorder="1" applyAlignment="1">
      <alignment horizontal="center" vertical="center"/>
    </xf>
    <xf numFmtId="3" fontId="15" fillId="0" borderId="13" xfId="0" applyNumberFormat="1" applyFont="1" applyFill="1" applyBorder="1" applyAlignment="1">
      <alignment horizontal="center" vertical="center"/>
    </xf>
    <xf numFmtId="3" fontId="15" fillId="0" borderId="11" xfId="0" applyNumberFormat="1" applyFont="1" applyFill="1" applyBorder="1" applyAlignment="1">
      <alignment horizontal="center" vertical="center"/>
    </xf>
    <xf numFmtId="3" fontId="15" fillId="0" borderId="15" xfId="0" applyNumberFormat="1" applyFont="1" applyFill="1" applyBorder="1" applyAlignment="1">
      <alignment horizontal="center" vertical="center"/>
    </xf>
    <xf numFmtId="3" fontId="15" fillId="0" borderId="10" xfId="0" applyNumberFormat="1" applyFont="1" applyFill="1" applyBorder="1" applyAlignment="1">
      <alignment horizontal="center" vertical="center"/>
    </xf>
    <xf numFmtId="3" fontId="15" fillId="0" borderId="14" xfId="0" applyNumberFormat="1" applyFont="1" applyFill="1" applyBorder="1" applyAlignment="1">
      <alignment horizontal="center" vertical="center"/>
    </xf>
    <xf numFmtId="49" fontId="15" fillId="0" borderId="6" xfId="0" applyNumberFormat="1" applyFont="1" applyFill="1" applyBorder="1" applyAlignment="1">
      <alignment horizontal="center" vertical="center"/>
    </xf>
    <xf numFmtId="49" fontId="15" fillId="0" borderId="8" xfId="0" applyNumberFormat="1" applyFont="1" applyFill="1" applyBorder="1" applyAlignment="1">
      <alignment horizontal="center" vertical="center"/>
    </xf>
    <xf numFmtId="49" fontId="15" fillId="0" borderId="7" xfId="0" applyNumberFormat="1" applyFont="1" applyFill="1" applyBorder="1" applyAlignment="1">
      <alignment horizontal="center" vertical="center"/>
    </xf>
    <xf numFmtId="49" fontId="15" fillId="0" borderId="6" xfId="0" applyNumberFormat="1" applyFont="1" applyBorder="1" applyAlignment="1">
      <alignment horizontal="center" vertical="center"/>
    </xf>
    <xf numFmtId="49" fontId="15" fillId="0" borderId="8" xfId="0" applyNumberFormat="1" applyFont="1" applyBorder="1" applyAlignment="1">
      <alignment horizontal="center" vertical="center"/>
    </xf>
    <xf numFmtId="49" fontId="15" fillId="0" borderId="7" xfId="0" applyNumberFormat="1" applyFont="1" applyBorder="1" applyAlignment="1">
      <alignment horizontal="center" vertical="center"/>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2" xfId="0" applyFont="1" applyFill="1" applyBorder="1" applyAlignment="1">
      <alignment horizontal="left" vertical="top" wrapText="1"/>
    </xf>
    <xf numFmtId="0" fontId="15" fillId="0" borderId="2" xfId="0" applyFont="1" applyFill="1" applyBorder="1" applyAlignment="1">
      <alignment horizontal="left" vertical="top"/>
    </xf>
    <xf numFmtId="164" fontId="15" fillId="0" borderId="5" xfId="0" applyNumberFormat="1" applyFont="1" applyFill="1" applyBorder="1" applyAlignment="1">
      <alignment horizontal="center" vertical="center" wrapText="1"/>
    </xf>
    <xf numFmtId="164" fontId="15" fillId="0" borderId="9" xfId="0" applyNumberFormat="1" applyFont="1" applyFill="1" applyBorder="1" applyAlignment="1">
      <alignment horizontal="center" vertical="center" wrapText="1"/>
    </xf>
    <xf numFmtId="164" fontId="15" fillId="0" borderId="4"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xf>
    <xf numFmtId="44" fontId="15" fillId="0" borderId="1" xfId="24" applyFont="1" applyFill="1" applyBorder="1" applyAlignment="1">
      <alignment horizontal="center" vertical="center" wrapText="1"/>
    </xf>
    <xf numFmtId="1" fontId="15" fillId="0" borderId="6" xfId="0" applyNumberFormat="1" applyFont="1" applyFill="1" applyBorder="1" applyAlignment="1">
      <alignment horizontal="center" vertical="center" wrapText="1"/>
    </xf>
    <xf numFmtId="1" fontId="15" fillId="0" borderId="8" xfId="0" applyNumberFormat="1" applyFont="1" applyFill="1" applyBorder="1" applyAlignment="1">
      <alignment horizontal="center" vertical="center" wrapText="1"/>
    </xf>
    <xf numFmtId="1" fontId="15" fillId="0" borderId="7" xfId="0" applyNumberFormat="1" applyFont="1" applyFill="1" applyBorder="1" applyAlignment="1">
      <alignment horizontal="center" vertical="center" wrapText="1"/>
    </xf>
    <xf numFmtId="1" fontId="15" fillId="0" borderId="3" xfId="0" applyNumberFormat="1" applyFont="1" applyFill="1" applyBorder="1" applyAlignment="1">
      <alignment horizontal="center" vertical="center" wrapText="1"/>
    </xf>
    <xf numFmtId="0" fontId="15" fillId="0" borderId="1" xfId="0" applyFont="1" applyBorder="1" applyAlignment="1">
      <alignment horizontal="center" vertical="center" wrapText="1"/>
    </xf>
  </cellXfs>
  <cellStyles count="31">
    <cellStyle name="Dobre 2" xfId="1" xr:uid="{00000000-0005-0000-0000-000000000000}"/>
    <cellStyle name="Dobry 2" xfId="2" xr:uid="{00000000-0005-0000-0000-000001000000}"/>
    <cellStyle name="Dziesiętny 2" xfId="3" xr:uid="{00000000-0005-0000-0000-000002000000}"/>
    <cellStyle name="Excel Built-in Normal" xfId="4" xr:uid="{00000000-0005-0000-0000-000003000000}"/>
    <cellStyle name="Excel Built-in Normal 2" xfId="5" xr:uid="{00000000-0005-0000-0000-000004000000}"/>
    <cellStyle name="Excel_BuiltIn_Dobre" xfId="6" xr:uid="{00000000-0005-0000-0000-000005000000}"/>
    <cellStyle name="Neutralne 2" xfId="7" xr:uid="{00000000-0005-0000-0000-000006000000}"/>
    <cellStyle name="Neutralny 2" xfId="8" xr:uid="{00000000-0005-0000-0000-000007000000}"/>
    <cellStyle name="Neutralny 2 2" xfId="9" xr:uid="{00000000-0005-0000-0000-000008000000}"/>
    <cellStyle name="Normalny" xfId="0" builtinId="0"/>
    <cellStyle name="Normalny 10" xfId="26" xr:uid="{00000000-0005-0000-0000-00000A000000}"/>
    <cellStyle name="Normalny 2" xfId="10" xr:uid="{00000000-0005-0000-0000-00000B000000}"/>
    <cellStyle name="Normalny 2 2" xfId="11" xr:uid="{00000000-0005-0000-0000-00000C000000}"/>
    <cellStyle name="Normalny 2 2 2" xfId="12" xr:uid="{00000000-0005-0000-0000-00000D000000}"/>
    <cellStyle name="Normalny 2 3" xfId="13" xr:uid="{00000000-0005-0000-0000-00000E000000}"/>
    <cellStyle name="Normalny 3" xfId="14" xr:uid="{00000000-0005-0000-0000-00000F000000}"/>
    <cellStyle name="Normalny 3 2" xfId="15" xr:uid="{00000000-0005-0000-0000-000010000000}"/>
    <cellStyle name="Normalny 4" xfId="16" xr:uid="{00000000-0005-0000-0000-000011000000}"/>
    <cellStyle name="Normalny 4 2" xfId="28" xr:uid="{00000000-0005-0000-0000-000012000000}"/>
    <cellStyle name="Normalny 5" xfId="17" xr:uid="{00000000-0005-0000-0000-000013000000}"/>
    <cellStyle name="Normalny 5 2" xfId="18" xr:uid="{00000000-0005-0000-0000-000014000000}"/>
    <cellStyle name="Normalny 5 2 2" xfId="29" xr:uid="{00000000-0005-0000-0000-000015000000}"/>
    <cellStyle name="Normalny 6" xfId="19" xr:uid="{00000000-0005-0000-0000-000016000000}"/>
    <cellStyle name="Normalny 7" xfId="20" xr:uid="{00000000-0005-0000-0000-000017000000}"/>
    <cellStyle name="Normalny 8" xfId="21" xr:uid="{00000000-0005-0000-0000-000018000000}"/>
    <cellStyle name="Normalny 9" xfId="27" xr:uid="{00000000-0005-0000-0000-000019000000}"/>
    <cellStyle name="Normalny_Arkusz1" xfId="22" xr:uid="{00000000-0005-0000-0000-00001A000000}"/>
    <cellStyle name="TableStyleLight1" xfId="23" xr:uid="{00000000-0005-0000-0000-00001B000000}"/>
    <cellStyle name="Walutowy" xfId="24" builtinId="4"/>
    <cellStyle name="Walutowy 2" xfId="30" xr:uid="{00000000-0005-0000-0000-00001D000000}"/>
    <cellStyle name="Zły 2" xfId="25" xr:uid="{00000000-0005-0000-0000-00001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B06D0-DCE0-4CD8-9D3C-B1D21D4CB10A}">
  <sheetPr>
    <pageSetUpPr autoPageBreaks="0"/>
  </sheetPr>
  <dimension ref="A1:K18"/>
  <sheetViews>
    <sheetView tabSelected="1" workbookViewId="0">
      <selection sqref="A1:K8"/>
    </sheetView>
  </sheetViews>
  <sheetFormatPr defaultColWidth="8.85546875" defaultRowHeight="12.75" x14ac:dyDescent="0.2"/>
  <cols>
    <col min="1" max="1" width="26.7109375" style="8" customWidth="1"/>
    <col min="2" max="16384" width="8.85546875" style="8"/>
  </cols>
  <sheetData>
    <row r="1" spans="1:11" x14ac:dyDescent="0.2">
      <c r="A1" s="121" t="s">
        <v>144</v>
      </c>
      <c r="B1" s="121"/>
      <c r="C1" s="121"/>
      <c r="D1" s="121"/>
      <c r="E1" s="121"/>
      <c r="F1" s="121"/>
      <c r="G1" s="121"/>
      <c r="H1" s="121"/>
      <c r="I1" s="121"/>
      <c r="J1" s="121"/>
      <c r="K1" s="121"/>
    </row>
    <row r="2" spans="1:11" x14ac:dyDescent="0.2">
      <c r="A2" s="121"/>
      <c r="B2" s="121"/>
      <c r="C2" s="121"/>
      <c r="D2" s="121"/>
      <c r="E2" s="121"/>
      <c r="F2" s="121"/>
      <c r="G2" s="121"/>
      <c r="H2" s="121"/>
      <c r="I2" s="121"/>
      <c r="J2" s="121"/>
      <c r="K2" s="121"/>
    </row>
    <row r="3" spans="1:11" x14ac:dyDescent="0.2">
      <c r="A3" s="121"/>
      <c r="B3" s="121"/>
      <c r="C3" s="121"/>
      <c r="D3" s="121"/>
      <c r="E3" s="121"/>
      <c r="F3" s="121"/>
      <c r="G3" s="121"/>
      <c r="H3" s="121"/>
      <c r="I3" s="121"/>
      <c r="J3" s="121"/>
      <c r="K3" s="121"/>
    </row>
    <row r="4" spans="1:11" x14ac:dyDescent="0.2">
      <c r="A4" s="121"/>
      <c r="B4" s="121"/>
      <c r="C4" s="121"/>
      <c r="D4" s="121"/>
      <c r="E4" s="121"/>
      <c r="F4" s="121"/>
      <c r="G4" s="121"/>
      <c r="H4" s="121"/>
      <c r="I4" s="121"/>
      <c r="J4" s="121"/>
      <c r="K4" s="121"/>
    </row>
    <row r="5" spans="1:11" x14ac:dyDescent="0.2">
      <c r="A5" s="121"/>
      <c r="B5" s="121"/>
      <c r="C5" s="121"/>
      <c r="D5" s="121"/>
      <c r="E5" s="121"/>
      <c r="F5" s="121"/>
      <c r="G5" s="121"/>
      <c r="H5" s="121"/>
      <c r="I5" s="121"/>
      <c r="J5" s="121"/>
      <c r="K5" s="121"/>
    </row>
    <row r="6" spans="1:11" x14ac:dyDescent="0.2">
      <c r="A6" s="121"/>
      <c r="B6" s="121"/>
      <c r="C6" s="121"/>
      <c r="D6" s="121"/>
      <c r="E6" s="121"/>
      <c r="F6" s="121"/>
      <c r="G6" s="121"/>
      <c r="H6" s="121"/>
      <c r="I6" s="121"/>
      <c r="J6" s="121"/>
      <c r="K6" s="121"/>
    </row>
    <row r="7" spans="1:11" x14ac:dyDescent="0.2">
      <c r="A7" s="121"/>
      <c r="B7" s="121"/>
      <c r="C7" s="121"/>
      <c r="D7" s="121"/>
      <c r="E7" s="121"/>
      <c r="F7" s="121"/>
      <c r="G7" s="121"/>
      <c r="H7" s="121"/>
      <c r="I7" s="121"/>
      <c r="J7" s="121"/>
      <c r="K7" s="121"/>
    </row>
    <row r="8" spans="1:11" x14ac:dyDescent="0.2">
      <c r="A8" s="121"/>
      <c r="B8" s="121"/>
      <c r="C8" s="121"/>
      <c r="D8" s="121"/>
      <c r="E8" s="121"/>
      <c r="F8" s="121"/>
      <c r="G8" s="121"/>
      <c r="H8" s="121"/>
      <c r="I8" s="121"/>
      <c r="J8" s="121"/>
      <c r="K8" s="121"/>
    </row>
    <row r="9" spans="1:11" ht="15" x14ac:dyDescent="0.25">
      <c r="A9" s="116" t="s">
        <v>115</v>
      </c>
      <c r="B9" s="117"/>
      <c r="C9" s="117"/>
      <c r="D9" s="117"/>
      <c r="E9" s="117"/>
      <c r="F9" s="117"/>
      <c r="G9" s="117"/>
      <c r="H9" s="117"/>
      <c r="I9" s="117"/>
      <c r="J9" s="117"/>
      <c r="K9" s="117"/>
    </row>
    <row r="10" spans="1:11" ht="15" x14ac:dyDescent="0.25">
      <c r="A10" s="116"/>
      <c r="B10" s="9"/>
      <c r="C10" s="9"/>
      <c r="D10" s="9"/>
      <c r="E10" s="9"/>
      <c r="F10" s="9"/>
      <c r="G10" s="9"/>
      <c r="H10" s="9"/>
      <c r="I10" s="9"/>
      <c r="J10" s="9"/>
      <c r="K10" s="9"/>
    </row>
    <row r="11" spans="1:11" ht="15" x14ac:dyDescent="0.2">
      <c r="A11" s="118" t="s">
        <v>116</v>
      </c>
      <c r="B11" s="122" t="s">
        <v>122</v>
      </c>
      <c r="C11" s="122"/>
      <c r="D11" s="122"/>
      <c r="E11" s="122"/>
      <c r="F11" s="122"/>
      <c r="G11" s="122"/>
      <c r="H11" s="122"/>
      <c r="I11" s="122"/>
      <c r="J11" s="122"/>
      <c r="K11" s="122"/>
    </row>
    <row r="12" spans="1:11" ht="15" x14ac:dyDescent="0.2">
      <c r="A12" s="118" t="s">
        <v>117</v>
      </c>
      <c r="B12" s="122" t="s">
        <v>123</v>
      </c>
      <c r="C12" s="122"/>
      <c r="D12" s="122"/>
      <c r="E12" s="122"/>
      <c r="F12" s="122"/>
      <c r="G12" s="122"/>
      <c r="H12" s="122"/>
      <c r="I12" s="122"/>
      <c r="J12" s="122"/>
      <c r="K12" s="122"/>
    </row>
    <row r="13" spans="1:11" ht="15" x14ac:dyDescent="0.2">
      <c r="A13" s="118" t="s">
        <v>118</v>
      </c>
      <c r="B13" s="120" t="s">
        <v>124</v>
      </c>
      <c r="C13" s="120"/>
      <c r="D13" s="120"/>
      <c r="E13" s="120"/>
      <c r="F13" s="120"/>
      <c r="G13" s="120"/>
      <c r="H13" s="120"/>
      <c r="I13" s="120"/>
      <c r="J13" s="120"/>
      <c r="K13" s="120"/>
    </row>
    <row r="14" spans="1:11" ht="15" x14ac:dyDescent="0.2">
      <c r="A14" s="118" t="s">
        <v>119</v>
      </c>
      <c r="B14" s="120" t="s">
        <v>125</v>
      </c>
      <c r="C14" s="120"/>
      <c r="D14" s="120"/>
      <c r="E14" s="120"/>
      <c r="F14" s="120"/>
      <c r="G14" s="120"/>
      <c r="H14" s="120"/>
      <c r="I14" s="120"/>
      <c r="J14" s="120"/>
      <c r="K14" s="120"/>
    </row>
    <row r="15" spans="1:11" ht="15" x14ac:dyDescent="0.2">
      <c r="A15" s="118" t="s">
        <v>120</v>
      </c>
      <c r="B15" s="120" t="s">
        <v>126</v>
      </c>
      <c r="C15" s="120"/>
      <c r="D15" s="120"/>
      <c r="E15" s="120"/>
      <c r="F15" s="120"/>
      <c r="G15" s="120"/>
      <c r="H15" s="120"/>
      <c r="I15" s="120"/>
      <c r="J15" s="120"/>
      <c r="K15" s="120"/>
    </row>
    <row r="16" spans="1:11" ht="15" x14ac:dyDescent="0.2">
      <c r="A16" s="118" t="s">
        <v>121</v>
      </c>
      <c r="B16" s="120" t="s">
        <v>127</v>
      </c>
      <c r="C16" s="120"/>
      <c r="D16" s="120"/>
      <c r="E16" s="120"/>
      <c r="F16" s="120"/>
      <c r="G16" s="120"/>
      <c r="H16" s="120"/>
      <c r="I16" s="120"/>
      <c r="J16" s="120"/>
      <c r="K16" s="120"/>
    </row>
    <row r="17" spans="1:11" ht="15" x14ac:dyDescent="0.2">
      <c r="A17" s="118" t="s">
        <v>174</v>
      </c>
      <c r="B17" s="120" t="s">
        <v>128</v>
      </c>
      <c r="C17" s="120"/>
      <c r="D17" s="120"/>
      <c r="E17" s="120"/>
      <c r="F17" s="120"/>
      <c r="G17" s="120"/>
      <c r="H17" s="120"/>
      <c r="I17" s="120"/>
      <c r="J17" s="120"/>
      <c r="K17" s="120"/>
    </row>
    <row r="18" spans="1:11" x14ac:dyDescent="0.2">
      <c r="A18" s="10"/>
      <c r="B18" s="10"/>
      <c r="C18" s="10"/>
      <c r="D18" s="10"/>
      <c r="E18" s="10"/>
      <c r="F18" s="10"/>
      <c r="G18" s="10"/>
      <c r="H18" s="10"/>
      <c r="I18" s="10"/>
      <c r="J18" s="10"/>
      <c r="K18" s="10"/>
    </row>
  </sheetData>
  <mergeCells count="8">
    <mergeCell ref="B15:K15"/>
    <mergeCell ref="B16:K16"/>
    <mergeCell ref="B17:K17"/>
    <mergeCell ref="A1:K8"/>
    <mergeCell ref="B11:K11"/>
    <mergeCell ref="B12:K12"/>
    <mergeCell ref="B13:K13"/>
    <mergeCell ref="B14:K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72"/>
  <sheetViews>
    <sheetView zoomScale="70" zoomScaleNormal="70" workbookViewId="0">
      <pane ySplit="1" topLeftCell="A2" activePane="bottomLeft" state="frozenSplit"/>
      <selection pane="bottomLeft"/>
    </sheetView>
  </sheetViews>
  <sheetFormatPr defaultColWidth="9.140625" defaultRowHeight="12.75" x14ac:dyDescent="0.2"/>
  <cols>
    <col min="1" max="1" width="21.85546875" style="27" customWidth="1"/>
    <col min="2" max="3" width="12.7109375" style="27" customWidth="1"/>
    <col min="4" max="4" width="12.7109375" style="68" customWidth="1"/>
    <col min="5" max="6" width="12.7109375" style="49" customWidth="1"/>
    <col min="7" max="13" width="12.7109375" style="68" customWidth="1"/>
    <col min="14" max="14" width="9.140625" style="37"/>
    <col min="15" max="15" width="9.140625" style="8"/>
    <col min="16" max="16" width="11.5703125" style="8" bestFit="1" customWidth="1"/>
    <col min="17" max="20" width="13.28515625" style="8" customWidth="1"/>
    <col min="21" max="16384" width="9.140625" style="8"/>
  </cols>
  <sheetData>
    <row r="1" spans="1:22" ht="22.5" customHeight="1" x14ac:dyDescent="0.2">
      <c r="A1" s="36" t="s">
        <v>129</v>
      </c>
      <c r="D1" s="49"/>
      <c r="G1" s="49"/>
      <c r="H1" s="49"/>
      <c r="I1" s="49"/>
      <c r="J1" s="49"/>
      <c r="K1" s="49"/>
      <c r="L1" s="49"/>
      <c r="M1" s="49"/>
    </row>
    <row r="2" spans="1:22" ht="22.5" customHeight="1" x14ac:dyDescent="0.2">
      <c r="A2" s="36"/>
      <c r="D2" s="49"/>
      <c r="G2" s="49"/>
      <c r="H2" s="49"/>
      <c r="I2" s="49"/>
      <c r="J2" s="49"/>
      <c r="K2" s="49"/>
      <c r="L2" s="49"/>
      <c r="M2" s="49"/>
    </row>
    <row r="3" spans="1:22" s="12" customFormat="1" ht="22.5" customHeight="1" x14ac:dyDescent="0.2">
      <c r="A3" s="41" t="s">
        <v>93</v>
      </c>
      <c r="B3" s="50"/>
      <c r="C3" s="50"/>
      <c r="D3" s="50"/>
      <c r="E3" s="50"/>
      <c r="F3" s="50"/>
      <c r="G3" s="50"/>
      <c r="H3" s="50"/>
      <c r="I3" s="50"/>
      <c r="J3" s="50"/>
      <c r="K3" s="50"/>
      <c r="L3" s="50"/>
      <c r="M3" s="50"/>
    </row>
    <row r="4" spans="1:22" s="12" customFormat="1" ht="22.5" customHeight="1" x14ac:dyDescent="0.2">
      <c r="A4" s="124" t="s">
        <v>131</v>
      </c>
      <c r="B4" s="124"/>
      <c r="C4" s="124"/>
      <c r="D4" s="124"/>
      <c r="E4" s="124"/>
      <c r="F4" s="124"/>
      <c r="G4" s="124"/>
      <c r="H4" s="124"/>
      <c r="I4" s="124"/>
      <c r="J4" s="124"/>
      <c r="K4" s="124"/>
      <c r="L4" s="124"/>
      <c r="M4" s="124"/>
    </row>
    <row r="5" spans="1:22" s="12" customFormat="1" ht="22.5" customHeight="1" x14ac:dyDescent="0.2">
      <c r="A5" s="132" t="s">
        <v>83</v>
      </c>
      <c r="B5" s="135" t="s">
        <v>84</v>
      </c>
      <c r="C5" s="136"/>
      <c r="D5" s="126" t="s">
        <v>72</v>
      </c>
      <c r="E5" s="127"/>
      <c r="F5" s="126" t="s">
        <v>152</v>
      </c>
      <c r="G5" s="127"/>
      <c r="H5" s="126" t="s">
        <v>73</v>
      </c>
      <c r="I5" s="127"/>
      <c r="J5" s="126" t="s">
        <v>171</v>
      </c>
      <c r="K5" s="127"/>
      <c r="L5" s="126" t="s">
        <v>172</v>
      </c>
      <c r="M5" s="127"/>
    </row>
    <row r="6" spans="1:22" s="14" customFormat="1" ht="30.75" customHeight="1" x14ac:dyDescent="0.2">
      <c r="A6" s="133"/>
      <c r="B6" s="137"/>
      <c r="C6" s="138"/>
      <c r="D6" s="128"/>
      <c r="E6" s="129"/>
      <c r="F6" s="128"/>
      <c r="G6" s="129"/>
      <c r="H6" s="128"/>
      <c r="I6" s="129"/>
      <c r="J6" s="128"/>
      <c r="K6" s="129"/>
      <c r="L6" s="128"/>
      <c r="M6" s="129"/>
      <c r="N6" s="19"/>
    </row>
    <row r="7" spans="1:22" s="13" customFormat="1" ht="24" customHeight="1" x14ac:dyDescent="0.2">
      <c r="A7" s="133"/>
      <c r="B7" s="139"/>
      <c r="C7" s="140"/>
      <c r="D7" s="130"/>
      <c r="E7" s="131"/>
      <c r="F7" s="130"/>
      <c r="G7" s="131"/>
      <c r="H7" s="130"/>
      <c r="I7" s="131"/>
      <c r="J7" s="130"/>
      <c r="K7" s="131"/>
      <c r="L7" s="130"/>
      <c r="M7" s="131"/>
      <c r="N7" s="12"/>
    </row>
    <row r="8" spans="1:22" s="16" customFormat="1" ht="23.25" customHeight="1" x14ac:dyDescent="0.2">
      <c r="A8" s="134"/>
      <c r="B8" s="11">
        <v>2022</v>
      </c>
      <c r="C8" s="11">
        <v>2023</v>
      </c>
      <c r="D8" s="11">
        <v>2022</v>
      </c>
      <c r="E8" s="11">
        <v>2023</v>
      </c>
      <c r="F8" s="11">
        <v>2022</v>
      </c>
      <c r="G8" s="11">
        <v>2023</v>
      </c>
      <c r="H8" s="11">
        <v>2022</v>
      </c>
      <c r="I8" s="11">
        <v>2023</v>
      </c>
      <c r="J8" s="11">
        <v>2022</v>
      </c>
      <c r="K8" s="11">
        <v>2023</v>
      </c>
      <c r="L8" s="11">
        <v>2022</v>
      </c>
      <c r="M8" s="11">
        <v>2023</v>
      </c>
      <c r="N8" s="15"/>
      <c r="P8" s="15"/>
      <c r="Q8" s="105"/>
      <c r="R8" s="105"/>
      <c r="S8" s="105"/>
      <c r="T8" s="105"/>
      <c r="U8" s="15"/>
      <c r="V8" s="15"/>
    </row>
    <row r="9" spans="1:22" s="39" customFormat="1" ht="12.75" customHeight="1" x14ac:dyDescent="0.2">
      <c r="A9" s="48">
        <v>1</v>
      </c>
      <c r="B9" s="48">
        <v>2</v>
      </c>
      <c r="C9" s="48">
        <v>3</v>
      </c>
      <c r="D9" s="48">
        <v>4</v>
      </c>
      <c r="E9" s="48">
        <v>5</v>
      </c>
      <c r="F9" s="48">
        <v>6</v>
      </c>
      <c r="G9" s="48">
        <v>7</v>
      </c>
      <c r="H9" s="48">
        <v>8</v>
      </c>
      <c r="I9" s="48">
        <v>9</v>
      </c>
      <c r="J9" s="48">
        <v>10</v>
      </c>
      <c r="K9" s="48">
        <v>11</v>
      </c>
      <c r="L9" s="48">
        <v>12</v>
      </c>
      <c r="M9" s="48">
        <v>13</v>
      </c>
      <c r="N9" s="38"/>
      <c r="P9" s="38"/>
      <c r="Q9" s="106"/>
      <c r="R9" s="106"/>
      <c r="S9" s="106"/>
      <c r="T9" s="106"/>
      <c r="U9" s="106"/>
      <c r="V9" s="38"/>
    </row>
    <row r="10" spans="1:22" s="39" customFormat="1" ht="36" customHeight="1" x14ac:dyDescent="0.2">
      <c r="A10" s="89" t="s">
        <v>64</v>
      </c>
      <c r="B10" s="62">
        <v>36</v>
      </c>
      <c r="C10" s="62">
        <v>36</v>
      </c>
      <c r="D10" s="62">
        <v>14030901</v>
      </c>
      <c r="E10" s="62">
        <v>14075635</v>
      </c>
      <c r="F10" s="62">
        <v>10503318</v>
      </c>
      <c r="G10" s="62">
        <v>10438493</v>
      </c>
      <c r="H10" s="62">
        <v>10304707</v>
      </c>
      <c r="I10" s="62">
        <v>10250153</v>
      </c>
      <c r="J10" s="62">
        <v>185356</v>
      </c>
      <c r="K10" s="62">
        <v>174590</v>
      </c>
      <c r="L10" s="62">
        <v>13255</v>
      </c>
      <c r="M10" s="62">
        <v>12973</v>
      </c>
      <c r="N10" s="38"/>
      <c r="O10" s="107"/>
      <c r="P10" s="108"/>
      <c r="Q10" s="109"/>
      <c r="R10" s="109"/>
      <c r="S10" s="109"/>
      <c r="T10" s="109"/>
      <c r="U10" s="110"/>
      <c r="V10" s="38"/>
    </row>
    <row r="11" spans="1:22" s="14" customFormat="1" ht="36" customHeight="1" x14ac:dyDescent="0.2">
      <c r="A11" s="89" t="s">
        <v>65</v>
      </c>
      <c r="B11" s="62">
        <v>27</v>
      </c>
      <c r="C11" s="62">
        <v>23</v>
      </c>
      <c r="D11" s="62">
        <v>3178411</v>
      </c>
      <c r="E11" s="62">
        <v>2724622</v>
      </c>
      <c r="F11" s="62">
        <v>2201452</v>
      </c>
      <c r="G11" s="62">
        <v>1992956</v>
      </c>
      <c r="H11" s="62">
        <v>2157132</v>
      </c>
      <c r="I11" s="62">
        <v>1963987</v>
      </c>
      <c r="J11" s="62">
        <v>39682</v>
      </c>
      <c r="K11" s="62">
        <v>24378</v>
      </c>
      <c r="L11" s="62">
        <v>4638</v>
      </c>
      <c r="M11" s="62">
        <v>4557</v>
      </c>
      <c r="N11" s="19"/>
      <c r="O11" s="107"/>
      <c r="P11" s="108"/>
      <c r="Q11" s="109"/>
      <c r="R11" s="109"/>
      <c r="S11" s="109"/>
      <c r="T11" s="109"/>
      <c r="U11" s="110"/>
      <c r="V11" s="19"/>
    </row>
    <row r="12" spans="1:22" s="21" customFormat="1" ht="36" customHeight="1" x14ac:dyDescent="0.2">
      <c r="A12" s="89" t="s">
        <v>17</v>
      </c>
      <c r="B12" s="62">
        <v>346</v>
      </c>
      <c r="C12" s="62">
        <v>350</v>
      </c>
      <c r="D12" s="62">
        <v>12371690</v>
      </c>
      <c r="E12" s="63">
        <v>12571199</v>
      </c>
      <c r="F12" s="62">
        <v>8953501</v>
      </c>
      <c r="G12" s="63">
        <v>9001966</v>
      </c>
      <c r="H12" s="62">
        <v>8688112</v>
      </c>
      <c r="I12" s="63">
        <v>8743394</v>
      </c>
      <c r="J12" s="62">
        <v>231080</v>
      </c>
      <c r="K12" s="63">
        <v>216302</v>
      </c>
      <c r="L12" s="62">
        <v>33551</v>
      </c>
      <c r="M12" s="63">
        <v>36555</v>
      </c>
      <c r="N12" s="20"/>
      <c r="O12" s="107"/>
      <c r="P12" s="108"/>
      <c r="Q12" s="109"/>
      <c r="R12" s="109"/>
      <c r="S12" s="109"/>
      <c r="T12" s="109"/>
      <c r="U12" s="110"/>
      <c r="V12" s="20"/>
    </row>
    <row r="13" spans="1:22" s="21" customFormat="1" ht="36" customHeight="1" x14ac:dyDescent="0.2">
      <c r="A13" s="89" t="s">
        <v>85</v>
      </c>
      <c r="B13" s="62">
        <v>120</v>
      </c>
      <c r="C13" s="62">
        <v>118</v>
      </c>
      <c r="D13" s="62">
        <v>1453916</v>
      </c>
      <c r="E13" s="63">
        <v>1418929</v>
      </c>
      <c r="F13" s="62">
        <v>1236721</v>
      </c>
      <c r="G13" s="63">
        <v>1241180</v>
      </c>
      <c r="H13" s="62">
        <v>1162456</v>
      </c>
      <c r="I13" s="63">
        <v>1159545</v>
      </c>
      <c r="J13" s="62">
        <v>66855</v>
      </c>
      <c r="K13" s="63">
        <v>65573</v>
      </c>
      <c r="L13" s="62">
        <v>7410</v>
      </c>
      <c r="M13" s="63">
        <v>8883</v>
      </c>
      <c r="N13" s="20"/>
      <c r="O13" s="107"/>
      <c r="P13" s="108"/>
      <c r="Q13" s="109"/>
      <c r="R13" s="109"/>
      <c r="S13" s="109"/>
      <c r="T13" s="109"/>
      <c r="U13" s="110"/>
      <c r="V13" s="20"/>
    </row>
    <row r="14" spans="1:22" s="12" customFormat="1" ht="36" customHeight="1" x14ac:dyDescent="0.2">
      <c r="A14" s="89" t="s">
        <v>104</v>
      </c>
      <c r="B14" s="62">
        <v>990</v>
      </c>
      <c r="C14" s="62">
        <v>986</v>
      </c>
      <c r="D14" s="62">
        <v>4638887</v>
      </c>
      <c r="E14" s="63">
        <v>4582479</v>
      </c>
      <c r="F14" s="62">
        <v>4202589</v>
      </c>
      <c r="G14" s="63">
        <v>4140058</v>
      </c>
      <c r="H14" s="62">
        <v>3866494</v>
      </c>
      <c r="I14" s="63">
        <v>3855860</v>
      </c>
      <c r="J14" s="62">
        <v>307731</v>
      </c>
      <c r="K14" s="63">
        <v>252207</v>
      </c>
      <c r="L14" s="62">
        <v>27635</v>
      </c>
      <c r="M14" s="63">
        <v>30374</v>
      </c>
      <c r="O14" s="71"/>
      <c r="P14" s="108"/>
      <c r="Q14" s="109"/>
      <c r="R14" s="109"/>
      <c r="S14" s="109"/>
      <c r="T14" s="109"/>
      <c r="U14" s="110"/>
    </row>
    <row r="15" spans="1:22" s="12" customFormat="1" ht="36" customHeight="1" x14ac:dyDescent="0.2">
      <c r="A15" s="89" t="s">
        <v>82</v>
      </c>
      <c r="B15" s="62">
        <v>11</v>
      </c>
      <c r="C15" s="62">
        <v>13</v>
      </c>
      <c r="D15" s="62">
        <v>20129</v>
      </c>
      <c r="E15" s="63">
        <v>23289</v>
      </c>
      <c r="F15" s="62">
        <v>19503</v>
      </c>
      <c r="G15" s="63">
        <v>22495</v>
      </c>
      <c r="H15" s="62">
        <v>18002</v>
      </c>
      <c r="I15" s="63">
        <v>20666</v>
      </c>
      <c r="J15" s="62">
        <v>1371</v>
      </c>
      <c r="K15" s="63">
        <v>1597</v>
      </c>
      <c r="L15" s="62">
        <v>130</v>
      </c>
      <c r="M15" s="63">
        <v>232</v>
      </c>
      <c r="O15" s="71"/>
      <c r="P15" s="108"/>
      <c r="Q15" s="109"/>
      <c r="R15" s="109"/>
      <c r="S15" s="109"/>
      <c r="T15" s="109"/>
      <c r="U15" s="110"/>
    </row>
    <row r="16" spans="1:22" s="12" customFormat="1" ht="36" customHeight="1" x14ac:dyDescent="0.2">
      <c r="A16" s="44" t="s">
        <v>26</v>
      </c>
      <c r="B16" s="64">
        <f t="shared" ref="B16:M16" si="0">SUM(B10:B15)</f>
        <v>1530</v>
      </c>
      <c r="C16" s="64">
        <f t="shared" si="0"/>
        <v>1526</v>
      </c>
      <c r="D16" s="64">
        <f t="shared" si="0"/>
        <v>35693934</v>
      </c>
      <c r="E16" s="64">
        <f t="shared" si="0"/>
        <v>35396153</v>
      </c>
      <c r="F16" s="64">
        <f t="shared" si="0"/>
        <v>27117084</v>
      </c>
      <c r="G16" s="64">
        <f t="shared" si="0"/>
        <v>26837148</v>
      </c>
      <c r="H16" s="64">
        <f t="shared" si="0"/>
        <v>26196903</v>
      </c>
      <c r="I16" s="64">
        <f t="shared" si="0"/>
        <v>25993605</v>
      </c>
      <c r="J16" s="64">
        <f t="shared" si="0"/>
        <v>832075</v>
      </c>
      <c r="K16" s="64">
        <f t="shared" si="0"/>
        <v>734647</v>
      </c>
      <c r="L16" s="64">
        <f t="shared" si="0"/>
        <v>86619</v>
      </c>
      <c r="M16" s="64">
        <f t="shared" si="0"/>
        <v>93574</v>
      </c>
      <c r="O16" s="71"/>
      <c r="P16" s="108"/>
      <c r="Q16" s="109"/>
      <c r="R16" s="109"/>
      <c r="S16" s="109"/>
      <c r="T16" s="109"/>
      <c r="U16" s="110"/>
    </row>
    <row r="17" spans="1:19" s="12" customFormat="1" ht="22.5" customHeight="1" x14ac:dyDescent="0.2">
      <c r="A17" s="24"/>
      <c r="B17" s="65"/>
      <c r="C17" s="65"/>
      <c r="J17" s="65"/>
      <c r="K17" s="65"/>
      <c r="L17" s="65"/>
      <c r="M17" s="65"/>
      <c r="N17" s="35"/>
      <c r="O17" s="35"/>
      <c r="P17" s="111"/>
      <c r="Q17" s="111"/>
      <c r="R17" s="111"/>
    </row>
    <row r="18" spans="1:19" s="12" customFormat="1" ht="22.5" customHeight="1" x14ac:dyDescent="0.2">
      <c r="A18" s="22" t="s">
        <v>94</v>
      </c>
      <c r="B18" s="51"/>
      <c r="C18" s="51"/>
      <c r="D18" s="51"/>
      <c r="E18" s="51"/>
      <c r="F18" s="51"/>
      <c r="G18" s="51"/>
      <c r="H18" s="51"/>
      <c r="I18" s="51"/>
      <c r="J18" s="51"/>
      <c r="K18" s="51"/>
      <c r="L18" s="51"/>
      <c r="M18" s="51"/>
    </row>
    <row r="19" spans="1:19" s="14" customFormat="1" ht="30.75" customHeight="1" x14ac:dyDescent="0.2">
      <c r="A19" s="124" t="s">
        <v>28</v>
      </c>
      <c r="B19" s="124"/>
      <c r="C19" s="124"/>
      <c r="D19" s="124"/>
      <c r="E19" s="124"/>
      <c r="F19" s="124"/>
      <c r="G19" s="124"/>
      <c r="H19" s="124"/>
      <c r="I19" s="124"/>
      <c r="J19" s="124"/>
      <c r="K19" s="124"/>
      <c r="L19" s="124"/>
      <c r="M19" s="124"/>
      <c r="N19" s="19"/>
    </row>
    <row r="20" spans="1:19" s="13" customFormat="1" ht="24" customHeight="1" x14ac:dyDescent="0.2">
      <c r="A20" s="132" t="s">
        <v>74</v>
      </c>
      <c r="B20" s="135" t="s">
        <v>84</v>
      </c>
      <c r="C20" s="136"/>
      <c r="D20" s="126" t="s">
        <v>72</v>
      </c>
      <c r="E20" s="127"/>
      <c r="F20" s="126" t="s">
        <v>152</v>
      </c>
      <c r="G20" s="127"/>
      <c r="H20" s="126" t="s">
        <v>73</v>
      </c>
      <c r="I20" s="127"/>
      <c r="J20" s="126" t="s">
        <v>171</v>
      </c>
      <c r="K20" s="127"/>
      <c r="L20" s="126" t="s">
        <v>172</v>
      </c>
      <c r="M20" s="127"/>
      <c r="N20" s="12"/>
    </row>
    <row r="21" spans="1:19" s="13" customFormat="1" ht="29.25" customHeight="1" x14ac:dyDescent="0.2">
      <c r="A21" s="133"/>
      <c r="B21" s="137"/>
      <c r="C21" s="138"/>
      <c r="D21" s="128"/>
      <c r="E21" s="129"/>
      <c r="F21" s="128"/>
      <c r="G21" s="129"/>
      <c r="H21" s="128"/>
      <c r="I21" s="129"/>
      <c r="J21" s="128"/>
      <c r="K21" s="129"/>
      <c r="L21" s="128"/>
      <c r="M21" s="129"/>
      <c r="N21" s="12"/>
    </row>
    <row r="22" spans="1:19" s="13" customFormat="1" ht="18.75" customHeight="1" x14ac:dyDescent="0.2">
      <c r="A22" s="133"/>
      <c r="B22" s="139"/>
      <c r="C22" s="140"/>
      <c r="D22" s="130"/>
      <c r="E22" s="131"/>
      <c r="F22" s="130"/>
      <c r="G22" s="131"/>
      <c r="H22" s="130"/>
      <c r="I22" s="131"/>
      <c r="J22" s="130"/>
      <c r="K22" s="131"/>
      <c r="L22" s="130"/>
      <c r="M22" s="131"/>
      <c r="N22" s="12"/>
    </row>
    <row r="23" spans="1:19" s="16" customFormat="1" ht="23.25" customHeight="1" x14ac:dyDescent="0.2">
      <c r="A23" s="134"/>
      <c r="B23" s="11">
        <v>2022</v>
      </c>
      <c r="C23" s="11">
        <v>2023</v>
      </c>
      <c r="D23" s="11">
        <v>2022</v>
      </c>
      <c r="E23" s="11">
        <v>2023</v>
      </c>
      <c r="F23" s="11">
        <v>2022</v>
      </c>
      <c r="G23" s="11">
        <v>2023</v>
      </c>
      <c r="H23" s="11">
        <v>2022</v>
      </c>
      <c r="I23" s="11">
        <v>2023</v>
      </c>
      <c r="J23" s="11">
        <v>2022</v>
      </c>
      <c r="K23" s="11">
        <v>2023</v>
      </c>
      <c r="L23" s="11">
        <v>2022</v>
      </c>
      <c r="M23" s="11">
        <v>2023</v>
      </c>
      <c r="N23" s="15"/>
    </row>
    <row r="24" spans="1:19" s="39" customFormat="1" ht="12.75" customHeight="1" x14ac:dyDescent="0.2">
      <c r="A24" s="48">
        <v>1</v>
      </c>
      <c r="B24" s="48">
        <v>2</v>
      </c>
      <c r="C24" s="48">
        <v>3</v>
      </c>
      <c r="D24" s="48">
        <v>4</v>
      </c>
      <c r="E24" s="48">
        <v>5</v>
      </c>
      <c r="F24" s="48">
        <v>6</v>
      </c>
      <c r="G24" s="48">
        <v>7</v>
      </c>
      <c r="H24" s="48">
        <v>8</v>
      </c>
      <c r="I24" s="48">
        <v>9</v>
      </c>
      <c r="J24" s="48">
        <v>10</v>
      </c>
      <c r="K24" s="48">
        <v>11</v>
      </c>
      <c r="L24" s="48">
        <v>12</v>
      </c>
      <c r="M24" s="48">
        <v>13</v>
      </c>
      <c r="N24" s="38"/>
    </row>
    <row r="25" spans="1:19" s="13" customFormat="1" ht="36" customHeight="1" x14ac:dyDescent="0.2">
      <c r="A25" s="89" t="s">
        <v>2</v>
      </c>
      <c r="B25" s="62">
        <v>119</v>
      </c>
      <c r="C25" s="62">
        <v>120</v>
      </c>
      <c r="D25" s="62">
        <v>2810771</v>
      </c>
      <c r="E25" s="62">
        <v>2904040</v>
      </c>
      <c r="F25" s="62">
        <v>2185531</v>
      </c>
      <c r="G25" s="62">
        <v>2160096</v>
      </c>
      <c r="H25" s="62">
        <v>2092098</v>
      </c>
      <c r="I25" s="62">
        <v>2071571</v>
      </c>
      <c r="J25" s="62">
        <v>83456</v>
      </c>
      <c r="K25" s="62">
        <v>76596</v>
      </c>
      <c r="L25" s="62">
        <v>9489</v>
      </c>
      <c r="M25" s="62">
        <v>11210</v>
      </c>
      <c r="N25" s="12"/>
      <c r="O25" s="35"/>
      <c r="P25" s="35"/>
      <c r="Q25" s="112"/>
      <c r="R25" s="35"/>
      <c r="S25" s="35"/>
    </row>
    <row r="26" spans="1:19" s="13" customFormat="1" ht="36" customHeight="1" x14ac:dyDescent="0.2">
      <c r="A26" s="89" t="s">
        <v>3</v>
      </c>
      <c r="B26" s="62">
        <v>86</v>
      </c>
      <c r="C26" s="62">
        <v>86</v>
      </c>
      <c r="D26" s="62">
        <v>1830245</v>
      </c>
      <c r="E26" s="62">
        <v>1783953</v>
      </c>
      <c r="F26" s="62">
        <v>1414084</v>
      </c>
      <c r="G26" s="62">
        <v>1369792</v>
      </c>
      <c r="H26" s="62">
        <v>1384290</v>
      </c>
      <c r="I26" s="62">
        <v>1341627</v>
      </c>
      <c r="J26" s="62">
        <v>24323</v>
      </c>
      <c r="K26" s="62">
        <v>22683</v>
      </c>
      <c r="L26" s="62">
        <v>5471</v>
      </c>
      <c r="M26" s="62">
        <v>5465</v>
      </c>
      <c r="N26" s="12"/>
      <c r="O26" s="35"/>
      <c r="P26" s="35"/>
      <c r="Q26" s="112"/>
      <c r="R26" s="35"/>
      <c r="S26" s="35"/>
    </row>
    <row r="27" spans="1:19" s="13" customFormat="1" ht="36" customHeight="1" x14ac:dyDescent="0.2">
      <c r="A27" s="3" t="s">
        <v>4</v>
      </c>
      <c r="B27" s="62">
        <v>82</v>
      </c>
      <c r="C27" s="62">
        <v>82</v>
      </c>
      <c r="D27" s="62">
        <v>1626817</v>
      </c>
      <c r="E27" s="62">
        <v>1562008</v>
      </c>
      <c r="F27" s="62">
        <v>1100278</v>
      </c>
      <c r="G27" s="62">
        <v>1081749</v>
      </c>
      <c r="H27" s="62">
        <v>1039478</v>
      </c>
      <c r="I27" s="62">
        <v>1034369</v>
      </c>
      <c r="J27" s="62">
        <v>54543</v>
      </c>
      <c r="K27" s="62">
        <v>41811</v>
      </c>
      <c r="L27" s="62">
        <v>6224</v>
      </c>
      <c r="M27" s="62">
        <v>5569</v>
      </c>
      <c r="N27" s="12"/>
      <c r="O27" s="35"/>
      <c r="P27" s="35"/>
      <c r="Q27" s="112"/>
      <c r="R27" s="35"/>
      <c r="S27" s="35"/>
    </row>
    <row r="28" spans="1:19" s="13" customFormat="1" ht="36" customHeight="1" x14ac:dyDescent="0.2">
      <c r="A28" s="5" t="s">
        <v>5</v>
      </c>
      <c r="B28" s="62">
        <v>56</v>
      </c>
      <c r="C28" s="62">
        <v>56</v>
      </c>
      <c r="D28" s="62">
        <v>917342</v>
      </c>
      <c r="E28" s="62">
        <v>902797</v>
      </c>
      <c r="F28" s="62">
        <v>744052</v>
      </c>
      <c r="G28" s="62">
        <v>736204</v>
      </c>
      <c r="H28" s="62">
        <v>727732</v>
      </c>
      <c r="I28" s="62">
        <v>721441</v>
      </c>
      <c r="J28" s="62">
        <v>12672</v>
      </c>
      <c r="K28" s="62">
        <v>10925</v>
      </c>
      <c r="L28" s="62">
        <v>3648</v>
      </c>
      <c r="M28" s="62">
        <v>3750</v>
      </c>
      <c r="N28" s="12"/>
      <c r="O28" s="35"/>
      <c r="P28" s="35"/>
      <c r="Q28" s="112"/>
      <c r="R28" s="35"/>
      <c r="S28" s="35"/>
    </row>
    <row r="29" spans="1:19" s="13" customFormat="1" ht="36" customHeight="1" x14ac:dyDescent="0.2">
      <c r="A29" s="5" t="s">
        <v>6</v>
      </c>
      <c r="B29" s="62">
        <v>63</v>
      </c>
      <c r="C29" s="62">
        <v>62</v>
      </c>
      <c r="D29" s="62">
        <v>2052414</v>
      </c>
      <c r="E29" s="62">
        <v>1920451</v>
      </c>
      <c r="F29" s="62">
        <v>1519201</v>
      </c>
      <c r="G29" s="62">
        <v>1461952</v>
      </c>
      <c r="H29" s="62">
        <v>1457133</v>
      </c>
      <c r="I29" s="62">
        <v>1408155</v>
      </c>
      <c r="J29" s="62">
        <v>55275</v>
      </c>
      <c r="K29" s="62">
        <v>46864</v>
      </c>
      <c r="L29" s="62">
        <v>6763</v>
      </c>
      <c r="M29" s="62">
        <v>6784</v>
      </c>
      <c r="N29" s="12"/>
      <c r="O29" s="35"/>
      <c r="P29" s="35"/>
      <c r="Q29" s="112"/>
      <c r="R29" s="35"/>
      <c r="S29" s="35"/>
    </row>
    <row r="30" spans="1:19" s="13" customFormat="1" ht="36" customHeight="1" x14ac:dyDescent="0.2">
      <c r="A30" s="89" t="s">
        <v>7</v>
      </c>
      <c r="B30" s="62">
        <v>153</v>
      </c>
      <c r="C30" s="62">
        <v>152</v>
      </c>
      <c r="D30" s="62">
        <v>3234584</v>
      </c>
      <c r="E30" s="62">
        <v>3069724</v>
      </c>
      <c r="F30" s="62">
        <v>2344305</v>
      </c>
      <c r="G30" s="62">
        <v>2341191</v>
      </c>
      <c r="H30" s="62">
        <v>2237714</v>
      </c>
      <c r="I30" s="62">
        <v>2248791</v>
      </c>
      <c r="J30" s="62">
        <v>99933</v>
      </c>
      <c r="K30" s="62">
        <v>85029</v>
      </c>
      <c r="L30" s="62">
        <v>6658</v>
      </c>
      <c r="M30" s="62">
        <v>7021</v>
      </c>
      <c r="N30" s="12"/>
      <c r="O30" s="35"/>
      <c r="P30" s="35"/>
      <c r="Q30" s="112"/>
      <c r="R30" s="35"/>
      <c r="S30" s="35"/>
    </row>
    <row r="31" spans="1:19" s="13" customFormat="1" ht="36" customHeight="1" x14ac:dyDescent="0.2">
      <c r="A31" s="89" t="s">
        <v>8</v>
      </c>
      <c r="B31" s="62">
        <v>136</v>
      </c>
      <c r="C31" s="62">
        <v>136</v>
      </c>
      <c r="D31" s="62">
        <v>4859254</v>
      </c>
      <c r="E31" s="62">
        <v>4854150</v>
      </c>
      <c r="F31" s="62">
        <v>3748274</v>
      </c>
      <c r="G31" s="62">
        <v>3745962</v>
      </c>
      <c r="H31" s="62">
        <v>3649263</v>
      </c>
      <c r="I31" s="62">
        <v>3646298</v>
      </c>
      <c r="J31" s="62">
        <v>92934</v>
      </c>
      <c r="K31" s="62">
        <v>92404</v>
      </c>
      <c r="L31" s="62">
        <v>6065</v>
      </c>
      <c r="M31" s="62">
        <v>6405</v>
      </c>
      <c r="N31" s="12"/>
      <c r="O31" s="35"/>
      <c r="P31" s="35"/>
      <c r="Q31" s="112"/>
      <c r="R31" s="35"/>
      <c r="S31" s="35"/>
    </row>
    <row r="32" spans="1:19" s="13" customFormat="1" ht="36" customHeight="1" x14ac:dyDescent="0.2">
      <c r="A32" s="89" t="s">
        <v>9</v>
      </c>
      <c r="B32" s="62">
        <v>41</v>
      </c>
      <c r="C32" s="62">
        <v>40</v>
      </c>
      <c r="D32" s="62">
        <v>935679</v>
      </c>
      <c r="E32" s="62">
        <v>920437</v>
      </c>
      <c r="F32" s="62">
        <v>710133</v>
      </c>
      <c r="G32" s="62">
        <v>700143</v>
      </c>
      <c r="H32" s="62">
        <v>696321</v>
      </c>
      <c r="I32" s="62">
        <v>688313</v>
      </c>
      <c r="J32" s="62">
        <v>10658</v>
      </c>
      <c r="K32" s="62">
        <v>8770</v>
      </c>
      <c r="L32" s="62">
        <v>3154</v>
      </c>
      <c r="M32" s="62">
        <v>3060</v>
      </c>
      <c r="N32" s="12"/>
      <c r="O32" s="35"/>
      <c r="P32" s="35"/>
      <c r="Q32" s="112"/>
      <c r="R32" s="35"/>
      <c r="S32" s="35"/>
    </row>
    <row r="33" spans="1:19" s="13" customFormat="1" ht="36" customHeight="1" x14ac:dyDescent="0.2">
      <c r="A33" s="89" t="s">
        <v>11</v>
      </c>
      <c r="B33" s="62">
        <v>151</v>
      </c>
      <c r="C33" s="62">
        <v>150</v>
      </c>
      <c r="D33" s="62">
        <v>1881676</v>
      </c>
      <c r="E33" s="62">
        <v>1848890</v>
      </c>
      <c r="F33" s="62">
        <v>1659392</v>
      </c>
      <c r="G33" s="62">
        <v>1645737</v>
      </c>
      <c r="H33" s="62">
        <v>1592113</v>
      </c>
      <c r="I33" s="62">
        <v>1584229</v>
      </c>
      <c r="J33" s="62">
        <v>63317</v>
      </c>
      <c r="K33" s="62">
        <v>57134</v>
      </c>
      <c r="L33" s="62">
        <v>3785</v>
      </c>
      <c r="M33" s="62">
        <v>4316</v>
      </c>
      <c r="N33" s="12"/>
      <c r="O33" s="35"/>
      <c r="P33" s="35"/>
      <c r="Q33" s="112"/>
      <c r="R33" s="35"/>
      <c r="S33" s="35"/>
    </row>
    <row r="34" spans="1:19" s="13" customFormat="1" ht="36" customHeight="1" x14ac:dyDescent="0.2">
      <c r="A34" s="89" t="s">
        <v>10</v>
      </c>
      <c r="B34" s="62">
        <v>30</v>
      </c>
      <c r="C34" s="62">
        <v>30</v>
      </c>
      <c r="D34" s="62">
        <v>974724</v>
      </c>
      <c r="E34" s="62">
        <v>960509</v>
      </c>
      <c r="F34" s="62">
        <v>674445</v>
      </c>
      <c r="G34" s="62">
        <v>665819</v>
      </c>
      <c r="H34" s="62">
        <v>662329</v>
      </c>
      <c r="I34" s="62">
        <v>655132</v>
      </c>
      <c r="J34" s="62">
        <v>11018</v>
      </c>
      <c r="K34" s="62">
        <v>9657</v>
      </c>
      <c r="L34" s="62">
        <v>1098</v>
      </c>
      <c r="M34" s="62">
        <v>1030</v>
      </c>
      <c r="N34" s="12"/>
      <c r="O34" s="35"/>
      <c r="P34" s="35"/>
      <c r="Q34" s="112"/>
      <c r="R34" s="35"/>
      <c r="S34" s="35"/>
    </row>
    <row r="35" spans="1:19" s="13" customFormat="1" ht="36" customHeight="1" x14ac:dyDescent="0.2">
      <c r="A35" s="89" t="s">
        <v>12</v>
      </c>
      <c r="B35" s="62">
        <v>92</v>
      </c>
      <c r="C35" s="62">
        <v>92</v>
      </c>
      <c r="D35" s="62">
        <v>2908736</v>
      </c>
      <c r="E35" s="62">
        <v>2916337</v>
      </c>
      <c r="F35" s="62">
        <v>1930230</v>
      </c>
      <c r="G35" s="62">
        <v>1901528</v>
      </c>
      <c r="H35" s="62">
        <v>1886319</v>
      </c>
      <c r="I35" s="62">
        <v>1861766</v>
      </c>
      <c r="J35" s="62">
        <v>40670</v>
      </c>
      <c r="K35" s="62">
        <v>36384</v>
      </c>
      <c r="L35" s="62">
        <v>3241</v>
      </c>
      <c r="M35" s="62">
        <v>3378</v>
      </c>
      <c r="N35" s="12"/>
      <c r="O35" s="35"/>
      <c r="P35" s="35"/>
      <c r="Q35" s="112"/>
      <c r="R35" s="35"/>
      <c r="S35" s="35"/>
    </row>
    <row r="36" spans="1:19" s="13" customFormat="1" ht="36" customHeight="1" x14ac:dyDescent="0.2">
      <c r="A36" s="89" t="s">
        <v>13</v>
      </c>
      <c r="B36" s="62">
        <v>133</v>
      </c>
      <c r="C36" s="62">
        <v>133</v>
      </c>
      <c r="D36" s="62">
        <v>4214340</v>
      </c>
      <c r="E36" s="62">
        <v>4213303</v>
      </c>
      <c r="F36" s="62">
        <v>3617662</v>
      </c>
      <c r="G36" s="62">
        <v>3586620</v>
      </c>
      <c r="H36" s="62">
        <v>3467523</v>
      </c>
      <c r="I36" s="62">
        <v>3445098</v>
      </c>
      <c r="J36" s="62">
        <v>139045</v>
      </c>
      <c r="K36" s="62">
        <v>122893</v>
      </c>
      <c r="L36" s="62">
        <v>11018</v>
      </c>
      <c r="M36" s="62">
        <v>11443</v>
      </c>
      <c r="N36" s="12"/>
      <c r="O36" s="35"/>
      <c r="P36" s="35"/>
      <c r="Q36" s="112"/>
      <c r="R36" s="35"/>
      <c r="S36" s="35"/>
    </row>
    <row r="37" spans="1:19" s="13" customFormat="1" ht="36" customHeight="1" x14ac:dyDescent="0.2">
      <c r="A37" s="89" t="s">
        <v>14</v>
      </c>
      <c r="B37" s="62">
        <v>68</v>
      </c>
      <c r="C37" s="62">
        <v>67</v>
      </c>
      <c r="D37" s="62">
        <v>921207</v>
      </c>
      <c r="E37" s="62">
        <v>916142</v>
      </c>
      <c r="F37" s="62">
        <v>805253</v>
      </c>
      <c r="G37" s="62">
        <v>793411</v>
      </c>
      <c r="H37" s="62">
        <v>756399</v>
      </c>
      <c r="I37" s="62">
        <v>747645</v>
      </c>
      <c r="J37" s="62">
        <v>46042</v>
      </c>
      <c r="K37" s="62">
        <v>35051</v>
      </c>
      <c r="L37" s="62">
        <v>2507</v>
      </c>
      <c r="M37" s="62">
        <v>5417</v>
      </c>
      <c r="N37" s="12"/>
      <c r="O37" s="35"/>
      <c r="P37" s="35"/>
      <c r="Q37" s="112"/>
      <c r="R37" s="35"/>
      <c r="S37" s="35"/>
    </row>
    <row r="38" spans="1:19" s="13" customFormat="1" ht="36" customHeight="1" x14ac:dyDescent="0.2">
      <c r="A38" s="91" t="s">
        <v>15</v>
      </c>
      <c r="B38" s="62">
        <v>66</v>
      </c>
      <c r="C38" s="62">
        <v>66</v>
      </c>
      <c r="D38" s="62">
        <v>1340135</v>
      </c>
      <c r="E38" s="62">
        <v>1334690</v>
      </c>
      <c r="F38" s="62">
        <v>966939</v>
      </c>
      <c r="G38" s="62">
        <v>956776</v>
      </c>
      <c r="H38" s="62">
        <v>956662</v>
      </c>
      <c r="I38" s="62">
        <v>946757</v>
      </c>
      <c r="J38" s="62">
        <v>8092</v>
      </c>
      <c r="K38" s="62">
        <v>7980</v>
      </c>
      <c r="L38" s="62">
        <v>1887</v>
      </c>
      <c r="M38" s="62">
        <v>2008</v>
      </c>
      <c r="N38" s="12"/>
      <c r="O38" s="35"/>
      <c r="P38" s="35"/>
      <c r="Q38" s="112"/>
      <c r="R38" s="35"/>
      <c r="S38" s="35"/>
    </row>
    <row r="39" spans="1:19" s="13" customFormat="1" ht="36" customHeight="1" x14ac:dyDescent="0.2">
      <c r="A39" s="91" t="s">
        <v>57</v>
      </c>
      <c r="B39" s="62">
        <v>173</v>
      </c>
      <c r="C39" s="62">
        <v>173</v>
      </c>
      <c r="D39" s="62">
        <v>3485735</v>
      </c>
      <c r="E39" s="62">
        <v>3456713</v>
      </c>
      <c r="F39" s="62">
        <v>2487008</v>
      </c>
      <c r="G39" s="62">
        <v>2482387</v>
      </c>
      <c r="H39" s="62">
        <v>2404272</v>
      </c>
      <c r="I39" s="62">
        <v>2405949</v>
      </c>
      <c r="J39" s="62">
        <v>72385</v>
      </c>
      <c r="K39" s="62">
        <v>65258</v>
      </c>
      <c r="L39" s="62">
        <v>10351</v>
      </c>
      <c r="M39" s="62">
        <v>11160</v>
      </c>
      <c r="N39" s="12"/>
      <c r="O39" s="35"/>
      <c r="P39" s="35"/>
      <c r="Q39" s="112"/>
      <c r="R39" s="35"/>
      <c r="S39" s="35"/>
    </row>
    <row r="40" spans="1:19" s="13" customFormat="1" ht="36" customHeight="1" x14ac:dyDescent="0.2">
      <c r="A40" s="91" t="s">
        <v>16</v>
      </c>
      <c r="B40" s="62">
        <v>81</v>
      </c>
      <c r="C40" s="62">
        <v>81</v>
      </c>
      <c r="D40" s="62">
        <v>1700275</v>
      </c>
      <c r="E40" s="62">
        <v>1832009</v>
      </c>
      <c r="F40" s="62">
        <v>1210297</v>
      </c>
      <c r="G40" s="62">
        <v>1207781</v>
      </c>
      <c r="H40" s="62">
        <v>1187257</v>
      </c>
      <c r="I40" s="62">
        <v>1186464</v>
      </c>
      <c r="J40" s="62">
        <v>17712</v>
      </c>
      <c r="K40" s="62">
        <v>15208</v>
      </c>
      <c r="L40" s="62">
        <v>5260</v>
      </c>
      <c r="M40" s="62">
        <v>5558</v>
      </c>
      <c r="N40" s="12"/>
      <c r="O40" s="35"/>
      <c r="P40" s="35"/>
      <c r="Q40" s="112"/>
      <c r="R40" s="35"/>
      <c r="S40" s="35"/>
    </row>
    <row r="41" spans="1:19" s="13" customFormat="1" ht="36" customHeight="1" x14ac:dyDescent="0.2">
      <c r="A41" s="44" t="s">
        <v>26</v>
      </c>
      <c r="B41" s="64">
        <f t="shared" ref="B41:M41" si="1">SUM(B25:B40)</f>
        <v>1530</v>
      </c>
      <c r="C41" s="64">
        <f t="shared" si="1"/>
        <v>1526</v>
      </c>
      <c r="D41" s="64">
        <f t="shared" si="1"/>
        <v>35693934</v>
      </c>
      <c r="E41" s="64">
        <f t="shared" si="1"/>
        <v>35396153</v>
      </c>
      <c r="F41" s="64">
        <f t="shared" si="1"/>
        <v>27117084</v>
      </c>
      <c r="G41" s="64">
        <f t="shared" si="1"/>
        <v>26837148</v>
      </c>
      <c r="H41" s="64">
        <f t="shared" si="1"/>
        <v>26196903</v>
      </c>
      <c r="I41" s="64">
        <f t="shared" si="1"/>
        <v>25993605</v>
      </c>
      <c r="J41" s="64">
        <f t="shared" si="1"/>
        <v>832075</v>
      </c>
      <c r="K41" s="64">
        <f t="shared" si="1"/>
        <v>734647</v>
      </c>
      <c r="L41" s="64">
        <f t="shared" si="1"/>
        <v>86619</v>
      </c>
      <c r="M41" s="64">
        <f t="shared" si="1"/>
        <v>93574</v>
      </c>
      <c r="N41" s="12"/>
      <c r="Q41" s="113"/>
    </row>
    <row r="42" spans="1:19" s="12" customFormat="1" ht="22.5" customHeight="1" x14ac:dyDescent="0.2">
      <c r="A42" s="46"/>
      <c r="B42" s="46"/>
      <c r="H42" s="65"/>
      <c r="I42" s="65"/>
      <c r="J42" s="65"/>
      <c r="K42" s="65"/>
      <c r="L42" s="65"/>
      <c r="M42" s="65"/>
    </row>
    <row r="43" spans="1:19" s="12" customFormat="1" ht="22.5" customHeight="1" x14ac:dyDescent="0.2">
      <c r="A43" s="41" t="s">
        <v>95</v>
      </c>
      <c r="B43" s="50"/>
      <c r="C43" s="50"/>
      <c r="D43" s="50"/>
      <c r="E43" s="50"/>
      <c r="F43" s="50"/>
      <c r="G43" s="50"/>
      <c r="H43" s="50"/>
      <c r="I43" s="50"/>
      <c r="J43" s="50"/>
      <c r="K43" s="50"/>
      <c r="L43" s="50"/>
      <c r="M43" s="50"/>
    </row>
    <row r="44" spans="1:19" s="14" customFormat="1" ht="30.75" customHeight="1" x14ac:dyDescent="0.2">
      <c r="A44" s="124" t="s">
        <v>136</v>
      </c>
      <c r="B44" s="124"/>
      <c r="C44" s="124"/>
      <c r="D44" s="124"/>
      <c r="E44" s="124"/>
      <c r="F44" s="124"/>
      <c r="G44" s="124"/>
      <c r="H44" s="124"/>
      <c r="I44" s="124"/>
      <c r="J44" s="124"/>
      <c r="K44" s="124"/>
      <c r="L44" s="124"/>
      <c r="M44" s="124"/>
      <c r="N44" s="19"/>
    </row>
    <row r="45" spans="1:19" s="13" customFormat="1" ht="24" customHeight="1" x14ac:dyDescent="0.2">
      <c r="A45" s="132" t="s">
        <v>58</v>
      </c>
      <c r="B45" s="135" t="s">
        <v>84</v>
      </c>
      <c r="C45" s="136"/>
      <c r="D45" s="126" t="s">
        <v>72</v>
      </c>
      <c r="E45" s="127"/>
      <c r="F45" s="126" t="s">
        <v>152</v>
      </c>
      <c r="G45" s="127"/>
      <c r="H45" s="126" t="s">
        <v>73</v>
      </c>
      <c r="I45" s="127"/>
      <c r="J45" s="126" t="s">
        <v>171</v>
      </c>
      <c r="K45" s="127"/>
      <c r="L45" s="126" t="s">
        <v>172</v>
      </c>
      <c r="M45" s="127"/>
      <c r="N45" s="12"/>
    </row>
    <row r="46" spans="1:19" s="13" customFormat="1" ht="29.25" customHeight="1" x14ac:dyDescent="0.2">
      <c r="A46" s="133"/>
      <c r="B46" s="137"/>
      <c r="C46" s="138"/>
      <c r="D46" s="128"/>
      <c r="E46" s="129"/>
      <c r="F46" s="128"/>
      <c r="G46" s="129"/>
      <c r="H46" s="128"/>
      <c r="I46" s="129"/>
      <c r="J46" s="128"/>
      <c r="K46" s="129"/>
      <c r="L46" s="128"/>
      <c r="M46" s="129"/>
      <c r="N46" s="12"/>
    </row>
    <row r="47" spans="1:19" s="13" customFormat="1" ht="21.75" customHeight="1" x14ac:dyDescent="0.2">
      <c r="A47" s="133"/>
      <c r="B47" s="139"/>
      <c r="C47" s="140"/>
      <c r="D47" s="130"/>
      <c r="E47" s="131"/>
      <c r="F47" s="130"/>
      <c r="G47" s="131"/>
      <c r="H47" s="130"/>
      <c r="I47" s="131"/>
      <c r="J47" s="130"/>
      <c r="K47" s="131"/>
      <c r="L47" s="130"/>
      <c r="M47" s="131"/>
      <c r="N47" s="12"/>
    </row>
    <row r="48" spans="1:19" s="16" customFormat="1" ht="23.25" customHeight="1" x14ac:dyDescent="0.2">
      <c r="A48" s="134"/>
      <c r="B48" s="11">
        <v>2022</v>
      </c>
      <c r="C48" s="11">
        <v>2023</v>
      </c>
      <c r="D48" s="11">
        <v>2022</v>
      </c>
      <c r="E48" s="11">
        <v>2023</v>
      </c>
      <c r="F48" s="11">
        <v>2022</v>
      </c>
      <c r="G48" s="11">
        <v>2023</v>
      </c>
      <c r="H48" s="11">
        <v>2022</v>
      </c>
      <c r="I48" s="11">
        <v>2023</v>
      </c>
      <c r="J48" s="11">
        <v>2022</v>
      </c>
      <c r="K48" s="11">
        <v>2023</v>
      </c>
      <c r="L48" s="11">
        <v>2022</v>
      </c>
      <c r="M48" s="11">
        <v>2023</v>
      </c>
      <c r="N48" s="15"/>
    </row>
    <row r="49" spans="1:20" s="18" customFormat="1" ht="12.75" customHeight="1" x14ac:dyDescent="0.2">
      <c r="A49" s="48">
        <v>1</v>
      </c>
      <c r="B49" s="48">
        <v>2</v>
      </c>
      <c r="C49" s="48">
        <v>3</v>
      </c>
      <c r="D49" s="48">
        <v>4</v>
      </c>
      <c r="E49" s="48">
        <v>5</v>
      </c>
      <c r="F49" s="48">
        <v>6</v>
      </c>
      <c r="G49" s="48">
        <v>7</v>
      </c>
      <c r="H49" s="48">
        <v>8</v>
      </c>
      <c r="I49" s="48">
        <v>9</v>
      </c>
      <c r="J49" s="48">
        <v>10</v>
      </c>
      <c r="K49" s="48">
        <v>11</v>
      </c>
      <c r="L49" s="48">
        <v>12</v>
      </c>
      <c r="M49" s="48">
        <v>13</v>
      </c>
      <c r="N49" s="17"/>
    </row>
    <row r="50" spans="1:20" s="13" customFormat="1" ht="36" customHeight="1" x14ac:dyDescent="0.2">
      <c r="A50" s="91" t="s">
        <v>0</v>
      </c>
      <c r="B50" s="62">
        <v>599</v>
      </c>
      <c r="C50" s="62">
        <v>596</v>
      </c>
      <c r="D50" s="62">
        <v>13182284</v>
      </c>
      <c r="E50" s="62">
        <v>13291174</v>
      </c>
      <c r="F50" s="62">
        <v>10250882</v>
      </c>
      <c r="G50" s="62">
        <v>10140225</v>
      </c>
      <c r="H50" s="62">
        <v>9895054</v>
      </c>
      <c r="I50" s="62">
        <v>9805460</v>
      </c>
      <c r="J50" s="62">
        <v>312280</v>
      </c>
      <c r="K50" s="62">
        <v>280196</v>
      </c>
      <c r="L50" s="62">
        <v>42916</v>
      </c>
      <c r="M50" s="62">
        <v>45958</v>
      </c>
      <c r="N50" s="35"/>
      <c r="O50" s="35"/>
      <c r="P50" s="35"/>
      <c r="Q50" s="112"/>
      <c r="R50" s="35"/>
    </row>
    <row r="51" spans="1:20" s="13" customFormat="1" ht="36" customHeight="1" x14ac:dyDescent="0.2">
      <c r="A51" s="91" t="s">
        <v>1</v>
      </c>
      <c r="B51" s="62">
        <v>904</v>
      </c>
      <c r="C51" s="62">
        <v>899</v>
      </c>
      <c r="D51" s="62">
        <v>21885993</v>
      </c>
      <c r="E51" s="62">
        <v>21408243</v>
      </c>
      <c r="F51" s="62">
        <v>16394727</v>
      </c>
      <c r="G51" s="62">
        <v>16185556</v>
      </c>
      <c r="H51" s="62">
        <v>15835034</v>
      </c>
      <c r="I51" s="62">
        <v>15681820</v>
      </c>
      <c r="J51" s="62">
        <v>515985</v>
      </c>
      <c r="K51" s="62">
        <v>450166</v>
      </c>
      <c r="L51" s="62">
        <v>43099</v>
      </c>
      <c r="M51" s="62">
        <v>46874</v>
      </c>
      <c r="N51" s="35"/>
      <c r="O51" s="35"/>
      <c r="P51" s="35"/>
      <c r="Q51" s="112"/>
      <c r="R51" s="35"/>
    </row>
    <row r="52" spans="1:20" s="13" customFormat="1" ht="36" customHeight="1" x14ac:dyDescent="0.2">
      <c r="A52" s="91" t="s">
        <v>56</v>
      </c>
      <c r="B52" s="62">
        <v>27</v>
      </c>
      <c r="C52" s="62">
        <v>31</v>
      </c>
      <c r="D52" s="62">
        <v>625657</v>
      </c>
      <c r="E52" s="62">
        <v>696736</v>
      </c>
      <c r="F52" s="62">
        <v>471475</v>
      </c>
      <c r="G52" s="62">
        <v>511367</v>
      </c>
      <c r="H52" s="62">
        <v>466815</v>
      </c>
      <c r="I52" s="62">
        <v>506325</v>
      </c>
      <c r="J52" s="62">
        <v>3810</v>
      </c>
      <c r="K52" s="62">
        <v>4285</v>
      </c>
      <c r="L52" s="62">
        <v>604</v>
      </c>
      <c r="M52" s="62">
        <v>742</v>
      </c>
      <c r="N52" s="35"/>
      <c r="O52" s="35"/>
      <c r="P52" s="35"/>
      <c r="Q52" s="35"/>
      <c r="R52" s="35"/>
    </row>
    <row r="53" spans="1:20" s="13" customFormat="1" ht="36" customHeight="1" x14ac:dyDescent="0.2">
      <c r="A53" s="44" t="s">
        <v>26</v>
      </c>
      <c r="B53" s="64">
        <f t="shared" ref="B53:M53" si="2">SUM(B50:B52)</f>
        <v>1530</v>
      </c>
      <c r="C53" s="64">
        <f t="shared" si="2"/>
        <v>1526</v>
      </c>
      <c r="D53" s="64">
        <f t="shared" si="2"/>
        <v>35693934</v>
      </c>
      <c r="E53" s="64">
        <f t="shared" si="2"/>
        <v>35396153</v>
      </c>
      <c r="F53" s="64">
        <f t="shared" si="2"/>
        <v>27117084</v>
      </c>
      <c r="G53" s="64">
        <f t="shared" si="2"/>
        <v>26837148</v>
      </c>
      <c r="H53" s="64">
        <f t="shared" si="2"/>
        <v>26196903</v>
      </c>
      <c r="I53" s="64">
        <f t="shared" si="2"/>
        <v>25993605</v>
      </c>
      <c r="J53" s="64">
        <f t="shared" si="2"/>
        <v>832075</v>
      </c>
      <c r="K53" s="64">
        <f t="shared" si="2"/>
        <v>734647</v>
      </c>
      <c r="L53" s="64">
        <f t="shared" si="2"/>
        <v>86619</v>
      </c>
      <c r="M53" s="64">
        <f t="shared" si="2"/>
        <v>93574</v>
      </c>
      <c r="N53" s="12"/>
    </row>
    <row r="54" spans="1:20" s="12" customFormat="1" ht="22.5" customHeight="1" x14ac:dyDescent="0.2">
      <c r="A54" s="66"/>
      <c r="B54" s="66"/>
      <c r="C54" s="66"/>
      <c r="G54" s="67"/>
      <c r="H54" s="67"/>
      <c r="I54" s="67"/>
      <c r="J54" s="67"/>
      <c r="K54" s="67"/>
      <c r="L54" s="67"/>
      <c r="M54" s="67"/>
    </row>
    <row r="55" spans="1:20" s="12" customFormat="1" ht="22.5" customHeight="1" x14ac:dyDescent="0.2">
      <c r="A55" s="41" t="s">
        <v>96</v>
      </c>
      <c r="B55" s="50"/>
      <c r="C55" s="50"/>
      <c r="D55" s="50"/>
      <c r="E55" s="50"/>
      <c r="F55" s="50"/>
      <c r="G55" s="50"/>
      <c r="H55" s="50"/>
      <c r="I55" s="50"/>
      <c r="J55" s="50"/>
      <c r="K55" s="50"/>
      <c r="L55" s="50"/>
      <c r="M55" s="50"/>
    </row>
    <row r="56" spans="1:20" s="14" customFormat="1" ht="30.75" customHeight="1" x14ac:dyDescent="0.2">
      <c r="A56" s="124" t="s">
        <v>27</v>
      </c>
      <c r="B56" s="124"/>
      <c r="C56" s="124"/>
      <c r="D56" s="124"/>
      <c r="E56" s="124"/>
      <c r="F56" s="124"/>
      <c r="G56" s="124"/>
      <c r="H56" s="124"/>
      <c r="I56" s="124"/>
      <c r="J56" s="124"/>
      <c r="K56" s="124"/>
      <c r="L56" s="124"/>
      <c r="M56" s="124"/>
      <c r="N56" s="19"/>
    </row>
    <row r="57" spans="1:20" s="13" customFormat="1" ht="24" customHeight="1" x14ac:dyDescent="0.2">
      <c r="A57" s="125" t="s">
        <v>60</v>
      </c>
      <c r="B57" s="125" t="s">
        <v>84</v>
      </c>
      <c r="C57" s="125"/>
      <c r="D57" s="123" t="s">
        <v>72</v>
      </c>
      <c r="E57" s="123"/>
      <c r="F57" s="126" t="s">
        <v>152</v>
      </c>
      <c r="G57" s="127"/>
      <c r="H57" s="123" t="s">
        <v>73</v>
      </c>
      <c r="I57" s="123"/>
      <c r="J57" s="123" t="s">
        <v>171</v>
      </c>
      <c r="K57" s="123"/>
      <c r="L57" s="123" t="s">
        <v>172</v>
      </c>
      <c r="M57" s="123"/>
      <c r="N57" s="12"/>
    </row>
    <row r="58" spans="1:20" s="13" customFormat="1" ht="29.25" customHeight="1" x14ac:dyDescent="0.2">
      <c r="A58" s="125"/>
      <c r="B58" s="125"/>
      <c r="C58" s="125"/>
      <c r="D58" s="123"/>
      <c r="E58" s="123"/>
      <c r="F58" s="128"/>
      <c r="G58" s="129"/>
      <c r="H58" s="123"/>
      <c r="I58" s="123"/>
      <c r="J58" s="123"/>
      <c r="K58" s="123"/>
      <c r="L58" s="123"/>
      <c r="M58" s="123"/>
      <c r="N58" s="12"/>
    </row>
    <row r="59" spans="1:20" s="13" customFormat="1" ht="36.75" customHeight="1" x14ac:dyDescent="0.2">
      <c r="A59" s="125"/>
      <c r="B59" s="125"/>
      <c r="C59" s="125"/>
      <c r="D59" s="123"/>
      <c r="E59" s="123"/>
      <c r="F59" s="130"/>
      <c r="G59" s="131"/>
      <c r="H59" s="123"/>
      <c r="I59" s="123"/>
      <c r="J59" s="123"/>
      <c r="K59" s="123"/>
      <c r="L59" s="123"/>
      <c r="M59" s="123"/>
      <c r="N59" s="12"/>
    </row>
    <row r="60" spans="1:20" s="16" customFormat="1" ht="23.25" customHeight="1" x14ac:dyDescent="0.2">
      <c r="A60" s="125"/>
      <c r="B60" s="11">
        <v>2022</v>
      </c>
      <c r="C60" s="11">
        <v>2023</v>
      </c>
      <c r="D60" s="11">
        <v>2022</v>
      </c>
      <c r="E60" s="11">
        <v>2023</v>
      </c>
      <c r="F60" s="11">
        <v>2022</v>
      </c>
      <c r="G60" s="11">
        <v>2023</v>
      </c>
      <c r="H60" s="11">
        <v>2022</v>
      </c>
      <c r="I60" s="11">
        <v>2023</v>
      </c>
      <c r="J60" s="11">
        <v>2022</v>
      </c>
      <c r="K60" s="11">
        <v>2023</v>
      </c>
      <c r="L60" s="11">
        <v>2022</v>
      </c>
      <c r="M60" s="11">
        <v>2023</v>
      </c>
      <c r="N60" s="15"/>
    </row>
    <row r="61" spans="1:20" s="18" customFormat="1" ht="12.75" customHeight="1" x14ac:dyDescent="0.2">
      <c r="A61" s="48">
        <v>1</v>
      </c>
      <c r="B61" s="48">
        <v>2</v>
      </c>
      <c r="C61" s="48">
        <v>3</v>
      </c>
      <c r="D61" s="48">
        <v>4</v>
      </c>
      <c r="E61" s="48">
        <v>5</v>
      </c>
      <c r="F61" s="48">
        <v>6</v>
      </c>
      <c r="G61" s="48">
        <v>7</v>
      </c>
      <c r="H61" s="48">
        <v>8</v>
      </c>
      <c r="I61" s="48">
        <v>9</v>
      </c>
      <c r="J61" s="48">
        <v>10</v>
      </c>
      <c r="K61" s="48">
        <v>11</v>
      </c>
      <c r="L61" s="48">
        <v>12</v>
      </c>
      <c r="M61" s="48">
        <v>13</v>
      </c>
      <c r="N61" s="17"/>
    </row>
    <row r="62" spans="1:20" s="34" customFormat="1" ht="36" customHeight="1" x14ac:dyDescent="0.2">
      <c r="A62" s="90" t="s">
        <v>18</v>
      </c>
      <c r="B62" s="62">
        <v>46</v>
      </c>
      <c r="C62" s="62">
        <v>46</v>
      </c>
      <c r="D62" s="62">
        <v>2154049</v>
      </c>
      <c r="E62" s="62">
        <v>2162090</v>
      </c>
      <c r="F62" s="62">
        <v>1859731</v>
      </c>
      <c r="G62" s="62">
        <v>1834281</v>
      </c>
      <c r="H62" s="62">
        <v>1806216</v>
      </c>
      <c r="I62" s="62">
        <v>1786268</v>
      </c>
      <c r="J62" s="62">
        <v>48424</v>
      </c>
      <c r="K62" s="62">
        <v>42664</v>
      </c>
      <c r="L62" s="62">
        <v>5091</v>
      </c>
      <c r="M62" s="62">
        <v>5349</v>
      </c>
      <c r="N62" s="22"/>
      <c r="Q62" s="114"/>
      <c r="R62" s="114"/>
      <c r="S62" s="114"/>
      <c r="T62" s="114"/>
    </row>
    <row r="63" spans="1:20" s="34" customFormat="1" ht="36" customHeight="1" x14ac:dyDescent="0.2">
      <c r="A63" s="90" t="s">
        <v>19</v>
      </c>
      <c r="B63" s="62">
        <v>360</v>
      </c>
      <c r="C63" s="62">
        <v>356</v>
      </c>
      <c r="D63" s="62">
        <v>5952224</v>
      </c>
      <c r="E63" s="62">
        <v>5752343</v>
      </c>
      <c r="F63" s="62">
        <v>4654196</v>
      </c>
      <c r="G63" s="62">
        <v>4630246</v>
      </c>
      <c r="H63" s="62">
        <v>4445067</v>
      </c>
      <c r="I63" s="62">
        <v>4442396</v>
      </c>
      <c r="J63" s="62">
        <v>196217</v>
      </c>
      <c r="K63" s="62">
        <v>166341</v>
      </c>
      <c r="L63" s="62">
        <v>12465</v>
      </c>
      <c r="M63" s="62">
        <v>15882</v>
      </c>
      <c r="N63" s="22"/>
      <c r="O63" s="35"/>
      <c r="P63" s="35"/>
      <c r="Q63" s="112"/>
      <c r="R63" s="112"/>
      <c r="S63" s="112"/>
      <c r="T63" s="115"/>
    </row>
    <row r="64" spans="1:20" s="14" customFormat="1" ht="36" customHeight="1" x14ac:dyDescent="0.2">
      <c r="A64" s="91" t="s">
        <v>20</v>
      </c>
      <c r="B64" s="62">
        <v>327</v>
      </c>
      <c r="C64" s="62">
        <v>202</v>
      </c>
      <c r="D64" s="62">
        <v>8863815</v>
      </c>
      <c r="E64" s="62">
        <v>5793890</v>
      </c>
      <c r="F64" s="62">
        <v>6510160</v>
      </c>
      <c r="G64" s="62">
        <v>4539563</v>
      </c>
      <c r="H64" s="62">
        <v>6281571</v>
      </c>
      <c r="I64" s="62">
        <v>4399840</v>
      </c>
      <c r="J64" s="62">
        <v>210128</v>
      </c>
      <c r="K64" s="62">
        <v>128105</v>
      </c>
      <c r="L64" s="62">
        <v>18299</v>
      </c>
      <c r="M64" s="62">
        <v>10565</v>
      </c>
      <c r="N64" s="19"/>
      <c r="O64" s="35"/>
      <c r="P64" s="35"/>
      <c r="Q64" s="112"/>
      <c r="R64" s="35"/>
      <c r="S64" s="35"/>
    </row>
    <row r="65" spans="1:19" s="13" customFormat="1" ht="36" customHeight="1" x14ac:dyDescent="0.2">
      <c r="A65" s="91" t="s">
        <v>21</v>
      </c>
      <c r="B65" s="62">
        <v>167</v>
      </c>
      <c r="C65" s="62">
        <v>167</v>
      </c>
      <c r="D65" s="62">
        <v>4885575</v>
      </c>
      <c r="E65" s="62">
        <v>4849262</v>
      </c>
      <c r="F65" s="62">
        <v>3339938</v>
      </c>
      <c r="G65" s="62">
        <v>3267954</v>
      </c>
      <c r="H65" s="62">
        <v>3276223</v>
      </c>
      <c r="I65" s="62">
        <v>3208403</v>
      </c>
      <c r="J65" s="62">
        <v>56835</v>
      </c>
      <c r="K65" s="62">
        <v>52098</v>
      </c>
      <c r="L65" s="62">
        <v>6880</v>
      </c>
      <c r="M65" s="62">
        <v>7453</v>
      </c>
      <c r="N65" s="12"/>
      <c r="O65" s="35"/>
      <c r="P65" s="35"/>
      <c r="Q65" s="112"/>
      <c r="R65" s="112"/>
      <c r="S65" s="35"/>
    </row>
    <row r="66" spans="1:19" s="34" customFormat="1" ht="36" customHeight="1" x14ac:dyDescent="0.2">
      <c r="A66" s="91" t="s">
        <v>22</v>
      </c>
      <c r="B66" s="62">
        <v>64</v>
      </c>
      <c r="C66" s="62">
        <v>63</v>
      </c>
      <c r="D66" s="62">
        <v>1571927</v>
      </c>
      <c r="E66" s="62">
        <v>1579526</v>
      </c>
      <c r="F66" s="62">
        <v>1403327</v>
      </c>
      <c r="G66" s="62">
        <v>1403967</v>
      </c>
      <c r="H66" s="62">
        <v>1344379</v>
      </c>
      <c r="I66" s="62">
        <v>1352383</v>
      </c>
      <c r="J66" s="62">
        <v>53573</v>
      </c>
      <c r="K66" s="62">
        <v>46630</v>
      </c>
      <c r="L66" s="62">
        <v>5375</v>
      </c>
      <c r="M66" s="62">
        <v>4736</v>
      </c>
      <c r="N66" s="22"/>
      <c r="O66" s="35"/>
      <c r="P66" s="35"/>
      <c r="Q66" s="112"/>
      <c r="R66" s="35"/>
      <c r="S66" s="35"/>
    </row>
    <row r="67" spans="1:19" s="13" customFormat="1" ht="36" customHeight="1" x14ac:dyDescent="0.2">
      <c r="A67" s="91" t="s">
        <v>23</v>
      </c>
      <c r="B67" s="62">
        <v>200</v>
      </c>
      <c r="C67" s="62">
        <v>200</v>
      </c>
      <c r="D67" s="62">
        <v>4529327</v>
      </c>
      <c r="E67" s="62">
        <v>4577513</v>
      </c>
      <c r="F67" s="62">
        <v>3463390</v>
      </c>
      <c r="G67" s="62">
        <v>3402946</v>
      </c>
      <c r="H67" s="62">
        <v>3345867</v>
      </c>
      <c r="I67" s="62">
        <v>3291004</v>
      </c>
      <c r="J67" s="62">
        <v>101651</v>
      </c>
      <c r="K67" s="62">
        <v>93123</v>
      </c>
      <c r="L67" s="62">
        <v>15384</v>
      </c>
      <c r="M67" s="62">
        <v>18301</v>
      </c>
      <c r="N67" s="12"/>
      <c r="O67" s="35"/>
      <c r="P67" s="35"/>
      <c r="Q67" s="112"/>
      <c r="R67" s="35"/>
      <c r="S67" s="35"/>
    </row>
    <row r="68" spans="1:19" s="19" customFormat="1" ht="36" customHeight="1" x14ac:dyDescent="0.2">
      <c r="A68" s="91" t="s">
        <v>24</v>
      </c>
      <c r="B68" s="62">
        <v>187</v>
      </c>
      <c r="C68" s="62">
        <v>188</v>
      </c>
      <c r="D68" s="62">
        <v>4723424</v>
      </c>
      <c r="E68" s="62">
        <v>4656617</v>
      </c>
      <c r="F68" s="62">
        <v>3638030</v>
      </c>
      <c r="G68" s="62">
        <v>3604362</v>
      </c>
      <c r="H68" s="62">
        <v>3493705</v>
      </c>
      <c r="I68" s="62">
        <v>3466953</v>
      </c>
      <c r="J68" s="62">
        <v>130080</v>
      </c>
      <c r="K68" s="62">
        <v>115567</v>
      </c>
      <c r="L68" s="62">
        <v>14169</v>
      </c>
      <c r="M68" s="62">
        <v>14518</v>
      </c>
      <c r="O68" s="35"/>
      <c r="P68" s="35"/>
      <c r="Q68" s="35"/>
      <c r="R68" s="112"/>
      <c r="S68" s="35"/>
    </row>
    <row r="69" spans="1:19" s="13" customFormat="1" ht="36" customHeight="1" x14ac:dyDescent="0.2">
      <c r="A69" s="91" t="s">
        <v>25</v>
      </c>
      <c r="B69" s="62">
        <v>78</v>
      </c>
      <c r="C69" s="62">
        <v>78</v>
      </c>
      <c r="D69" s="62">
        <v>1582624</v>
      </c>
      <c r="E69" s="62">
        <v>1714352</v>
      </c>
      <c r="F69" s="62">
        <v>1122368</v>
      </c>
      <c r="G69" s="62">
        <v>1120193</v>
      </c>
      <c r="H69" s="62">
        <v>1100195</v>
      </c>
      <c r="I69" s="62">
        <v>1099670</v>
      </c>
      <c r="J69" s="62">
        <v>17014</v>
      </c>
      <c r="K69" s="62">
        <v>14547</v>
      </c>
      <c r="L69" s="62">
        <v>5091</v>
      </c>
      <c r="M69" s="62">
        <v>5425</v>
      </c>
      <c r="N69" s="12"/>
      <c r="O69" s="35"/>
      <c r="P69" s="35"/>
      <c r="Q69" s="35"/>
      <c r="R69" s="35"/>
      <c r="S69" s="35"/>
    </row>
    <row r="70" spans="1:19" s="13" customFormat="1" ht="36" customHeight="1" x14ac:dyDescent="0.2">
      <c r="A70" s="91" t="s">
        <v>56</v>
      </c>
      <c r="B70" s="62">
        <v>101</v>
      </c>
      <c r="C70" s="62">
        <v>226</v>
      </c>
      <c r="D70" s="62">
        <v>1430969</v>
      </c>
      <c r="E70" s="62">
        <v>4310560</v>
      </c>
      <c r="F70" s="62">
        <v>1125944</v>
      </c>
      <c r="G70" s="62">
        <v>3033636</v>
      </c>
      <c r="H70" s="62">
        <v>1103680</v>
      </c>
      <c r="I70" s="62">
        <v>2946688</v>
      </c>
      <c r="J70" s="62">
        <v>18153</v>
      </c>
      <c r="K70" s="62">
        <v>75572</v>
      </c>
      <c r="L70" s="62">
        <v>3865</v>
      </c>
      <c r="M70" s="62">
        <v>11345</v>
      </c>
      <c r="N70" s="12"/>
      <c r="O70" s="35"/>
      <c r="P70" s="35"/>
      <c r="Q70" s="35"/>
      <c r="R70" s="35"/>
      <c r="S70" s="35"/>
    </row>
    <row r="71" spans="1:19" s="19" customFormat="1" ht="36" customHeight="1" x14ac:dyDescent="0.2">
      <c r="A71" s="44" t="s">
        <v>26</v>
      </c>
      <c r="B71" s="64">
        <f t="shared" ref="B71:M71" si="3">SUM(B62:B70)</f>
        <v>1530</v>
      </c>
      <c r="C71" s="64">
        <f t="shared" si="3"/>
        <v>1526</v>
      </c>
      <c r="D71" s="64">
        <f t="shared" si="3"/>
        <v>35693934</v>
      </c>
      <c r="E71" s="64">
        <f t="shared" si="3"/>
        <v>35396153</v>
      </c>
      <c r="F71" s="64">
        <f t="shared" si="3"/>
        <v>27117084</v>
      </c>
      <c r="G71" s="64">
        <f t="shared" si="3"/>
        <v>26837148</v>
      </c>
      <c r="H71" s="64">
        <f t="shared" si="3"/>
        <v>26196903</v>
      </c>
      <c r="I71" s="64">
        <f t="shared" si="3"/>
        <v>25993605</v>
      </c>
      <c r="J71" s="64">
        <f t="shared" si="3"/>
        <v>832075</v>
      </c>
      <c r="K71" s="64">
        <f t="shared" si="3"/>
        <v>734647</v>
      </c>
      <c r="L71" s="64">
        <f t="shared" si="3"/>
        <v>86619</v>
      </c>
      <c r="M71" s="64">
        <f t="shared" si="3"/>
        <v>93574</v>
      </c>
    </row>
    <row r="72" spans="1:19" ht="24" customHeight="1" x14ac:dyDescent="0.2"/>
  </sheetData>
  <mergeCells count="32">
    <mergeCell ref="A4:M4"/>
    <mergeCell ref="L20:M22"/>
    <mergeCell ref="A19:M19"/>
    <mergeCell ref="H5:I7"/>
    <mergeCell ref="J5:K7"/>
    <mergeCell ref="F5:G7"/>
    <mergeCell ref="F20:G22"/>
    <mergeCell ref="H20:I22"/>
    <mergeCell ref="A20:A23"/>
    <mergeCell ref="B20:C22"/>
    <mergeCell ref="J20:K22"/>
    <mergeCell ref="D20:E22"/>
    <mergeCell ref="L45:M47"/>
    <mergeCell ref="A5:A8"/>
    <mergeCell ref="B5:C7"/>
    <mergeCell ref="D5:E7"/>
    <mergeCell ref="L5:M7"/>
    <mergeCell ref="A44:M44"/>
    <mergeCell ref="A45:A48"/>
    <mergeCell ref="B45:C47"/>
    <mergeCell ref="D45:E47"/>
    <mergeCell ref="F45:G47"/>
    <mergeCell ref="H45:I47"/>
    <mergeCell ref="J45:K47"/>
    <mergeCell ref="J57:K59"/>
    <mergeCell ref="A56:M56"/>
    <mergeCell ref="A57:A60"/>
    <mergeCell ref="F57:G59"/>
    <mergeCell ref="D57:E59"/>
    <mergeCell ref="L57:M59"/>
    <mergeCell ref="B57:C59"/>
    <mergeCell ref="H57:I59"/>
  </mergeCells>
  <phoneticPr fontId="0" type="noConversion"/>
  <printOptions horizontalCentered="1"/>
  <pageMargins left="0.7" right="0.7" top="0.75" bottom="0.75" header="0.3" footer="0.3"/>
  <pageSetup paperSize="9" scale="34" orientation="portrait" r:id="rId1"/>
  <headerFooter alignWithMargins="0"/>
  <rowBreaks count="1" manualBreakCount="1">
    <brk id="53" max="13" man="1"/>
  </rowBreaks>
  <ignoredErrors>
    <ignoredError sqref="B16:M16 B41:M41 B71:M71 B53:M5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86"/>
  <sheetViews>
    <sheetView zoomScale="70" zoomScaleNormal="70" workbookViewId="0">
      <pane ySplit="1" topLeftCell="A2" activePane="bottomLeft" state="frozenSplit"/>
      <selection pane="bottomLeft"/>
    </sheetView>
  </sheetViews>
  <sheetFormatPr defaultColWidth="9.140625" defaultRowHeight="12.75" x14ac:dyDescent="0.2"/>
  <cols>
    <col min="1" max="1" width="21.7109375" style="27" customWidth="1"/>
    <col min="2" max="2" width="12.7109375" style="52" customWidth="1"/>
    <col min="3" max="3" width="12.7109375" style="53" customWidth="1"/>
    <col min="4" max="4" width="12.7109375" style="52" customWidth="1"/>
    <col min="5" max="5" width="12.7109375" style="53" customWidth="1"/>
    <col min="6" max="6" width="12.7109375" style="54" customWidth="1"/>
    <col min="7" max="7" width="12.7109375" style="53" customWidth="1"/>
    <col min="8" max="8" width="12.7109375" style="52" customWidth="1"/>
    <col min="9" max="9" width="12.7109375" style="53" customWidth="1"/>
    <col min="10" max="10" width="12.7109375" style="52" customWidth="1"/>
    <col min="11" max="11" width="12.7109375" style="53" customWidth="1"/>
    <col min="12" max="12" width="12.7109375" style="49" customWidth="1"/>
    <col min="13" max="13" width="12.7109375" style="55" customWidth="1"/>
    <col min="14" max="14" width="12.7109375" style="52" customWidth="1"/>
    <col min="15" max="15" width="12.7109375" style="53" customWidth="1"/>
    <col min="16" max="17" width="9.140625" style="72"/>
    <col min="18" max="18" width="17.7109375" style="72" customWidth="1"/>
    <col min="19" max="19" width="9.140625" style="72"/>
    <col min="20" max="16384" width="9.140625" style="54"/>
  </cols>
  <sheetData>
    <row r="1" spans="1:20" ht="22.5" customHeight="1" x14ac:dyDescent="0.2">
      <c r="A1" s="36" t="s">
        <v>92</v>
      </c>
    </row>
    <row r="2" spans="1:20" ht="22.5" customHeight="1" x14ac:dyDescent="0.2">
      <c r="A2" s="36"/>
    </row>
    <row r="3" spans="1:20" s="51" customFormat="1" ht="22.5" customHeight="1" x14ac:dyDescent="0.2">
      <c r="A3" s="41" t="s">
        <v>29</v>
      </c>
      <c r="B3" s="50"/>
      <c r="C3" s="50"/>
      <c r="D3" s="50"/>
      <c r="E3" s="50"/>
      <c r="L3" s="56"/>
      <c r="M3" s="56"/>
    </row>
    <row r="4" spans="1:20" s="14" customFormat="1" ht="30.75" customHeight="1" x14ac:dyDescent="0.2">
      <c r="A4" s="124" t="s">
        <v>130</v>
      </c>
      <c r="B4" s="124"/>
      <c r="C4" s="124"/>
      <c r="D4" s="124"/>
      <c r="E4" s="124"/>
      <c r="F4" s="124"/>
      <c r="G4" s="124"/>
      <c r="H4" s="124"/>
      <c r="I4" s="124"/>
      <c r="J4" s="124"/>
      <c r="K4" s="124"/>
      <c r="L4" s="124"/>
      <c r="M4" s="124"/>
      <c r="N4" s="124"/>
      <c r="O4" s="124"/>
    </row>
    <row r="5" spans="1:20" s="72" customFormat="1" ht="24" customHeight="1" x14ac:dyDescent="0.2">
      <c r="A5" s="132" t="s">
        <v>83</v>
      </c>
      <c r="B5" s="142" t="s">
        <v>154</v>
      </c>
      <c r="C5" s="154"/>
      <c r="D5" s="154"/>
      <c r="E5" s="143"/>
      <c r="F5" s="142" t="s">
        <v>75</v>
      </c>
      <c r="G5" s="154"/>
      <c r="H5" s="154"/>
      <c r="I5" s="143"/>
      <c r="J5" s="141" t="s">
        <v>155</v>
      </c>
      <c r="K5" s="141"/>
      <c r="L5" s="141"/>
      <c r="M5" s="141"/>
      <c r="N5" s="142" t="s">
        <v>153</v>
      </c>
      <c r="O5" s="143"/>
    </row>
    <row r="6" spans="1:20" s="72" customFormat="1" ht="29.25" customHeight="1" x14ac:dyDescent="0.2">
      <c r="A6" s="133"/>
      <c r="B6" s="146"/>
      <c r="C6" s="155"/>
      <c r="D6" s="155"/>
      <c r="E6" s="147"/>
      <c r="F6" s="146"/>
      <c r="G6" s="155"/>
      <c r="H6" s="155"/>
      <c r="I6" s="147"/>
      <c r="J6" s="141"/>
      <c r="K6" s="141"/>
      <c r="L6" s="141"/>
      <c r="M6" s="141"/>
      <c r="N6" s="144"/>
      <c r="O6" s="145"/>
    </row>
    <row r="7" spans="1:20" s="72" customFormat="1" ht="36" customHeight="1" x14ac:dyDescent="0.2">
      <c r="A7" s="133"/>
      <c r="B7" s="148" t="s">
        <v>30</v>
      </c>
      <c r="C7" s="153"/>
      <c r="D7" s="148" t="s">
        <v>31</v>
      </c>
      <c r="E7" s="153"/>
      <c r="F7" s="148" t="s">
        <v>30</v>
      </c>
      <c r="G7" s="153"/>
      <c r="H7" s="148" t="s">
        <v>31</v>
      </c>
      <c r="I7" s="149"/>
      <c r="J7" s="141" t="s">
        <v>157</v>
      </c>
      <c r="K7" s="141"/>
      <c r="L7" s="128" t="s">
        <v>156</v>
      </c>
      <c r="M7" s="129"/>
      <c r="N7" s="144"/>
      <c r="O7" s="145"/>
      <c r="Q7" s="51"/>
      <c r="R7" s="51"/>
      <c r="S7" s="51"/>
      <c r="T7" s="51"/>
    </row>
    <row r="8" spans="1:20" s="72" customFormat="1" ht="23.25" customHeight="1" x14ac:dyDescent="0.2">
      <c r="A8" s="133"/>
      <c r="B8" s="148" t="s">
        <v>32</v>
      </c>
      <c r="C8" s="149"/>
      <c r="D8" s="149"/>
      <c r="E8" s="149"/>
      <c r="F8" s="149"/>
      <c r="G8" s="149"/>
      <c r="H8" s="149"/>
      <c r="I8" s="149"/>
      <c r="J8" s="141"/>
      <c r="K8" s="141"/>
      <c r="L8" s="130"/>
      <c r="M8" s="131"/>
      <c r="N8" s="146"/>
      <c r="O8" s="147"/>
      <c r="Q8" s="51"/>
      <c r="R8" s="51"/>
      <c r="S8" s="51"/>
      <c r="T8" s="51"/>
    </row>
    <row r="9" spans="1:20" s="98" customFormat="1" ht="23.25" customHeight="1" x14ac:dyDescent="0.2">
      <c r="A9" s="134"/>
      <c r="B9" s="11">
        <v>2022</v>
      </c>
      <c r="C9" s="11">
        <v>2023</v>
      </c>
      <c r="D9" s="11">
        <v>2022</v>
      </c>
      <c r="E9" s="11">
        <v>2023</v>
      </c>
      <c r="F9" s="11">
        <v>2022</v>
      </c>
      <c r="G9" s="11">
        <v>2023</v>
      </c>
      <c r="H9" s="11">
        <v>2022</v>
      </c>
      <c r="I9" s="11">
        <v>2023</v>
      </c>
      <c r="J9" s="11">
        <v>2022</v>
      </c>
      <c r="K9" s="11">
        <v>2023</v>
      </c>
      <c r="L9" s="11">
        <v>2022</v>
      </c>
      <c r="M9" s="11">
        <v>2023</v>
      </c>
      <c r="N9" s="11">
        <v>2022</v>
      </c>
      <c r="O9" s="11">
        <v>2023</v>
      </c>
      <c r="Q9" s="99"/>
      <c r="R9" s="99"/>
      <c r="S9" s="99"/>
      <c r="T9" s="99"/>
    </row>
    <row r="10" spans="1:20" s="100" customFormat="1" ht="12.75" customHeight="1" x14ac:dyDescent="0.2">
      <c r="A10" s="48">
        <v>1</v>
      </c>
      <c r="B10" s="57">
        <v>2</v>
      </c>
      <c r="C10" s="57">
        <v>3</v>
      </c>
      <c r="D10" s="57">
        <v>4</v>
      </c>
      <c r="E10" s="57">
        <v>5</v>
      </c>
      <c r="F10" s="57">
        <v>6</v>
      </c>
      <c r="G10" s="57">
        <v>7</v>
      </c>
      <c r="H10" s="57">
        <v>8</v>
      </c>
      <c r="I10" s="57">
        <v>9</v>
      </c>
      <c r="J10" s="57">
        <v>10</v>
      </c>
      <c r="K10" s="57">
        <v>11</v>
      </c>
      <c r="L10" s="57">
        <v>12</v>
      </c>
      <c r="M10" s="57">
        <v>13</v>
      </c>
      <c r="N10" s="57">
        <v>14</v>
      </c>
      <c r="O10" s="57">
        <v>15</v>
      </c>
      <c r="Q10" s="101"/>
      <c r="R10" s="101"/>
      <c r="S10" s="101"/>
      <c r="T10" s="101"/>
    </row>
    <row r="11" spans="1:20" s="72" customFormat="1" ht="36" customHeight="1" x14ac:dyDescent="0.2">
      <c r="A11" s="89" t="s">
        <v>64</v>
      </c>
      <c r="B11" s="62">
        <v>32160.699999999997</v>
      </c>
      <c r="C11" s="62">
        <v>32657.178180000003</v>
      </c>
      <c r="D11" s="62">
        <v>29016.899999999994</v>
      </c>
      <c r="E11" s="62">
        <v>29409.961489999998</v>
      </c>
      <c r="F11" s="62">
        <v>404.40000000000009</v>
      </c>
      <c r="G11" s="62">
        <v>469.14753000000013</v>
      </c>
      <c r="H11" s="62">
        <v>349.79999999999995</v>
      </c>
      <c r="I11" s="62">
        <v>412.60752999999994</v>
      </c>
      <c r="J11" s="62">
        <v>27988</v>
      </c>
      <c r="K11" s="62">
        <v>23675</v>
      </c>
      <c r="L11" s="62">
        <v>16259</v>
      </c>
      <c r="M11" s="62">
        <v>15169</v>
      </c>
      <c r="N11" s="62">
        <v>94.9</v>
      </c>
      <c r="O11" s="62">
        <v>73.033709999999999</v>
      </c>
      <c r="Q11" s="51"/>
      <c r="R11" s="102"/>
      <c r="S11" s="51"/>
      <c r="T11" s="51"/>
    </row>
    <row r="12" spans="1:20" s="14" customFormat="1" ht="36" customHeight="1" x14ac:dyDescent="0.2">
      <c r="A12" s="89" t="s">
        <v>65</v>
      </c>
      <c r="B12" s="62">
        <v>8243.6</v>
      </c>
      <c r="C12" s="62">
        <v>7175.4730000000054</v>
      </c>
      <c r="D12" s="62">
        <v>7247.199999999998</v>
      </c>
      <c r="E12" s="62">
        <v>6209.5100000000057</v>
      </c>
      <c r="F12" s="62">
        <v>106.19999999999999</v>
      </c>
      <c r="G12" s="62">
        <v>68.056520000000148</v>
      </c>
      <c r="H12" s="62">
        <v>85.899999999999991</v>
      </c>
      <c r="I12" s="62">
        <v>58.974519999999984</v>
      </c>
      <c r="J12" s="62">
        <v>5721</v>
      </c>
      <c r="K12" s="62">
        <v>4470</v>
      </c>
      <c r="L12" s="62">
        <v>4270</v>
      </c>
      <c r="M12" s="62">
        <v>1198</v>
      </c>
      <c r="N12" s="62">
        <v>29.599999999999998</v>
      </c>
      <c r="O12" s="62">
        <v>15.819269999999989</v>
      </c>
      <c r="Q12" s="19"/>
      <c r="R12" s="102"/>
      <c r="S12" s="19"/>
      <c r="T12" s="19"/>
    </row>
    <row r="13" spans="1:20" s="53" customFormat="1" ht="36" customHeight="1" x14ac:dyDescent="0.2">
      <c r="A13" s="89" t="s">
        <v>17</v>
      </c>
      <c r="B13" s="62">
        <v>55679.6</v>
      </c>
      <c r="C13" s="62">
        <v>57950.483149999964</v>
      </c>
      <c r="D13" s="62">
        <v>44823.000000000007</v>
      </c>
      <c r="E13" s="62">
        <v>46584.547250000025</v>
      </c>
      <c r="F13" s="62">
        <v>715.00000000000045</v>
      </c>
      <c r="G13" s="62">
        <v>732.57829999999967</v>
      </c>
      <c r="H13" s="62">
        <v>570.89999999999975</v>
      </c>
      <c r="I13" s="62">
        <v>546.10240000000044</v>
      </c>
      <c r="J13" s="62">
        <v>111049</v>
      </c>
      <c r="K13" s="62">
        <v>190025</v>
      </c>
      <c r="L13" s="62">
        <v>19603</v>
      </c>
      <c r="M13" s="62">
        <v>14180</v>
      </c>
      <c r="N13" s="62">
        <v>163.29999999999995</v>
      </c>
      <c r="O13" s="62">
        <v>220.07040000000012</v>
      </c>
      <c r="Q13" s="96"/>
      <c r="R13" s="102"/>
      <c r="S13" s="96"/>
      <c r="T13" s="96"/>
    </row>
    <row r="14" spans="1:20" s="51" customFormat="1" ht="36" customHeight="1" x14ac:dyDescent="0.2">
      <c r="A14" s="89" t="s">
        <v>85</v>
      </c>
      <c r="B14" s="62">
        <v>10895.800000000003</v>
      </c>
      <c r="C14" s="62">
        <v>10850.48930000003</v>
      </c>
      <c r="D14" s="62">
        <v>8224.9000000000015</v>
      </c>
      <c r="E14" s="62">
        <v>8223.6359999999986</v>
      </c>
      <c r="F14" s="62">
        <v>152.20000000000002</v>
      </c>
      <c r="G14" s="62">
        <v>150.51407999999901</v>
      </c>
      <c r="H14" s="62">
        <v>113.60000000000002</v>
      </c>
      <c r="I14" s="62">
        <v>101.50785999999925</v>
      </c>
      <c r="J14" s="62">
        <v>35661</v>
      </c>
      <c r="K14" s="62">
        <v>56871</v>
      </c>
      <c r="L14" s="62">
        <v>2509</v>
      </c>
      <c r="M14" s="62">
        <v>2740</v>
      </c>
      <c r="N14" s="62">
        <v>4.1000000000000005</v>
      </c>
      <c r="O14" s="62">
        <v>2.0159999999999627</v>
      </c>
      <c r="R14" s="102"/>
    </row>
    <row r="15" spans="1:20" s="51" customFormat="1" ht="36" customHeight="1" x14ac:dyDescent="0.2">
      <c r="A15" s="89" t="s">
        <v>104</v>
      </c>
      <c r="B15" s="62">
        <v>49053.999999999964</v>
      </c>
      <c r="C15" s="62">
        <v>49688.144170000029</v>
      </c>
      <c r="D15" s="62">
        <v>34763.200000000033</v>
      </c>
      <c r="E15" s="62">
        <v>35321.104319999926</v>
      </c>
      <c r="F15" s="62">
        <v>800.90000000000089</v>
      </c>
      <c r="G15" s="62">
        <v>934.36975999999913</v>
      </c>
      <c r="H15" s="62">
        <v>548.20000000000016</v>
      </c>
      <c r="I15" s="62">
        <v>605.59353999999894</v>
      </c>
      <c r="J15" s="62">
        <v>82825</v>
      </c>
      <c r="K15" s="62">
        <v>150944</v>
      </c>
      <c r="L15" s="62">
        <v>15037</v>
      </c>
      <c r="M15" s="62">
        <v>10009</v>
      </c>
      <c r="N15" s="62">
        <v>38.600000000000016</v>
      </c>
      <c r="O15" s="62">
        <v>87.611699999999928</v>
      </c>
      <c r="R15" s="102"/>
    </row>
    <row r="16" spans="1:20" s="51" customFormat="1" ht="36" customHeight="1" x14ac:dyDescent="0.2">
      <c r="A16" s="89" t="s">
        <v>82</v>
      </c>
      <c r="B16" s="62">
        <v>279.60000000000002</v>
      </c>
      <c r="C16" s="62">
        <v>307.36999999999534</v>
      </c>
      <c r="D16" s="62">
        <v>198.39999999999998</v>
      </c>
      <c r="E16" s="62">
        <v>219.75000000001455</v>
      </c>
      <c r="F16" s="62">
        <v>22.499999999999996</v>
      </c>
      <c r="G16" s="62">
        <v>0.58199999999987995</v>
      </c>
      <c r="H16" s="62">
        <v>19.999999999999996</v>
      </c>
      <c r="I16" s="62">
        <v>0.16199999999980719</v>
      </c>
      <c r="J16" s="62">
        <v>2198</v>
      </c>
      <c r="K16" s="62">
        <v>1783</v>
      </c>
      <c r="L16" s="62">
        <v>478</v>
      </c>
      <c r="M16" s="62">
        <v>3</v>
      </c>
      <c r="N16" s="62">
        <v>0</v>
      </c>
      <c r="O16" s="62">
        <v>0</v>
      </c>
      <c r="R16" s="102"/>
    </row>
    <row r="17" spans="1:20" s="51" customFormat="1" ht="36" customHeight="1" x14ac:dyDescent="0.2">
      <c r="A17" s="44" t="s">
        <v>26</v>
      </c>
      <c r="B17" s="69">
        <f>SUM(B11:B16)</f>
        <v>156313.29999999996</v>
      </c>
      <c r="C17" s="69">
        <f t="shared" ref="C17:O17" si="0">SUM(C11:C16)</f>
        <v>158629.13780000003</v>
      </c>
      <c r="D17" s="69">
        <f t="shared" si="0"/>
        <v>124273.60000000003</v>
      </c>
      <c r="E17" s="69">
        <f t="shared" si="0"/>
        <v>125968.50905999997</v>
      </c>
      <c r="F17" s="69">
        <f t="shared" si="0"/>
        <v>2201.2000000000016</v>
      </c>
      <c r="G17" s="69">
        <f t="shared" si="0"/>
        <v>2355.248189999998</v>
      </c>
      <c r="H17" s="69">
        <f t="shared" si="0"/>
        <v>1688.4</v>
      </c>
      <c r="I17" s="69">
        <f t="shared" si="0"/>
        <v>1724.9478499999984</v>
      </c>
      <c r="J17" s="69">
        <f t="shared" si="0"/>
        <v>265442</v>
      </c>
      <c r="K17" s="69">
        <f t="shared" si="0"/>
        <v>427768</v>
      </c>
      <c r="L17" s="69">
        <f t="shared" si="0"/>
        <v>58156</v>
      </c>
      <c r="M17" s="69">
        <f t="shared" si="0"/>
        <v>43299</v>
      </c>
      <c r="N17" s="69">
        <f t="shared" si="0"/>
        <v>330.5</v>
      </c>
      <c r="O17" s="69">
        <f t="shared" si="0"/>
        <v>398.55108000000001</v>
      </c>
    </row>
    <row r="18" spans="1:20" s="51" customFormat="1" ht="22.5" customHeight="1" x14ac:dyDescent="0.2">
      <c r="A18" s="46"/>
      <c r="B18" s="70"/>
      <c r="C18" s="70"/>
      <c r="D18" s="70"/>
      <c r="E18" s="70"/>
      <c r="F18" s="70"/>
      <c r="G18" s="70"/>
      <c r="H18" s="70"/>
      <c r="I18" s="70"/>
      <c r="J18" s="70"/>
      <c r="K18" s="70"/>
      <c r="L18" s="71"/>
      <c r="M18" s="71"/>
      <c r="N18" s="70"/>
      <c r="O18" s="70"/>
    </row>
    <row r="19" spans="1:20" s="51" customFormat="1" ht="22.5" customHeight="1" x14ac:dyDescent="0.2">
      <c r="A19" s="41" t="s">
        <v>66</v>
      </c>
      <c r="B19" s="50"/>
      <c r="C19" s="50"/>
      <c r="D19" s="50"/>
      <c r="E19" s="50"/>
      <c r="L19" s="56"/>
      <c r="M19" s="56"/>
    </row>
    <row r="20" spans="1:20" s="14" customFormat="1" ht="30.75" customHeight="1" x14ac:dyDescent="0.2">
      <c r="A20" s="150" t="s">
        <v>134</v>
      </c>
      <c r="B20" s="151"/>
      <c r="C20" s="151"/>
      <c r="D20" s="151"/>
      <c r="E20" s="151"/>
      <c r="F20" s="151"/>
      <c r="G20" s="151"/>
      <c r="H20" s="151"/>
      <c r="I20" s="151"/>
      <c r="J20" s="151"/>
      <c r="K20" s="151"/>
      <c r="L20" s="151"/>
      <c r="M20" s="151"/>
      <c r="N20" s="151"/>
      <c r="O20" s="152"/>
      <c r="Q20" s="19"/>
      <c r="R20" s="19"/>
      <c r="S20" s="19"/>
      <c r="T20" s="19"/>
    </row>
    <row r="21" spans="1:20" s="72" customFormat="1" ht="24" customHeight="1" x14ac:dyDescent="0.2">
      <c r="A21" s="132" t="s">
        <v>74</v>
      </c>
      <c r="B21" s="142" t="s">
        <v>154</v>
      </c>
      <c r="C21" s="154"/>
      <c r="D21" s="154"/>
      <c r="E21" s="143"/>
      <c r="F21" s="142" t="s">
        <v>75</v>
      </c>
      <c r="G21" s="154"/>
      <c r="H21" s="154"/>
      <c r="I21" s="143"/>
      <c r="J21" s="141" t="s">
        <v>155</v>
      </c>
      <c r="K21" s="141"/>
      <c r="L21" s="141"/>
      <c r="M21" s="141"/>
      <c r="N21" s="142" t="s">
        <v>153</v>
      </c>
      <c r="O21" s="143"/>
    </row>
    <row r="22" spans="1:20" s="72" customFormat="1" ht="29.25" customHeight="1" x14ac:dyDescent="0.2">
      <c r="A22" s="133"/>
      <c r="B22" s="146"/>
      <c r="C22" s="155"/>
      <c r="D22" s="155"/>
      <c r="E22" s="147"/>
      <c r="F22" s="146"/>
      <c r="G22" s="155"/>
      <c r="H22" s="155"/>
      <c r="I22" s="147"/>
      <c r="J22" s="141"/>
      <c r="K22" s="141"/>
      <c r="L22" s="141"/>
      <c r="M22" s="141"/>
      <c r="N22" s="144"/>
      <c r="O22" s="145"/>
    </row>
    <row r="23" spans="1:20" s="72" customFormat="1" ht="36.75" customHeight="1" x14ac:dyDescent="0.2">
      <c r="A23" s="133"/>
      <c r="B23" s="148" t="s">
        <v>30</v>
      </c>
      <c r="C23" s="153"/>
      <c r="D23" s="148" t="s">
        <v>31</v>
      </c>
      <c r="E23" s="153"/>
      <c r="F23" s="148" t="s">
        <v>30</v>
      </c>
      <c r="G23" s="153"/>
      <c r="H23" s="148" t="s">
        <v>31</v>
      </c>
      <c r="I23" s="149"/>
      <c r="J23" s="141" t="s">
        <v>157</v>
      </c>
      <c r="K23" s="141"/>
      <c r="L23" s="128" t="s">
        <v>156</v>
      </c>
      <c r="M23" s="129"/>
      <c r="N23" s="144"/>
      <c r="O23" s="145"/>
    </row>
    <row r="24" spans="1:20" s="72" customFormat="1" ht="23.25" customHeight="1" x14ac:dyDescent="0.2">
      <c r="A24" s="133"/>
      <c r="B24" s="148" t="s">
        <v>32</v>
      </c>
      <c r="C24" s="149"/>
      <c r="D24" s="149"/>
      <c r="E24" s="149"/>
      <c r="F24" s="149"/>
      <c r="G24" s="149"/>
      <c r="H24" s="149"/>
      <c r="I24" s="149"/>
      <c r="J24" s="141"/>
      <c r="K24" s="141"/>
      <c r="L24" s="130"/>
      <c r="M24" s="131"/>
      <c r="N24" s="146"/>
      <c r="O24" s="147"/>
    </row>
    <row r="25" spans="1:20" s="98" customFormat="1" ht="23.25" customHeight="1" x14ac:dyDescent="0.2">
      <c r="A25" s="134"/>
      <c r="B25" s="11">
        <v>2022</v>
      </c>
      <c r="C25" s="11">
        <v>2023</v>
      </c>
      <c r="D25" s="11">
        <v>2022</v>
      </c>
      <c r="E25" s="11">
        <v>2023</v>
      </c>
      <c r="F25" s="11">
        <v>2022</v>
      </c>
      <c r="G25" s="11">
        <v>2023</v>
      </c>
      <c r="H25" s="11">
        <v>2022</v>
      </c>
      <c r="I25" s="11">
        <v>2023</v>
      </c>
      <c r="J25" s="11">
        <v>2022</v>
      </c>
      <c r="K25" s="11">
        <v>2023</v>
      </c>
      <c r="L25" s="11">
        <v>2022</v>
      </c>
      <c r="M25" s="11">
        <v>2023</v>
      </c>
      <c r="N25" s="11">
        <v>2022</v>
      </c>
      <c r="O25" s="11">
        <v>2023</v>
      </c>
    </row>
    <row r="26" spans="1:20" s="100" customFormat="1" ht="12.75" customHeight="1" x14ac:dyDescent="0.2">
      <c r="A26" s="48">
        <v>1</v>
      </c>
      <c r="B26" s="57">
        <v>2</v>
      </c>
      <c r="C26" s="57">
        <v>3</v>
      </c>
      <c r="D26" s="57">
        <v>4</v>
      </c>
      <c r="E26" s="57">
        <v>5</v>
      </c>
      <c r="F26" s="57">
        <v>6</v>
      </c>
      <c r="G26" s="57">
        <v>7</v>
      </c>
      <c r="H26" s="57">
        <v>8</v>
      </c>
      <c r="I26" s="57">
        <v>9</v>
      </c>
      <c r="J26" s="57">
        <v>10</v>
      </c>
      <c r="K26" s="57">
        <v>11</v>
      </c>
      <c r="L26" s="57">
        <v>12</v>
      </c>
      <c r="M26" s="57">
        <v>13</v>
      </c>
      <c r="N26" s="57">
        <v>14</v>
      </c>
      <c r="O26" s="57">
        <v>15</v>
      </c>
    </row>
    <row r="27" spans="1:20" s="72" customFormat="1" ht="36" customHeight="1" x14ac:dyDescent="0.2">
      <c r="A27" s="89" t="s">
        <v>2</v>
      </c>
      <c r="B27" s="62">
        <v>11320.999999999996</v>
      </c>
      <c r="C27" s="62">
        <v>11529.927429999998</v>
      </c>
      <c r="D27" s="62">
        <v>9159.2999999999993</v>
      </c>
      <c r="E27" s="62">
        <v>9364.4774299999972</v>
      </c>
      <c r="F27" s="62">
        <v>205.20000000000005</v>
      </c>
      <c r="G27" s="62">
        <v>180.68063000000001</v>
      </c>
      <c r="H27" s="62">
        <v>159.10000000000011</v>
      </c>
      <c r="I27" s="62">
        <v>138.62645999999989</v>
      </c>
      <c r="J27" s="62">
        <v>32683</v>
      </c>
      <c r="K27" s="62">
        <v>45810</v>
      </c>
      <c r="L27" s="62">
        <v>4789</v>
      </c>
      <c r="M27" s="62">
        <v>3547</v>
      </c>
      <c r="N27" s="62">
        <v>44.8</v>
      </c>
      <c r="O27" s="62">
        <v>21.024000000000001</v>
      </c>
    </row>
    <row r="28" spans="1:20" s="72" customFormat="1" ht="36" customHeight="1" x14ac:dyDescent="0.2">
      <c r="A28" s="89" t="s">
        <v>3</v>
      </c>
      <c r="B28" s="62">
        <v>8019.3000000000038</v>
      </c>
      <c r="C28" s="62">
        <v>8085.4306799999995</v>
      </c>
      <c r="D28" s="62">
        <v>5576.7999999999993</v>
      </c>
      <c r="E28" s="62">
        <v>5657.615490000001</v>
      </c>
      <c r="F28" s="62">
        <v>72.300000000000026</v>
      </c>
      <c r="G28" s="62">
        <v>156.18553000000003</v>
      </c>
      <c r="H28" s="62">
        <v>45.500000000000007</v>
      </c>
      <c r="I28" s="62">
        <v>65.692930000000004</v>
      </c>
      <c r="J28" s="62">
        <v>24847</v>
      </c>
      <c r="K28" s="62">
        <v>13203</v>
      </c>
      <c r="L28" s="62">
        <v>6580</v>
      </c>
      <c r="M28" s="62">
        <v>869</v>
      </c>
      <c r="N28" s="62">
        <v>11.099999999999996</v>
      </c>
      <c r="O28" s="62">
        <v>25.492710000000006</v>
      </c>
    </row>
    <row r="29" spans="1:20" s="72" customFormat="1" ht="36" customHeight="1" x14ac:dyDescent="0.2">
      <c r="A29" s="3" t="s">
        <v>4</v>
      </c>
      <c r="B29" s="62">
        <v>5335.3999999999978</v>
      </c>
      <c r="C29" s="62">
        <v>5362.5879999999988</v>
      </c>
      <c r="D29" s="62">
        <v>4347.5999999999985</v>
      </c>
      <c r="E29" s="62">
        <v>4373.7799999999988</v>
      </c>
      <c r="F29" s="62">
        <v>87.399999999999963</v>
      </c>
      <c r="G29" s="62">
        <v>52.518000000000001</v>
      </c>
      <c r="H29" s="62">
        <v>74.599999999999994</v>
      </c>
      <c r="I29" s="62">
        <v>43.882000000000005</v>
      </c>
      <c r="J29" s="62">
        <v>6373</v>
      </c>
      <c r="K29" s="62">
        <v>10345</v>
      </c>
      <c r="L29" s="62">
        <v>2002</v>
      </c>
      <c r="M29" s="62">
        <v>1101</v>
      </c>
      <c r="N29" s="62">
        <v>5.1999999999999993</v>
      </c>
      <c r="O29" s="62">
        <v>3.7320000000000002</v>
      </c>
      <c r="Q29" s="55"/>
    </row>
    <row r="30" spans="1:20" s="72" customFormat="1" ht="36" customHeight="1" x14ac:dyDescent="0.2">
      <c r="A30" s="5" t="s">
        <v>5</v>
      </c>
      <c r="B30" s="62">
        <v>4611.9000000000024</v>
      </c>
      <c r="C30" s="62">
        <v>4610.3790000000017</v>
      </c>
      <c r="D30" s="62">
        <v>3503.8000000000006</v>
      </c>
      <c r="E30" s="62">
        <v>3428.3630000000003</v>
      </c>
      <c r="F30" s="62">
        <v>32.699999999999996</v>
      </c>
      <c r="G30" s="62">
        <v>26.283000000000005</v>
      </c>
      <c r="H30" s="62">
        <v>24.499999999999996</v>
      </c>
      <c r="I30" s="62">
        <v>19.056000000000001</v>
      </c>
      <c r="J30" s="62">
        <v>2009</v>
      </c>
      <c r="K30" s="62">
        <v>27749</v>
      </c>
      <c r="L30" s="62">
        <v>632</v>
      </c>
      <c r="M30" s="62">
        <v>107</v>
      </c>
      <c r="N30" s="62">
        <v>4.4000000000000004</v>
      </c>
      <c r="O30" s="62">
        <v>3.7279999999999998</v>
      </c>
    </row>
    <row r="31" spans="1:20" s="72" customFormat="1" ht="36" customHeight="1" x14ac:dyDescent="0.2">
      <c r="A31" s="5" t="s">
        <v>6</v>
      </c>
      <c r="B31" s="62">
        <v>5614.1999999999989</v>
      </c>
      <c r="C31" s="62">
        <v>5544.1609999999991</v>
      </c>
      <c r="D31" s="62">
        <v>4963.1000000000031</v>
      </c>
      <c r="E31" s="62">
        <v>4899.398000000002</v>
      </c>
      <c r="F31" s="62">
        <v>124.59999999999998</v>
      </c>
      <c r="G31" s="62">
        <v>113.16250000000001</v>
      </c>
      <c r="H31" s="62">
        <v>99.600000000000009</v>
      </c>
      <c r="I31" s="62">
        <v>77.984700000000018</v>
      </c>
      <c r="J31" s="62">
        <v>18332</v>
      </c>
      <c r="K31" s="62">
        <v>12667</v>
      </c>
      <c r="L31" s="62">
        <v>2146</v>
      </c>
      <c r="M31" s="62">
        <v>1055</v>
      </c>
      <c r="N31" s="62">
        <v>4.9000000000000004</v>
      </c>
      <c r="O31" s="62">
        <v>25.234999999999999</v>
      </c>
    </row>
    <row r="32" spans="1:20" s="72" customFormat="1" ht="36" customHeight="1" x14ac:dyDescent="0.2">
      <c r="A32" s="89" t="s">
        <v>7</v>
      </c>
      <c r="B32" s="62">
        <v>16861.399999999998</v>
      </c>
      <c r="C32" s="62">
        <v>17116.173099999989</v>
      </c>
      <c r="D32" s="62">
        <v>14799.300000000007</v>
      </c>
      <c r="E32" s="62">
        <v>15081.644000000002</v>
      </c>
      <c r="F32" s="62">
        <v>232.49999999999989</v>
      </c>
      <c r="G32" s="62">
        <v>278.40497000000005</v>
      </c>
      <c r="H32" s="62">
        <v>213.79999999999993</v>
      </c>
      <c r="I32" s="62">
        <v>231.73720000000003</v>
      </c>
      <c r="J32" s="62">
        <v>34310</v>
      </c>
      <c r="K32" s="62">
        <v>20968</v>
      </c>
      <c r="L32" s="62">
        <v>5232</v>
      </c>
      <c r="M32" s="62">
        <v>6279</v>
      </c>
      <c r="N32" s="62">
        <v>25.999999999999996</v>
      </c>
      <c r="O32" s="62">
        <v>12.120000000000001</v>
      </c>
      <c r="Q32" s="55"/>
    </row>
    <row r="33" spans="1:15" s="72" customFormat="1" ht="36" customHeight="1" x14ac:dyDescent="0.2">
      <c r="A33" s="89" t="s">
        <v>8</v>
      </c>
      <c r="B33" s="62">
        <v>14877.800000000008</v>
      </c>
      <c r="C33" s="62">
        <v>15205.723500000007</v>
      </c>
      <c r="D33" s="62">
        <v>12044.700000000008</v>
      </c>
      <c r="E33" s="62">
        <v>12136.319800000008</v>
      </c>
      <c r="F33" s="62">
        <v>321.70000000000016</v>
      </c>
      <c r="G33" s="62">
        <v>215.69030000000006</v>
      </c>
      <c r="H33" s="62">
        <v>204.69999999999996</v>
      </c>
      <c r="I33" s="62">
        <v>154.28880000000007</v>
      </c>
      <c r="J33" s="63">
        <v>19614</v>
      </c>
      <c r="K33" s="62">
        <v>48213</v>
      </c>
      <c r="L33" s="63">
        <v>5601</v>
      </c>
      <c r="M33" s="62">
        <v>5507</v>
      </c>
      <c r="N33" s="62">
        <v>38.100000000000009</v>
      </c>
      <c r="O33" s="62">
        <v>28.838999999999995</v>
      </c>
    </row>
    <row r="34" spans="1:15" s="72" customFormat="1" ht="36" customHeight="1" x14ac:dyDescent="0.2">
      <c r="A34" s="89" t="s">
        <v>9</v>
      </c>
      <c r="B34" s="62">
        <v>5364.0999999999985</v>
      </c>
      <c r="C34" s="62">
        <v>5345.9999999999991</v>
      </c>
      <c r="D34" s="62">
        <v>3640.599999999999</v>
      </c>
      <c r="E34" s="62">
        <v>3658.7299999999996</v>
      </c>
      <c r="F34" s="62">
        <v>31.500000000000004</v>
      </c>
      <c r="G34" s="62">
        <v>22.429999999999996</v>
      </c>
      <c r="H34" s="62">
        <v>14.6</v>
      </c>
      <c r="I34" s="62">
        <v>18.630000000000003</v>
      </c>
      <c r="J34" s="62">
        <v>5143</v>
      </c>
      <c r="K34" s="62">
        <v>7355</v>
      </c>
      <c r="L34" s="62">
        <v>751</v>
      </c>
      <c r="M34" s="62">
        <v>607</v>
      </c>
      <c r="N34" s="62">
        <v>33.70000000000001</v>
      </c>
      <c r="O34" s="62">
        <v>121.6</v>
      </c>
    </row>
    <row r="35" spans="1:15" s="72" customFormat="1" ht="36" customHeight="1" x14ac:dyDescent="0.2">
      <c r="A35" s="89" t="s">
        <v>11</v>
      </c>
      <c r="B35" s="62">
        <v>18189.299999999996</v>
      </c>
      <c r="C35" s="62">
        <v>18262.998000000003</v>
      </c>
      <c r="D35" s="62">
        <v>15001.299999999997</v>
      </c>
      <c r="E35" s="62">
        <v>15000.783999999998</v>
      </c>
      <c r="F35" s="62">
        <v>165.59999999999991</v>
      </c>
      <c r="G35" s="62">
        <v>181.61749999999998</v>
      </c>
      <c r="H35" s="62">
        <v>142.29999999999998</v>
      </c>
      <c r="I35" s="62">
        <v>127.947</v>
      </c>
      <c r="J35" s="62">
        <v>10083</v>
      </c>
      <c r="K35" s="62">
        <v>24389</v>
      </c>
      <c r="L35" s="62">
        <v>5421</v>
      </c>
      <c r="M35" s="62">
        <v>1578</v>
      </c>
      <c r="N35" s="62">
        <v>9.3999999999999968</v>
      </c>
      <c r="O35" s="62">
        <v>18.050700000000003</v>
      </c>
    </row>
    <row r="36" spans="1:15" s="72" customFormat="1" ht="36" customHeight="1" x14ac:dyDescent="0.2">
      <c r="A36" s="89" t="s">
        <v>10</v>
      </c>
      <c r="B36" s="62">
        <v>2295.0000000000014</v>
      </c>
      <c r="C36" s="62">
        <v>2330.2451000000005</v>
      </c>
      <c r="D36" s="62">
        <v>1972.8</v>
      </c>
      <c r="E36" s="62">
        <v>1994.2602000000002</v>
      </c>
      <c r="F36" s="62">
        <v>20.700000000000003</v>
      </c>
      <c r="G36" s="62">
        <v>31.760100000000001</v>
      </c>
      <c r="H36" s="62">
        <v>19.599999999999998</v>
      </c>
      <c r="I36" s="62">
        <v>18.5852</v>
      </c>
      <c r="J36" s="62">
        <v>1595</v>
      </c>
      <c r="K36" s="62">
        <v>13210</v>
      </c>
      <c r="L36" s="62">
        <v>768</v>
      </c>
      <c r="M36" s="62">
        <v>495</v>
      </c>
      <c r="N36" s="62">
        <v>6.1</v>
      </c>
      <c r="O36" s="62">
        <v>1.3320000000000001</v>
      </c>
    </row>
    <row r="37" spans="1:15" s="72" customFormat="1" ht="36" customHeight="1" x14ac:dyDescent="0.2">
      <c r="A37" s="89" t="s">
        <v>12</v>
      </c>
      <c r="B37" s="62">
        <v>11521.099999999995</v>
      </c>
      <c r="C37" s="62">
        <v>11862.073499999999</v>
      </c>
      <c r="D37" s="62">
        <v>8326.5000000000018</v>
      </c>
      <c r="E37" s="62">
        <v>8636.1130999999968</v>
      </c>
      <c r="F37" s="62">
        <v>180</v>
      </c>
      <c r="G37" s="62">
        <v>206.42810000000003</v>
      </c>
      <c r="H37" s="62">
        <v>132.70000000000002</v>
      </c>
      <c r="I37" s="62">
        <v>153.97310000000002</v>
      </c>
      <c r="J37" s="62">
        <v>11546</v>
      </c>
      <c r="K37" s="62">
        <v>5055</v>
      </c>
      <c r="L37" s="62">
        <v>6840</v>
      </c>
      <c r="M37" s="62">
        <v>6700</v>
      </c>
      <c r="N37" s="62">
        <v>9.6999999999999993</v>
      </c>
      <c r="O37" s="62">
        <v>15.763</v>
      </c>
    </row>
    <row r="38" spans="1:15" s="72" customFormat="1" ht="36" customHeight="1" x14ac:dyDescent="0.2">
      <c r="A38" s="89" t="s">
        <v>13</v>
      </c>
      <c r="B38" s="62">
        <v>18240.899999999991</v>
      </c>
      <c r="C38" s="62">
        <v>18692.221989999987</v>
      </c>
      <c r="D38" s="62">
        <v>16443.000000000004</v>
      </c>
      <c r="E38" s="62">
        <v>16842.475540000003</v>
      </c>
      <c r="F38" s="62">
        <v>346.9</v>
      </c>
      <c r="G38" s="62">
        <v>242.86426000000003</v>
      </c>
      <c r="H38" s="62">
        <v>275.90000000000003</v>
      </c>
      <c r="I38" s="62">
        <v>212.53701000000004</v>
      </c>
      <c r="J38" s="62">
        <v>17922</v>
      </c>
      <c r="K38" s="62">
        <v>40308</v>
      </c>
      <c r="L38" s="62">
        <v>8670</v>
      </c>
      <c r="M38" s="62">
        <v>7551</v>
      </c>
      <c r="N38" s="62">
        <v>106.10000000000001</v>
      </c>
      <c r="O38" s="62">
        <v>71.27000000000001</v>
      </c>
    </row>
    <row r="39" spans="1:15" s="72" customFormat="1" ht="36" customHeight="1" x14ac:dyDescent="0.2">
      <c r="A39" s="89" t="s">
        <v>14</v>
      </c>
      <c r="B39" s="62">
        <v>6322.9999999999982</v>
      </c>
      <c r="C39" s="62">
        <v>6455.7549999999983</v>
      </c>
      <c r="D39" s="62">
        <v>5141.199999999998</v>
      </c>
      <c r="E39" s="62">
        <v>5176.2289999999975</v>
      </c>
      <c r="F39" s="62">
        <v>108.8</v>
      </c>
      <c r="G39" s="62">
        <v>125.13000000000001</v>
      </c>
      <c r="H39" s="62">
        <v>87.000000000000014</v>
      </c>
      <c r="I39" s="62">
        <v>97.475000000000009</v>
      </c>
      <c r="J39" s="62">
        <v>6225</v>
      </c>
      <c r="K39" s="62">
        <v>6751</v>
      </c>
      <c r="L39" s="62">
        <v>3240</v>
      </c>
      <c r="M39" s="62">
        <v>2920</v>
      </c>
      <c r="N39" s="62">
        <v>2.9</v>
      </c>
      <c r="O39" s="62">
        <v>1.66</v>
      </c>
    </row>
    <row r="40" spans="1:15" s="72" customFormat="1" ht="36" customHeight="1" x14ac:dyDescent="0.2">
      <c r="A40" s="91" t="s">
        <v>15</v>
      </c>
      <c r="B40" s="62">
        <v>6042.2999999999993</v>
      </c>
      <c r="C40" s="62">
        <v>6037.8689999999997</v>
      </c>
      <c r="D40" s="62">
        <v>3669.1000000000013</v>
      </c>
      <c r="E40" s="62">
        <v>3703.3700000000003</v>
      </c>
      <c r="F40" s="62">
        <v>33.900000000000006</v>
      </c>
      <c r="G40" s="62">
        <v>29.715999999999998</v>
      </c>
      <c r="H40" s="62">
        <v>18</v>
      </c>
      <c r="I40" s="62">
        <v>17.960999999999999</v>
      </c>
      <c r="J40" s="62">
        <v>1212</v>
      </c>
      <c r="K40" s="62">
        <v>4830</v>
      </c>
      <c r="L40" s="62">
        <v>417</v>
      </c>
      <c r="M40" s="62">
        <v>208</v>
      </c>
      <c r="N40" s="62">
        <v>5.5999999999999988</v>
      </c>
      <c r="O40" s="62">
        <v>15.907</v>
      </c>
    </row>
    <row r="41" spans="1:15" s="72" customFormat="1" ht="36" customHeight="1" x14ac:dyDescent="0.2">
      <c r="A41" s="91" t="s">
        <v>57</v>
      </c>
      <c r="B41" s="62">
        <v>14517.499999999996</v>
      </c>
      <c r="C41" s="62">
        <v>14650.929500000002</v>
      </c>
      <c r="D41" s="62">
        <v>10969.900000000001</v>
      </c>
      <c r="E41" s="62">
        <v>11021.767499999998</v>
      </c>
      <c r="F41" s="62">
        <v>150.49999999999994</v>
      </c>
      <c r="G41" s="62">
        <v>232.89299999999997</v>
      </c>
      <c r="H41" s="62">
        <v>115.19999999999997</v>
      </c>
      <c r="I41" s="62">
        <v>173.97015000000005</v>
      </c>
      <c r="J41" s="62">
        <v>37381</v>
      </c>
      <c r="K41" s="62">
        <v>120174</v>
      </c>
      <c r="L41" s="62">
        <v>2133</v>
      </c>
      <c r="M41" s="62">
        <v>3276</v>
      </c>
      <c r="N41" s="62">
        <v>11.2</v>
      </c>
      <c r="O41" s="62">
        <v>18.4024</v>
      </c>
    </row>
    <row r="42" spans="1:15" s="72" customFormat="1" ht="36" customHeight="1" x14ac:dyDescent="0.2">
      <c r="A42" s="91" t="s">
        <v>16</v>
      </c>
      <c r="B42" s="62">
        <v>7179.0999999999995</v>
      </c>
      <c r="C42" s="62">
        <v>7536.6629999999977</v>
      </c>
      <c r="D42" s="62">
        <v>4714.6000000000013</v>
      </c>
      <c r="E42" s="62">
        <v>4993.1820000000007</v>
      </c>
      <c r="F42" s="62">
        <v>86.9</v>
      </c>
      <c r="G42" s="62">
        <v>259.48430000000008</v>
      </c>
      <c r="H42" s="62">
        <v>61.300000000000004</v>
      </c>
      <c r="I42" s="62">
        <v>172.60129999999998</v>
      </c>
      <c r="J42" s="62">
        <v>36167</v>
      </c>
      <c r="K42" s="62">
        <v>26741</v>
      </c>
      <c r="L42" s="62">
        <v>2934</v>
      </c>
      <c r="M42" s="62">
        <v>1499</v>
      </c>
      <c r="N42" s="62">
        <v>11.299999999999997</v>
      </c>
      <c r="O42" s="62">
        <v>14.39527</v>
      </c>
    </row>
    <row r="43" spans="1:15" s="72" customFormat="1" ht="36" customHeight="1" x14ac:dyDescent="0.2">
      <c r="A43" s="44" t="s">
        <v>26</v>
      </c>
      <c r="B43" s="69">
        <f>SUM(B27:B42)</f>
        <v>156313.29999999999</v>
      </c>
      <c r="C43" s="69">
        <f t="shared" ref="C43:O43" si="1">SUM(C27:C42)</f>
        <v>158629.1378</v>
      </c>
      <c r="D43" s="69">
        <f t="shared" si="1"/>
        <v>124273.60000000003</v>
      </c>
      <c r="E43" s="69">
        <f t="shared" si="1"/>
        <v>125968.50906</v>
      </c>
      <c r="F43" s="69">
        <f t="shared" si="1"/>
        <v>2201.1999999999998</v>
      </c>
      <c r="G43" s="69">
        <f t="shared" si="1"/>
        <v>2355.2481900000002</v>
      </c>
      <c r="H43" s="69">
        <f t="shared" si="1"/>
        <v>1688.4</v>
      </c>
      <c r="I43" s="69">
        <f t="shared" si="1"/>
        <v>1724.94785</v>
      </c>
      <c r="J43" s="69">
        <f t="shared" si="1"/>
        <v>265442</v>
      </c>
      <c r="K43" s="69">
        <f t="shared" si="1"/>
        <v>427768</v>
      </c>
      <c r="L43" s="69">
        <f t="shared" si="1"/>
        <v>58156</v>
      </c>
      <c r="M43" s="69">
        <f t="shared" si="1"/>
        <v>43299</v>
      </c>
      <c r="N43" s="69">
        <f t="shared" si="1"/>
        <v>330.5</v>
      </c>
      <c r="O43" s="69">
        <f t="shared" si="1"/>
        <v>398.55108000000001</v>
      </c>
    </row>
    <row r="44" spans="1:15" s="51" customFormat="1" ht="22.5" customHeight="1" x14ac:dyDescent="0.2">
      <c r="A44" s="46"/>
      <c r="B44" s="47"/>
      <c r="C44" s="47"/>
      <c r="D44" s="47"/>
      <c r="E44" s="47"/>
      <c r="F44" s="47"/>
      <c r="G44" s="47"/>
      <c r="H44" s="47"/>
      <c r="I44" s="47"/>
      <c r="J44" s="47"/>
      <c r="K44" s="47"/>
      <c r="L44" s="65"/>
      <c r="M44" s="65"/>
      <c r="N44" s="47"/>
      <c r="O44" s="65"/>
    </row>
    <row r="45" spans="1:15" s="51" customFormat="1" ht="22.5" customHeight="1" x14ac:dyDescent="0.2">
      <c r="A45" s="41" t="s">
        <v>67</v>
      </c>
      <c r="B45" s="50"/>
      <c r="C45" s="50"/>
      <c r="D45" s="50"/>
      <c r="E45" s="50"/>
      <c r="L45" s="56"/>
      <c r="M45" s="56"/>
    </row>
    <row r="46" spans="1:15" s="14" customFormat="1" ht="31.5" customHeight="1" x14ac:dyDescent="0.2">
      <c r="A46" s="150" t="s">
        <v>135</v>
      </c>
      <c r="B46" s="151"/>
      <c r="C46" s="151"/>
      <c r="D46" s="151"/>
      <c r="E46" s="151"/>
      <c r="F46" s="151"/>
      <c r="G46" s="151"/>
      <c r="H46" s="151"/>
      <c r="I46" s="151"/>
      <c r="J46" s="151"/>
      <c r="K46" s="151"/>
      <c r="L46" s="151"/>
      <c r="M46" s="151"/>
      <c r="N46" s="151"/>
      <c r="O46" s="152"/>
    </row>
    <row r="47" spans="1:15" s="72" customFormat="1" ht="24" customHeight="1" x14ac:dyDescent="0.2">
      <c r="A47" s="132" t="s">
        <v>58</v>
      </c>
      <c r="B47" s="142" t="s">
        <v>154</v>
      </c>
      <c r="C47" s="154"/>
      <c r="D47" s="154"/>
      <c r="E47" s="143"/>
      <c r="F47" s="142" t="s">
        <v>75</v>
      </c>
      <c r="G47" s="154"/>
      <c r="H47" s="154"/>
      <c r="I47" s="143"/>
      <c r="J47" s="141" t="s">
        <v>155</v>
      </c>
      <c r="K47" s="141"/>
      <c r="L47" s="141"/>
      <c r="M47" s="141"/>
      <c r="N47" s="142" t="s">
        <v>153</v>
      </c>
      <c r="O47" s="143"/>
    </row>
    <row r="48" spans="1:15" s="72" customFormat="1" ht="29.25" customHeight="1" x14ac:dyDescent="0.2">
      <c r="A48" s="133"/>
      <c r="B48" s="146"/>
      <c r="C48" s="155"/>
      <c r="D48" s="155"/>
      <c r="E48" s="147"/>
      <c r="F48" s="146"/>
      <c r="G48" s="155"/>
      <c r="H48" s="155"/>
      <c r="I48" s="147"/>
      <c r="J48" s="141"/>
      <c r="K48" s="141"/>
      <c r="L48" s="141"/>
      <c r="M48" s="141"/>
      <c r="N48" s="144"/>
      <c r="O48" s="145"/>
    </row>
    <row r="49" spans="1:18" s="72" customFormat="1" ht="36.75" customHeight="1" x14ac:dyDescent="0.2">
      <c r="A49" s="133"/>
      <c r="B49" s="148" t="s">
        <v>30</v>
      </c>
      <c r="C49" s="153"/>
      <c r="D49" s="148" t="s">
        <v>31</v>
      </c>
      <c r="E49" s="153"/>
      <c r="F49" s="148" t="s">
        <v>30</v>
      </c>
      <c r="G49" s="153"/>
      <c r="H49" s="148" t="s">
        <v>31</v>
      </c>
      <c r="I49" s="149"/>
      <c r="J49" s="141" t="s">
        <v>157</v>
      </c>
      <c r="K49" s="141"/>
      <c r="L49" s="128" t="s">
        <v>156</v>
      </c>
      <c r="M49" s="129"/>
      <c r="N49" s="144"/>
      <c r="O49" s="145"/>
    </row>
    <row r="50" spans="1:18" s="72" customFormat="1" ht="24" customHeight="1" x14ac:dyDescent="0.2">
      <c r="A50" s="133"/>
      <c r="B50" s="148" t="s">
        <v>32</v>
      </c>
      <c r="C50" s="149"/>
      <c r="D50" s="149"/>
      <c r="E50" s="149"/>
      <c r="F50" s="149"/>
      <c r="G50" s="149"/>
      <c r="H50" s="149"/>
      <c r="I50" s="149"/>
      <c r="J50" s="141"/>
      <c r="K50" s="141"/>
      <c r="L50" s="130"/>
      <c r="M50" s="131"/>
      <c r="N50" s="146"/>
      <c r="O50" s="147"/>
    </row>
    <row r="51" spans="1:18" s="98" customFormat="1" ht="23.25" customHeight="1" x14ac:dyDescent="0.2">
      <c r="A51" s="134"/>
      <c r="B51" s="11">
        <v>2022</v>
      </c>
      <c r="C51" s="11">
        <v>2023</v>
      </c>
      <c r="D51" s="11">
        <v>2022</v>
      </c>
      <c r="E51" s="11">
        <v>2023</v>
      </c>
      <c r="F51" s="11">
        <v>2022</v>
      </c>
      <c r="G51" s="11">
        <v>2023</v>
      </c>
      <c r="H51" s="11">
        <v>2022</v>
      </c>
      <c r="I51" s="11">
        <v>2023</v>
      </c>
      <c r="J51" s="11">
        <v>2022</v>
      </c>
      <c r="K51" s="11">
        <v>2023</v>
      </c>
      <c r="L51" s="11">
        <v>2022</v>
      </c>
      <c r="M51" s="11">
        <v>2023</v>
      </c>
      <c r="N51" s="11">
        <v>2022</v>
      </c>
      <c r="O51" s="11">
        <v>2023</v>
      </c>
    </row>
    <row r="52" spans="1:18" s="100" customFormat="1" ht="12.75" customHeight="1" x14ac:dyDescent="0.2">
      <c r="A52" s="48">
        <v>1</v>
      </c>
      <c r="B52" s="57">
        <v>2</v>
      </c>
      <c r="C52" s="57">
        <v>3</v>
      </c>
      <c r="D52" s="57">
        <v>4</v>
      </c>
      <c r="E52" s="57">
        <v>5</v>
      </c>
      <c r="F52" s="57">
        <v>6</v>
      </c>
      <c r="G52" s="57">
        <v>7</v>
      </c>
      <c r="H52" s="57">
        <v>8</v>
      </c>
      <c r="I52" s="57">
        <v>9</v>
      </c>
      <c r="J52" s="57">
        <v>10</v>
      </c>
      <c r="K52" s="57">
        <v>11</v>
      </c>
      <c r="L52" s="57">
        <v>12</v>
      </c>
      <c r="M52" s="57">
        <v>13</v>
      </c>
      <c r="N52" s="57">
        <v>14</v>
      </c>
      <c r="O52" s="57">
        <v>15</v>
      </c>
    </row>
    <row r="53" spans="1:18" s="72" customFormat="1" ht="36" customHeight="1" x14ac:dyDescent="0.2">
      <c r="A53" s="91" t="s">
        <v>0</v>
      </c>
      <c r="B53" s="62">
        <v>55876.999999999971</v>
      </c>
      <c r="C53" s="62">
        <v>56593.912569999949</v>
      </c>
      <c r="D53" s="62">
        <v>42910.400000000031</v>
      </c>
      <c r="E53" s="62">
        <v>43461.346620000018</v>
      </c>
      <c r="F53" s="62">
        <v>683.50000000000091</v>
      </c>
      <c r="G53" s="62">
        <v>1019.1933900000001</v>
      </c>
      <c r="H53" s="62">
        <v>515.40000000000009</v>
      </c>
      <c r="I53" s="62">
        <v>707.85692000000017</v>
      </c>
      <c r="J53" s="62">
        <v>151449</v>
      </c>
      <c r="K53" s="62">
        <v>249236</v>
      </c>
      <c r="L53" s="62">
        <v>15118</v>
      </c>
      <c r="M53" s="62">
        <v>12861</v>
      </c>
      <c r="N53" s="62">
        <v>171.99999999999994</v>
      </c>
      <c r="O53" s="62">
        <v>189.66967000000005</v>
      </c>
    </row>
    <row r="54" spans="1:18" s="72" customFormat="1" ht="36" customHeight="1" x14ac:dyDescent="0.2">
      <c r="A54" s="91" t="s">
        <v>1</v>
      </c>
      <c r="B54" s="62">
        <v>97957.600000000093</v>
      </c>
      <c r="C54" s="62">
        <v>99054.896229999984</v>
      </c>
      <c r="D54" s="62">
        <v>79489.3</v>
      </c>
      <c r="E54" s="62">
        <v>80357.63244000003</v>
      </c>
      <c r="F54" s="62">
        <v>1496.8999999999994</v>
      </c>
      <c r="G54" s="62">
        <v>1316.4687999999992</v>
      </c>
      <c r="H54" s="62">
        <v>1161.1000000000008</v>
      </c>
      <c r="I54" s="62">
        <v>1000.9099300000001</v>
      </c>
      <c r="J54" s="62">
        <v>112799</v>
      </c>
      <c r="K54" s="62">
        <v>161566</v>
      </c>
      <c r="L54" s="62">
        <v>42706</v>
      </c>
      <c r="M54" s="62">
        <v>30280</v>
      </c>
      <c r="N54" s="62">
        <v>157.09999999999991</v>
      </c>
      <c r="O54" s="62">
        <v>207.13740999999999</v>
      </c>
      <c r="R54" s="55"/>
    </row>
    <row r="55" spans="1:18" s="72" customFormat="1" ht="36" customHeight="1" x14ac:dyDescent="0.2">
      <c r="A55" s="91" t="s">
        <v>56</v>
      </c>
      <c r="B55" s="62">
        <v>2478.6999999999998</v>
      </c>
      <c r="C55" s="62">
        <v>2980.3290000000634</v>
      </c>
      <c r="D55" s="62">
        <v>1873.8999999999996</v>
      </c>
      <c r="E55" s="62">
        <v>2149.5299999999479</v>
      </c>
      <c r="F55" s="62">
        <v>20.799999999999997</v>
      </c>
      <c r="G55" s="62">
        <v>19.586000000000922</v>
      </c>
      <c r="H55" s="62">
        <v>11.899999999999999</v>
      </c>
      <c r="I55" s="62">
        <v>16.180999999999699</v>
      </c>
      <c r="J55" s="62">
        <v>1194</v>
      </c>
      <c r="K55" s="62">
        <v>16966</v>
      </c>
      <c r="L55" s="62">
        <v>332</v>
      </c>
      <c r="M55" s="62">
        <v>158</v>
      </c>
      <c r="N55" s="62">
        <v>1.4</v>
      </c>
      <c r="O55" s="62">
        <v>1.7439999999999714</v>
      </c>
    </row>
    <row r="56" spans="1:18" s="72" customFormat="1" ht="36" customHeight="1" x14ac:dyDescent="0.2">
      <c r="A56" s="44" t="s">
        <v>26</v>
      </c>
      <c r="B56" s="69">
        <f>SUM(B53:B55)</f>
        <v>156313.30000000008</v>
      </c>
      <c r="C56" s="69">
        <f t="shared" ref="C56:O56" si="2">SUM(C53:C55)</f>
        <v>158629.1378</v>
      </c>
      <c r="D56" s="69">
        <f t="shared" si="2"/>
        <v>124273.60000000003</v>
      </c>
      <c r="E56" s="69">
        <f t="shared" si="2"/>
        <v>125968.50905999998</v>
      </c>
      <c r="F56" s="69">
        <f t="shared" si="2"/>
        <v>2201.2000000000007</v>
      </c>
      <c r="G56" s="69">
        <f t="shared" si="2"/>
        <v>2355.2481900000002</v>
      </c>
      <c r="H56" s="69">
        <f t="shared" si="2"/>
        <v>1688.400000000001</v>
      </c>
      <c r="I56" s="69">
        <f t="shared" si="2"/>
        <v>1724.94785</v>
      </c>
      <c r="J56" s="69">
        <f t="shared" si="2"/>
        <v>265442</v>
      </c>
      <c r="K56" s="69">
        <f t="shared" si="2"/>
        <v>427768</v>
      </c>
      <c r="L56" s="69">
        <f t="shared" si="2"/>
        <v>58156</v>
      </c>
      <c r="M56" s="69">
        <f t="shared" si="2"/>
        <v>43299</v>
      </c>
      <c r="N56" s="69">
        <f t="shared" si="2"/>
        <v>330.49999999999983</v>
      </c>
      <c r="O56" s="69">
        <f t="shared" si="2"/>
        <v>398.55108000000001</v>
      </c>
    </row>
    <row r="57" spans="1:18" s="51" customFormat="1" ht="22.5" customHeight="1" x14ac:dyDescent="0.2">
      <c r="A57" s="46"/>
      <c r="B57" s="47"/>
      <c r="C57" s="47"/>
      <c r="D57" s="47"/>
      <c r="E57" s="47"/>
      <c r="F57" s="47"/>
      <c r="G57" s="47"/>
      <c r="H57" s="47"/>
      <c r="I57" s="47"/>
      <c r="J57" s="47"/>
      <c r="K57" s="47"/>
      <c r="L57" s="65"/>
      <c r="M57" s="65"/>
      <c r="N57" s="47"/>
      <c r="O57" s="65"/>
    </row>
    <row r="58" spans="1:18" s="51" customFormat="1" ht="22.5" customHeight="1" x14ac:dyDescent="0.2">
      <c r="A58" s="41" t="s">
        <v>68</v>
      </c>
      <c r="B58" s="50"/>
      <c r="C58" s="50"/>
      <c r="D58" s="50"/>
      <c r="E58" s="50"/>
      <c r="L58" s="56"/>
      <c r="M58" s="56"/>
    </row>
    <row r="59" spans="1:18" s="14" customFormat="1" ht="30.75" customHeight="1" x14ac:dyDescent="0.2">
      <c r="A59" s="150" t="s">
        <v>33</v>
      </c>
      <c r="B59" s="151"/>
      <c r="C59" s="151"/>
      <c r="D59" s="151"/>
      <c r="E59" s="151"/>
      <c r="F59" s="151"/>
      <c r="G59" s="151"/>
      <c r="H59" s="151"/>
      <c r="I59" s="151"/>
      <c r="J59" s="151"/>
      <c r="K59" s="151"/>
      <c r="L59" s="151"/>
      <c r="M59" s="151"/>
      <c r="N59" s="151"/>
      <c r="O59" s="152"/>
    </row>
    <row r="60" spans="1:18" s="72" customFormat="1" ht="24" customHeight="1" x14ac:dyDescent="0.2">
      <c r="A60" s="132" t="s">
        <v>60</v>
      </c>
      <c r="B60" s="142" t="s">
        <v>154</v>
      </c>
      <c r="C60" s="154"/>
      <c r="D60" s="154"/>
      <c r="E60" s="143"/>
      <c r="F60" s="142" t="s">
        <v>75</v>
      </c>
      <c r="G60" s="154"/>
      <c r="H60" s="154"/>
      <c r="I60" s="143"/>
      <c r="J60" s="141" t="s">
        <v>155</v>
      </c>
      <c r="K60" s="141"/>
      <c r="L60" s="141"/>
      <c r="M60" s="141"/>
      <c r="N60" s="142" t="s">
        <v>153</v>
      </c>
      <c r="O60" s="143"/>
    </row>
    <row r="61" spans="1:18" s="72" customFormat="1" ht="29.25" customHeight="1" x14ac:dyDescent="0.2">
      <c r="A61" s="133"/>
      <c r="B61" s="146"/>
      <c r="C61" s="155"/>
      <c r="D61" s="155"/>
      <c r="E61" s="147"/>
      <c r="F61" s="146"/>
      <c r="G61" s="155"/>
      <c r="H61" s="155"/>
      <c r="I61" s="147"/>
      <c r="J61" s="141"/>
      <c r="K61" s="141"/>
      <c r="L61" s="141"/>
      <c r="M61" s="141"/>
      <c r="N61" s="144"/>
      <c r="O61" s="145"/>
    </row>
    <row r="62" spans="1:18" s="72" customFormat="1" ht="36" customHeight="1" x14ac:dyDescent="0.2">
      <c r="A62" s="133"/>
      <c r="B62" s="148" t="s">
        <v>30</v>
      </c>
      <c r="C62" s="153"/>
      <c r="D62" s="148" t="s">
        <v>31</v>
      </c>
      <c r="E62" s="153"/>
      <c r="F62" s="148" t="s">
        <v>30</v>
      </c>
      <c r="G62" s="153"/>
      <c r="H62" s="148" t="s">
        <v>31</v>
      </c>
      <c r="I62" s="149"/>
      <c r="J62" s="141" t="s">
        <v>157</v>
      </c>
      <c r="K62" s="141"/>
      <c r="L62" s="128" t="s">
        <v>156</v>
      </c>
      <c r="M62" s="129"/>
      <c r="N62" s="144"/>
      <c r="O62" s="145"/>
    </row>
    <row r="63" spans="1:18" s="72" customFormat="1" ht="23.25" customHeight="1" x14ac:dyDescent="0.2">
      <c r="A63" s="133"/>
      <c r="B63" s="148" t="s">
        <v>32</v>
      </c>
      <c r="C63" s="149"/>
      <c r="D63" s="149"/>
      <c r="E63" s="149"/>
      <c r="F63" s="149"/>
      <c r="G63" s="149"/>
      <c r="H63" s="149"/>
      <c r="I63" s="149"/>
      <c r="J63" s="141"/>
      <c r="K63" s="141"/>
      <c r="L63" s="130"/>
      <c r="M63" s="131"/>
      <c r="N63" s="146"/>
      <c r="O63" s="147"/>
    </row>
    <row r="64" spans="1:18" s="98" customFormat="1" ht="23.25" customHeight="1" x14ac:dyDescent="0.2">
      <c r="A64" s="134"/>
      <c r="B64" s="11">
        <v>2022</v>
      </c>
      <c r="C64" s="11">
        <v>2023</v>
      </c>
      <c r="D64" s="11">
        <v>2022</v>
      </c>
      <c r="E64" s="11">
        <v>2023</v>
      </c>
      <c r="F64" s="11">
        <v>2022</v>
      </c>
      <c r="G64" s="11">
        <v>2023</v>
      </c>
      <c r="H64" s="11">
        <v>2022</v>
      </c>
      <c r="I64" s="11">
        <v>2023</v>
      </c>
      <c r="J64" s="11">
        <v>2022</v>
      </c>
      <c r="K64" s="11">
        <v>2023</v>
      </c>
      <c r="L64" s="11">
        <v>2022</v>
      </c>
      <c r="M64" s="11">
        <v>2023</v>
      </c>
      <c r="N64" s="11">
        <v>2022</v>
      </c>
      <c r="O64" s="11">
        <v>2023</v>
      </c>
    </row>
    <row r="65" spans="1:19" s="100" customFormat="1" ht="12.75" customHeight="1" x14ac:dyDescent="0.2">
      <c r="A65" s="48">
        <v>1</v>
      </c>
      <c r="B65" s="57">
        <v>2</v>
      </c>
      <c r="C65" s="57">
        <v>3</v>
      </c>
      <c r="D65" s="57">
        <v>4</v>
      </c>
      <c r="E65" s="57">
        <v>5</v>
      </c>
      <c r="F65" s="57">
        <v>6</v>
      </c>
      <c r="G65" s="57">
        <v>7</v>
      </c>
      <c r="H65" s="57">
        <v>8</v>
      </c>
      <c r="I65" s="57">
        <v>9</v>
      </c>
      <c r="J65" s="57">
        <v>10</v>
      </c>
      <c r="K65" s="57">
        <v>11</v>
      </c>
      <c r="L65" s="57">
        <v>12</v>
      </c>
      <c r="M65" s="57">
        <v>13</v>
      </c>
      <c r="N65" s="57">
        <v>14</v>
      </c>
      <c r="O65" s="57">
        <v>15</v>
      </c>
    </row>
    <row r="66" spans="1:19" s="72" customFormat="1" ht="36" customHeight="1" x14ac:dyDescent="0.2">
      <c r="A66" s="91" t="s">
        <v>18</v>
      </c>
      <c r="B66" s="62">
        <v>8454.1999999999971</v>
      </c>
      <c r="C66" s="62">
        <v>8606.57</v>
      </c>
      <c r="D66" s="62">
        <v>7625.0000000000036</v>
      </c>
      <c r="E66" s="62">
        <v>7747.9200000000028</v>
      </c>
      <c r="F66" s="62">
        <v>196.79999999999998</v>
      </c>
      <c r="G66" s="62">
        <v>98.83</v>
      </c>
      <c r="H66" s="62">
        <v>148.00000000000003</v>
      </c>
      <c r="I66" s="62">
        <v>85.669999999999987</v>
      </c>
      <c r="J66" s="62">
        <v>7036</v>
      </c>
      <c r="K66" s="62">
        <v>16237</v>
      </c>
      <c r="L66" s="62">
        <v>5973</v>
      </c>
      <c r="M66" s="62">
        <v>4429</v>
      </c>
      <c r="N66" s="62">
        <v>17.399999999999999</v>
      </c>
      <c r="O66" s="62">
        <v>20.400000000000002</v>
      </c>
      <c r="R66" s="55"/>
    </row>
    <row r="67" spans="1:19" s="72" customFormat="1" ht="36" customHeight="1" x14ac:dyDescent="0.2">
      <c r="A67" s="91" t="s">
        <v>19</v>
      </c>
      <c r="B67" s="62">
        <v>40869.799999999988</v>
      </c>
      <c r="C67" s="62">
        <v>41307.36795</v>
      </c>
      <c r="D67" s="62">
        <v>34495.099999999984</v>
      </c>
      <c r="E67" s="62">
        <v>34877.125849999989</v>
      </c>
      <c r="F67" s="62">
        <v>535.1</v>
      </c>
      <c r="G67" s="62">
        <v>542.98146999999994</v>
      </c>
      <c r="H67" s="62">
        <v>466.39999999999992</v>
      </c>
      <c r="I67" s="62">
        <v>427.68619999999999</v>
      </c>
      <c r="J67" s="62">
        <v>50361</v>
      </c>
      <c r="K67" s="62">
        <v>48963</v>
      </c>
      <c r="L67" s="62">
        <v>14323</v>
      </c>
      <c r="M67" s="62">
        <v>9792</v>
      </c>
      <c r="N67" s="62">
        <v>65.2</v>
      </c>
      <c r="O67" s="62">
        <v>74.570699999999988</v>
      </c>
      <c r="Q67" s="55"/>
      <c r="R67" s="55"/>
    </row>
    <row r="68" spans="1:19" s="14" customFormat="1" ht="36" customHeight="1" x14ac:dyDescent="0.2">
      <c r="A68" s="91" t="s">
        <v>20</v>
      </c>
      <c r="B68" s="62">
        <v>29345.099999999995</v>
      </c>
      <c r="C68" s="62">
        <v>20377.3125</v>
      </c>
      <c r="D68" s="62">
        <v>23588.900000000005</v>
      </c>
      <c r="E68" s="62">
        <v>16479.898800000006</v>
      </c>
      <c r="F68" s="62">
        <v>523.6</v>
      </c>
      <c r="G68" s="62">
        <v>364.63380000000001</v>
      </c>
      <c r="H68" s="62">
        <v>377.40000000000003</v>
      </c>
      <c r="I68" s="62">
        <v>259.94350000000014</v>
      </c>
      <c r="J68" s="62">
        <v>47145</v>
      </c>
      <c r="K68" s="62">
        <v>62113</v>
      </c>
      <c r="L68" s="62">
        <v>9962</v>
      </c>
      <c r="M68" s="62">
        <v>7442</v>
      </c>
      <c r="N68" s="62">
        <v>52.999999999999993</v>
      </c>
      <c r="O68" s="62">
        <v>54.176999999999992</v>
      </c>
    </row>
    <row r="69" spans="1:19" s="72" customFormat="1" ht="36" customHeight="1" x14ac:dyDescent="0.2">
      <c r="A69" s="91" t="s">
        <v>21</v>
      </c>
      <c r="B69" s="62">
        <v>19168.19999999999</v>
      </c>
      <c r="C69" s="62">
        <v>19544.537679999983</v>
      </c>
      <c r="D69" s="62">
        <v>13669.099999999999</v>
      </c>
      <c r="E69" s="62">
        <v>14028.772589999997</v>
      </c>
      <c r="F69" s="62">
        <v>241.59999999999994</v>
      </c>
      <c r="G69" s="62">
        <v>190.36043000000001</v>
      </c>
      <c r="H69" s="62">
        <v>169.5</v>
      </c>
      <c r="I69" s="62">
        <v>143.86002999999999</v>
      </c>
      <c r="J69" s="62">
        <v>8164</v>
      </c>
      <c r="K69" s="62">
        <v>8595</v>
      </c>
      <c r="L69" s="62">
        <v>12448</v>
      </c>
      <c r="M69" s="62">
        <v>7027</v>
      </c>
      <c r="N69" s="62">
        <v>21.5</v>
      </c>
      <c r="O69" s="62">
        <v>41.765710000000006</v>
      </c>
    </row>
    <row r="70" spans="1:19" s="72" customFormat="1" ht="36" customHeight="1" x14ac:dyDescent="0.2">
      <c r="A70" s="91" t="s">
        <v>22</v>
      </c>
      <c r="B70" s="62">
        <v>7176.3</v>
      </c>
      <c r="C70" s="62">
        <v>7355.8300000000008</v>
      </c>
      <c r="D70" s="62">
        <v>6108.0999999999995</v>
      </c>
      <c r="E70" s="62">
        <v>6328.9200000000019</v>
      </c>
      <c r="F70" s="62">
        <v>80.999999999999986</v>
      </c>
      <c r="G70" s="62">
        <v>107.253</v>
      </c>
      <c r="H70" s="62">
        <v>68.899999999999991</v>
      </c>
      <c r="I70" s="62">
        <v>94.06</v>
      </c>
      <c r="J70" s="62">
        <v>4345</v>
      </c>
      <c r="K70" s="62">
        <v>23380</v>
      </c>
      <c r="L70" s="62">
        <v>1305</v>
      </c>
      <c r="M70" s="62">
        <v>3177</v>
      </c>
      <c r="N70" s="62">
        <v>53.9</v>
      </c>
      <c r="O70" s="62">
        <v>124.83000000000001</v>
      </c>
    </row>
    <row r="71" spans="1:19" s="72" customFormat="1" ht="36" customHeight="1" x14ac:dyDescent="0.2">
      <c r="A71" s="90" t="s">
        <v>23</v>
      </c>
      <c r="B71" s="62">
        <v>19913.59999999998</v>
      </c>
      <c r="C71" s="62">
        <v>19979.852429999984</v>
      </c>
      <c r="D71" s="62">
        <v>15378.899999999998</v>
      </c>
      <c r="E71" s="62">
        <v>15338.772429999999</v>
      </c>
      <c r="F71" s="62">
        <v>280.29999999999995</v>
      </c>
      <c r="G71" s="62">
        <v>202.97163000000018</v>
      </c>
      <c r="H71" s="62">
        <v>202.20000000000005</v>
      </c>
      <c r="I71" s="62">
        <v>150.98945999999995</v>
      </c>
      <c r="J71" s="62">
        <v>39593</v>
      </c>
      <c r="K71" s="62">
        <v>41315</v>
      </c>
      <c r="L71" s="62">
        <v>5773</v>
      </c>
      <c r="M71" s="62">
        <v>4164</v>
      </c>
      <c r="N71" s="62">
        <v>82.399999999999977</v>
      </c>
      <c r="O71" s="62">
        <v>26.1694</v>
      </c>
    </row>
    <row r="72" spans="1:19" s="19" customFormat="1" ht="36" customHeight="1" x14ac:dyDescent="0.2">
      <c r="A72" s="90" t="s">
        <v>24</v>
      </c>
      <c r="B72" s="62">
        <v>17672.000000000004</v>
      </c>
      <c r="C72" s="62">
        <v>17929.362140000005</v>
      </c>
      <c r="D72" s="62">
        <v>14318.1</v>
      </c>
      <c r="E72" s="62">
        <v>14483.786689999994</v>
      </c>
      <c r="F72" s="62">
        <v>206.69999999999996</v>
      </c>
      <c r="G72" s="62">
        <v>257.67825999999991</v>
      </c>
      <c r="H72" s="62">
        <v>161.30000000000004</v>
      </c>
      <c r="I72" s="62">
        <v>204.59116</v>
      </c>
      <c r="J72" s="62">
        <v>24620</v>
      </c>
      <c r="K72" s="62">
        <v>144458</v>
      </c>
      <c r="L72" s="62">
        <v>3388</v>
      </c>
      <c r="M72" s="62">
        <v>3257</v>
      </c>
      <c r="N72" s="62">
        <v>19.900000000000002</v>
      </c>
      <c r="O72" s="62">
        <v>22.285</v>
      </c>
    </row>
    <row r="73" spans="1:19" s="72" customFormat="1" ht="36" customHeight="1" x14ac:dyDescent="0.2">
      <c r="A73" s="91" t="s">
        <v>25</v>
      </c>
      <c r="B73" s="62">
        <v>6449.9999999999991</v>
      </c>
      <c r="C73" s="62">
        <v>6811.8869999999979</v>
      </c>
      <c r="D73" s="62">
        <v>4352.3000000000011</v>
      </c>
      <c r="E73" s="62">
        <v>4641.625</v>
      </c>
      <c r="F73" s="62">
        <v>55.800000000000004</v>
      </c>
      <c r="G73" s="62">
        <v>81.7483</v>
      </c>
      <c r="H73" s="62">
        <v>35.799999999999997</v>
      </c>
      <c r="I73" s="62">
        <v>56.159300000000002</v>
      </c>
      <c r="J73" s="62">
        <v>4290</v>
      </c>
      <c r="K73" s="62">
        <v>11269</v>
      </c>
      <c r="L73" s="62">
        <v>2691</v>
      </c>
      <c r="M73" s="62">
        <v>1453</v>
      </c>
      <c r="N73" s="62">
        <v>11.399999999999999</v>
      </c>
      <c r="O73" s="62">
        <v>12.495270000000001</v>
      </c>
    </row>
    <row r="74" spans="1:19" s="72" customFormat="1" ht="36" customHeight="1" x14ac:dyDescent="0.2">
      <c r="A74" s="90" t="s">
        <v>56</v>
      </c>
      <c r="B74" s="62">
        <v>7264.0999999999985</v>
      </c>
      <c r="C74" s="62">
        <v>16716.418100000039</v>
      </c>
      <c r="D74" s="62">
        <v>4738.1000000000004</v>
      </c>
      <c r="E74" s="62">
        <v>12041.687699999995</v>
      </c>
      <c r="F74" s="62">
        <v>80.300000000000026</v>
      </c>
      <c r="G74" s="62">
        <v>508.79130000000032</v>
      </c>
      <c r="H74" s="62">
        <v>58.900000000000006</v>
      </c>
      <c r="I74" s="62">
        <v>301.98820000000001</v>
      </c>
      <c r="J74" s="62">
        <v>79888</v>
      </c>
      <c r="K74" s="62">
        <v>71438</v>
      </c>
      <c r="L74" s="62">
        <v>2293</v>
      </c>
      <c r="M74" s="62">
        <v>2558</v>
      </c>
      <c r="N74" s="62">
        <v>5.8</v>
      </c>
      <c r="O74" s="62">
        <v>21.857999999999947</v>
      </c>
    </row>
    <row r="75" spans="1:19" s="19" customFormat="1" ht="36" customHeight="1" x14ac:dyDescent="0.2">
      <c r="A75" s="25" t="s">
        <v>26</v>
      </c>
      <c r="B75" s="69">
        <f>SUM(B66:B74)</f>
        <v>156313.29999999996</v>
      </c>
      <c r="C75" s="69">
        <f t="shared" ref="C75:O75" si="3">SUM(C66:C74)</f>
        <v>158629.1378</v>
      </c>
      <c r="D75" s="69">
        <f t="shared" si="3"/>
        <v>124273.60000000002</v>
      </c>
      <c r="E75" s="69">
        <f t="shared" si="3"/>
        <v>125968.50905999998</v>
      </c>
      <c r="F75" s="69">
        <f t="shared" si="3"/>
        <v>2201.2000000000003</v>
      </c>
      <c r="G75" s="69">
        <f t="shared" si="3"/>
        <v>2355.2481900000002</v>
      </c>
      <c r="H75" s="69">
        <f t="shared" si="3"/>
        <v>1688.4</v>
      </c>
      <c r="I75" s="69">
        <f t="shared" si="3"/>
        <v>1724.94785</v>
      </c>
      <c r="J75" s="69">
        <f t="shared" si="3"/>
        <v>265442</v>
      </c>
      <c r="K75" s="69">
        <f t="shared" si="3"/>
        <v>427768</v>
      </c>
      <c r="L75" s="69">
        <f t="shared" si="3"/>
        <v>58156</v>
      </c>
      <c r="M75" s="69">
        <f t="shared" si="3"/>
        <v>43299</v>
      </c>
      <c r="N75" s="69">
        <f t="shared" si="3"/>
        <v>330.49999999999994</v>
      </c>
      <c r="O75" s="69">
        <f t="shared" si="3"/>
        <v>398.55108000000001</v>
      </c>
    </row>
    <row r="76" spans="1:19" ht="21.75" customHeight="1" x14ac:dyDescent="0.2">
      <c r="A76" s="52"/>
      <c r="D76" s="54"/>
      <c r="F76" s="52"/>
      <c r="K76" s="55"/>
      <c r="N76" s="72"/>
      <c r="O76" s="72"/>
      <c r="R76" s="54"/>
      <c r="S76" s="54"/>
    </row>
    <row r="78" spans="1:19" x14ac:dyDescent="0.2">
      <c r="A78" s="46"/>
      <c r="B78" s="54"/>
      <c r="C78" s="72"/>
      <c r="D78" s="54"/>
      <c r="E78" s="72"/>
      <c r="G78" s="72"/>
      <c r="H78" s="54"/>
      <c r="I78" s="47"/>
      <c r="J78" s="47"/>
      <c r="K78" s="47"/>
      <c r="L78" s="65"/>
      <c r="M78" s="65"/>
      <c r="N78" s="47"/>
      <c r="O78" s="65"/>
    </row>
    <row r="79" spans="1:19" x14ac:dyDescent="0.2">
      <c r="C79" s="103"/>
      <c r="D79" s="104"/>
      <c r="E79" s="103"/>
      <c r="F79" s="104"/>
      <c r="G79" s="103"/>
      <c r="H79" s="104"/>
      <c r="I79" s="103"/>
    </row>
    <row r="80" spans="1:19" x14ac:dyDescent="0.2">
      <c r="C80" s="103"/>
      <c r="D80" s="104"/>
      <c r="E80" s="103"/>
      <c r="F80" s="104"/>
      <c r="G80" s="103"/>
      <c r="H80" s="104"/>
      <c r="I80" s="103"/>
    </row>
    <row r="81" spans="3:9" x14ac:dyDescent="0.2">
      <c r="C81" s="103"/>
      <c r="D81" s="104"/>
      <c r="E81" s="103"/>
      <c r="F81" s="104"/>
      <c r="G81" s="103"/>
      <c r="H81" s="104"/>
      <c r="I81" s="103"/>
    </row>
    <row r="82" spans="3:9" x14ac:dyDescent="0.2">
      <c r="C82" s="72"/>
      <c r="D82" s="54"/>
      <c r="E82" s="72"/>
      <c r="G82" s="72"/>
      <c r="H82" s="54"/>
      <c r="I82" s="72"/>
    </row>
    <row r="83" spans="3:9" x14ac:dyDescent="0.2">
      <c r="C83" s="103"/>
      <c r="D83" s="104"/>
      <c r="E83" s="103"/>
      <c r="F83" s="104"/>
      <c r="G83" s="103"/>
      <c r="H83" s="104"/>
      <c r="I83" s="103"/>
    </row>
    <row r="84" spans="3:9" x14ac:dyDescent="0.2">
      <c r="C84" s="103"/>
      <c r="D84" s="104"/>
      <c r="E84" s="103"/>
      <c r="F84" s="104"/>
      <c r="G84" s="103"/>
      <c r="H84" s="104"/>
      <c r="I84" s="103"/>
    </row>
    <row r="85" spans="3:9" x14ac:dyDescent="0.2">
      <c r="C85" s="103"/>
      <c r="D85" s="104"/>
      <c r="E85" s="103"/>
      <c r="F85" s="104"/>
      <c r="G85" s="103"/>
      <c r="H85" s="104"/>
      <c r="I85" s="103"/>
    </row>
    <row r="86" spans="3:9" x14ac:dyDescent="0.2">
      <c r="C86" s="103"/>
      <c r="D86" s="104"/>
      <c r="E86" s="103"/>
      <c r="F86" s="104"/>
      <c r="G86" s="103"/>
      <c r="H86" s="104"/>
      <c r="I86" s="103"/>
    </row>
  </sheetData>
  <mergeCells count="52">
    <mergeCell ref="N21:O24"/>
    <mergeCell ref="J23:K24"/>
    <mergeCell ref="L23:M24"/>
    <mergeCell ref="A4:O4"/>
    <mergeCell ref="A5:A9"/>
    <mergeCell ref="B7:C7"/>
    <mergeCell ref="F7:G7"/>
    <mergeCell ref="H7:I7"/>
    <mergeCell ref="F5:I6"/>
    <mergeCell ref="B5:E6"/>
    <mergeCell ref="D7:E7"/>
    <mergeCell ref="B8:I8"/>
    <mergeCell ref="J5:M6"/>
    <mergeCell ref="J7:K8"/>
    <mergeCell ref="L7:M8"/>
    <mergeCell ref="N5:O8"/>
    <mergeCell ref="A59:O59"/>
    <mergeCell ref="A47:A51"/>
    <mergeCell ref="B47:E48"/>
    <mergeCell ref="F47:I48"/>
    <mergeCell ref="B49:C49"/>
    <mergeCell ref="D49:E49"/>
    <mergeCell ref="F49:G49"/>
    <mergeCell ref="H49:I49"/>
    <mergeCell ref="A60:A64"/>
    <mergeCell ref="B60:E61"/>
    <mergeCell ref="F60:I61"/>
    <mergeCell ref="B62:C62"/>
    <mergeCell ref="D62:E62"/>
    <mergeCell ref="F62:G62"/>
    <mergeCell ref="H62:I62"/>
    <mergeCell ref="A20:O20"/>
    <mergeCell ref="B24:I24"/>
    <mergeCell ref="F23:G23"/>
    <mergeCell ref="H23:I23"/>
    <mergeCell ref="J47:M48"/>
    <mergeCell ref="N47:O50"/>
    <mergeCell ref="J49:K50"/>
    <mergeCell ref="L49:M50"/>
    <mergeCell ref="B50:I50"/>
    <mergeCell ref="A46:O46"/>
    <mergeCell ref="A21:A25"/>
    <mergeCell ref="B21:E22"/>
    <mergeCell ref="F21:I22"/>
    <mergeCell ref="B23:C23"/>
    <mergeCell ref="D23:E23"/>
    <mergeCell ref="J21:M22"/>
    <mergeCell ref="J60:M61"/>
    <mergeCell ref="N60:O63"/>
    <mergeCell ref="J62:K63"/>
    <mergeCell ref="L62:M63"/>
    <mergeCell ref="B63:I63"/>
  </mergeCells>
  <phoneticPr fontId="0" type="noConversion"/>
  <printOptions horizontalCentered="1"/>
  <pageMargins left="0.7" right="0.7" top="0.75" bottom="0.75" header="0.3" footer="0.3"/>
  <pageSetup paperSize="9" scale="32" orientation="portrait" r:id="rId1"/>
  <headerFooter alignWithMargins="0"/>
  <rowBreaks count="1" manualBreakCount="1">
    <brk id="57"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P89"/>
  <sheetViews>
    <sheetView zoomScale="70" zoomScaleNormal="70" workbookViewId="0">
      <pane ySplit="1" topLeftCell="A2" activePane="bottomLeft" state="frozenSplit"/>
      <selection pane="bottomLeft"/>
    </sheetView>
  </sheetViews>
  <sheetFormatPr defaultColWidth="9.140625" defaultRowHeight="12.75" x14ac:dyDescent="0.2"/>
  <cols>
    <col min="1" max="1" width="22.140625" style="27" customWidth="1"/>
    <col min="2" max="8" width="12.7109375" style="28" customWidth="1"/>
    <col min="9" max="9" width="14.85546875" style="28" customWidth="1"/>
    <col min="10" max="10" width="12.7109375" style="29" customWidth="1"/>
    <col min="11" max="11" width="12.7109375" style="30" customWidth="1"/>
    <col min="12" max="12" width="12.7109375" style="31" customWidth="1"/>
    <col min="13" max="13" width="12.7109375" style="32" customWidth="1"/>
    <col min="14" max="27" width="12.7109375" style="30" customWidth="1"/>
    <col min="28" max="28" width="12.7109375" style="12" customWidth="1"/>
    <col min="29" max="29" width="12.7109375" style="13" customWidth="1"/>
    <col min="30" max="30" width="9.140625" style="13"/>
    <col min="31" max="31" width="11.7109375" style="13" customWidth="1"/>
    <col min="32" max="35" width="9.140625" style="13"/>
    <col min="36" max="16384" width="9.140625" style="8"/>
  </cols>
  <sheetData>
    <row r="1" spans="1:42" ht="22.5" customHeight="1" x14ac:dyDescent="0.2">
      <c r="A1" s="36" t="s">
        <v>91</v>
      </c>
    </row>
    <row r="2" spans="1:42" ht="22.5" customHeight="1" x14ac:dyDescent="0.2">
      <c r="A2" s="36"/>
    </row>
    <row r="3" spans="1:42" s="12" customFormat="1" ht="22.5" customHeight="1" x14ac:dyDescent="0.2">
      <c r="A3" s="22" t="s">
        <v>140</v>
      </c>
      <c r="B3" s="19"/>
      <c r="C3" s="19"/>
      <c r="D3" s="19"/>
      <c r="E3" s="19"/>
      <c r="F3" s="19"/>
      <c r="G3" s="19"/>
      <c r="H3" s="19"/>
      <c r="I3" s="19"/>
      <c r="J3" s="23"/>
      <c r="L3" s="58"/>
      <c r="M3" s="19"/>
      <c r="N3" s="19"/>
      <c r="O3" s="19"/>
      <c r="P3" s="19"/>
      <c r="Q3" s="19"/>
      <c r="R3" s="19"/>
      <c r="S3" s="19"/>
      <c r="T3" s="19"/>
      <c r="U3" s="19"/>
      <c r="V3" s="19"/>
      <c r="W3" s="19"/>
      <c r="X3" s="19"/>
      <c r="Y3" s="19"/>
      <c r="Z3" s="19"/>
      <c r="AA3" s="19"/>
    </row>
    <row r="4" spans="1:42" s="14" customFormat="1" ht="31.5" customHeight="1" x14ac:dyDescent="0.2">
      <c r="A4" s="150" t="s">
        <v>133</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2"/>
    </row>
    <row r="5" spans="1:42" s="13" customFormat="1" ht="24" customHeight="1" x14ac:dyDescent="0.2">
      <c r="A5" s="132" t="s">
        <v>83</v>
      </c>
      <c r="B5" s="157" t="s">
        <v>86</v>
      </c>
      <c r="C5" s="158"/>
      <c r="D5" s="158"/>
      <c r="E5" s="158"/>
      <c r="F5" s="158"/>
      <c r="G5" s="158"/>
      <c r="H5" s="158"/>
      <c r="I5" s="159"/>
      <c r="J5" s="142" t="s">
        <v>88</v>
      </c>
      <c r="K5" s="143"/>
      <c r="L5" s="142" t="s">
        <v>76</v>
      </c>
      <c r="M5" s="143"/>
      <c r="N5" s="142" t="s">
        <v>158</v>
      </c>
      <c r="O5" s="154"/>
      <c r="P5" s="154"/>
      <c r="Q5" s="154"/>
      <c r="R5" s="154"/>
      <c r="S5" s="154"/>
      <c r="T5" s="154"/>
      <c r="U5" s="154"/>
      <c r="V5" s="154"/>
      <c r="W5" s="154"/>
      <c r="X5" s="154"/>
      <c r="Y5" s="154"/>
      <c r="Z5" s="154"/>
      <c r="AA5" s="154"/>
      <c r="AB5" s="154"/>
      <c r="AC5" s="143"/>
    </row>
    <row r="6" spans="1:42" s="13" customFormat="1" ht="29.25" customHeight="1" x14ac:dyDescent="0.2">
      <c r="A6" s="133"/>
      <c r="B6" s="168" t="s">
        <v>30</v>
      </c>
      <c r="C6" s="169"/>
      <c r="D6" s="126" t="s">
        <v>145</v>
      </c>
      <c r="E6" s="127"/>
      <c r="F6" s="126" t="s">
        <v>146</v>
      </c>
      <c r="G6" s="127"/>
      <c r="H6" s="126" t="s">
        <v>147</v>
      </c>
      <c r="I6" s="127"/>
      <c r="J6" s="144"/>
      <c r="K6" s="145"/>
      <c r="L6" s="144"/>
      <c r="M6" s="145"/>
      <c r="N6" s="146"/>
      <c r="O6" s="155"/>
      <c r="P6" s="155"/>
      <c r="Q6" s="155"/>
      <c r="R6" s="155"/>
      <c r="S6" s="155"/>
      <c r="T6" s="155"/>
      <c r="U6" s="155"/>
      <c r="V6" s="155"/>
      <c r="W6" s="155"/>
      <c r="X6" s="155"/>
      <c r="Y6" s="155"/>
      <c r="Z6" s="155"/>
      <c r="AA6" s="155"/>
      <c r="AB6" s="155"/>
      <c r="AC6" s="147"/>
      <c r="AD6" s="12"/>
      <c r="AE6" s="12"/>
      <c r="AF6" s="12"/>
      <c r="AG6" s="12"/>
      <c r="AH6" s="12"/>
      <c r="AI6" s="12"/>
      <c r="AJ6" s="12"/>
      <c r="AK6" s="12"/>
      <c r="AL6" s="12"/>
      <c r="AM6" s="12"/>
      <c r="AN6" s="12"/>
      <c r="AO6" s="12"/>
      <c r="AP6" s="12"/>
    </row>
    <row r="7" spans="1:42" s="13" customFormat="1" ht="36.75" customHeight="1" x14ac:dyDescent="0.2">
      <c r="A7" s="133"/>
      <c r="B7" s="170"/>
      <c r="C7" s="171"/>
      <c r="D7" s="128"/>
      <c r="E7" s="129"/>
      <c r="F7" s="128"/>
      <c r="G7" s="129"/>
      <c r="H7" s="128"/>
      <c r="I7" s="129"/>
      <c r="J7" s="146"/>
      <c r="K7" s="147"/>
      <c r="L7" s="146"/>
      <c r="M7" s="147"/>
      <c r="N7" s="160" t="s">
        <v>30</v>
      </c>
      <c r="O7" s="161"/>
      <c r="P7" s="160" t="s">
        <v>34</v>
      </c>
      <c r="Q7" s="161"/>
      <c r="R7" s="160" t="s">
        <v>35</v>
      </c>
      <c r="S7" s="161"/>
      <c r="T7" s="160" t="s">
        <v>36</v>
      </c>
      <c r="U7" s="161"/>
      <c r="V7" s="160" t="s">
        <v>37</v>
      </c>
      <c r="W7" s="161"/>
      <c r="X7" s="160" t="s">
        <v>38</v>
      </c>
      <c r="Y7" s="161"/>
      <c r="Z7" s="160" t="s">
        <v>159</v>
      </c>
      <c r="AA7" s="161"/>
      <c r="AB7" s="164" t="s">
        <v>103</v>
      </c>
      <c r="AC7" s="165"/>
      <c r="AD7" s="12"/>
      <c r="AE7" s="12"/>
      <c r="AF7" s="12"/>
      <c r="AG7" s="12"/>
      <c r="AH7" s="12"/>
      <c r="AI7" s="12"/>
      <c r="AJ7" s="12"/>
      <c r="AK7" s="12"/>
      <c r="AL7" s="12"/>
      <c r="AM7" s="12"/>
      <c r="AN7" s="12"/>
      <c r="AO7" s="12"/>
      <c r="AP7" s="12"/>
    </row>
    <row r="8" spans="1:42" s="13" customFormat="1" ht="23.25" customHeight="1" x14ac:dyDescent="0.2">
      <c r="A8" s="133"/>
      <c r="B8" s="172"/>
      <c r="C8" s="173"/>
      <c r="D8" s="130"/>
      <c r="E8" s="131"/>
      <c r="F8" s="130"/>
      <c r="G8" s="131"/>
      <c r="H8" s="130"/>
      <c r="I8" s="131"/>
      <c r="J8" s="141" t="s">
        <v>148</v>
      </c>
      <c r="K8" s="141"/>
      <c r="L8" s="141"/>
      <c r="M8" s="141"/>
      <c r="N8" s="162"/>
      <c r="O8" s="163"/>
      <c r="P8" s="162"/>
      <c r="Q8" s="163"/>
      <c r="R8" s="162"/>
      <c r="S8" s="163"/>
      <c r="T8" s="162"/>
      <c r="U8" s="163"/>
      <c r="V8" s="162"/>
      <c r="W8" s="163"/>
      <c r="X8" s="162"/>
      <c r="Y8" s="163"/>
      <c r="Z8" s="162"/>
      <c r="AA8" s="163"/>
      <c r="AB8" s="166"/>
      <c r="AC8" s="167"/>
      <c r="AD8" s="12"/>
      <c r="AE8" s="12"/>
      <c r="AF8" s="12"/>
      <c r="AG8" s="12"/>
      <c r="AH8" s="12"/>
      <c r="AI8" s="12"/>
      <c r="AJ8" s="12"/>
      <c r="AK8" s="12"/>
      <c r="AL8" s="12"/>
      <c r="AM8" s="12"/>
      <c r="AN8" s="12"/>
      <c r="AO8" s="12"/>
      <c r="AP8" s="12"/>
    </row>
    <row r="9" spans="1:42" s="16" customFormat="1" ht="22.9" customHeight="1" x14ac:dyDescent="0.2">
      <c r="A9" s="134"/>
      <c r="B9" s="11">
        <v>2022</v>
      </c>
      <c r="C9" s="11">
        <v>2023</v>
      </c>
      <c r="D9" s="11">
        <v>2022</v>
      </c>
      <c r="E9" s="11">
        <v>2023</v>
      </c>
      <c r="F9" s="11">
        <v>2022</v>
      </c>
      <c r="G9" s="11">
        <v>2023</v>
      </c>
      <c r="H9" s="11">
        <v>2022</v>
      </c>
      <c r="I9" s="11">
        <v>2023</v>
      </c>
      <c r="J9" s="11">
        <v>2022</v>
      </c>
      <c r="K9" s="11">
        <v>2023</v>
      </c>
      <c r="L9" s="11">
        <v>2022</v>
      </c>
      <c r="M9" s="11">
        <v>2023</v>
      </c>
      <c r="N9" s="11">
        <v>2022</v>
      </c>
      <c r="O9" s="11">
        <v>2023</v>
      </c>
      <c r="P9" s="11">
        <v>2022</v>
      </c>
      <c r="Q9" s="11">
        <v>2023</v>
      </c>
      <c r="R9" s="11">
        <v>2022</v>
      </c>
      <c r="S9" s="11">
        <v>2023</v>
      </c>
      <c r="T9" s="11">
        <v>2022</v>
      </c>
      <c r="U9" s="11">
        <v>2023</v>
      </c>
      <c r="V9" s="11">
        <v>2022</v>
      </c>
      <c r="W9" s="11">
        <v>2023</v>
      </c>
      <c r="X9" s="11">
        <v>2022</v>
      </c>
      <c r="Y9" s="11">
        <v>2023</v>
      </c>
      <c r="Z9" s="11">
        <v>2022</v>
      </c>
      <c r="AA9" s="11">
        <v>2023</v>
      </c>
      <c r="AB9" s="11">
        <v>2022</v>
      </c>
      <c r="AC9" s="11">
        <v>2023</v>
      </c>
      <c r="AD9" s="15"/>
      <c r="AE9" s="15"/>
      <c r="AF9" s="15"/>
      <c r="AG9" s="15"/>
      <c r="AH9" s="15"/>
      <c r="AI9" s="15"/>
      <c r="AJ9" s="15"/>
      <c r="AK9" s="15"/>
      <c r="AL9" s="15"/>
      <c r="AM9" s="15"/>
      <c r="AN9" s="15"/>
      <c r="AO9" s="15"/>
      <c r="AP9" s="15"/>
    </row>
    <row r="10" spans="1:42" s="18" customFormat="1" ht="12.75" customHeight="1" x14ac:dyDescent="0.2">
      <c r="A10" s="48">
        <v>1</v>
      </c>
      <c r="B10" s="57">
        <v>2</v>
      </c>
      <c r="C10" s="48">
        <v>3</v>
      </c>
      <c r="D10" s="57">
        <v>4</v>
      </c>
      <c r="E10" s="48">
        <v>5</v>
      </c>
      <c r="F10" s="57">
        <v>6</v>
      </c>
      <c r="G10" s="48">
        <v>7</v>
      </c>
      <c r="H10" s="57">
        <v>8</v>
      </c>
      <c r="I10" s="48">
        <v>9</v>
      </c>
      <c r="J10" s="57">
        <v>10</v>
      </c>
      <c r="K10" s="48">
        <v>11</v>
      </c>
      <c r="L10" s="57">
        <v>12</v>
      </c>
      <c r="M10" s="48">
        <v>13</v>
      </c>
      <c r="N10" s="57">
        <v>14</v>
      </c>
      <c r="O10" s="48">
        <v>15</v>
      </c>
      <c r="P10" s="57">
        <v>16</v>
      </c>
      <c r="Q10" s="48">
        <v>17</v>
      </c>
      <c r="R10" s="57">
        <v>18</v>
      </c>
      <c r="S10" s="48">
        <v>19</v>
      </c>
      <c r="T10" s="57">
        <v>20</v>
      </c>
      <c r="U10" s="48">
        <v>21</v>
      </c>
      <c r="V10" s="57">
        <v>22</v>
      </c>
      <c r="W10" s="48">
        <v>23</v>
      </c>
      <c r="X10" s="57">
        <v>24</v>
      </c>
      <c r="Y10" s="48">
        <v>25</v>
      </c>
      <c r="Z10" s="57">
        <v>26</v>
      </c>
      <c r="AA10" s="48">
        <v>27</v>
      </c>
      <c r="AB10" s="57">
        <v>28</v>
      </c>
      <c r="AC10" s="48">
        <v>29</v>
      </c>
      <c r="AD10" s="17"/>
      <c r="AE10" s="17"/>
      <c r="AF10" s="17"/>
      <c r="AG10" s="17"/>
      <c r="AH10" s="17"/>
      <c r="AI10" s="17"/>
      <c r="AJ10" s="17"/>
      <c r="AK10" s="17"/>
      <c r="AL10" s="17"/>
      <c r="AM10" s="17"/>
      <c r="AN10" s="17"/>
      <c r="AO10" s="17"/>
      <c r="AP10" s="17"/>
    </row>
    <row r="11" spans="1:42" s="13" customFormat="1" ht="36" customHeight="1" x14ac:dyDescent="0.2">
      <c r="A11" s="89" t="s">
        <v>64</v>
      </c>
      <c r="B11" s="62">
        <v>50</v>
      </c>
      <c r="C11" s="62">
        <v>49</v>
      </c>
      <c r="D11" s="62">
        <v>50</v>
      </c>
      <c r="E11" s="62">
        <v>49</v>
      </c>
      <c r="F11" s="62">
        <v>0</v>
      </c>
      <c r="G11" s="62">
        <v>0</v>
      </c>
      <c r="H11" s="62">
        <v>46</v>
      </c>
      <c r="I11" s="63">
        <v>46</v>
      </c>
      <c r="J11" s="62">
        <v>811817.29999999993</v>
      </c>
      <c r="K11" s="62">
        <v>842765.79352000018</v>
      </c>
      <c r="L11" s="62">
        <v>841356</v>
      </c>
      <c r="M11" s="62">
        <v>873254.99400000018</v>
      </c>
      <c r="N11" s="3">
        <f>SUM(P11,R11,T11,V11,X11,Z11,AB11)</f>
        <v>32</v>
      </c>
      <c r="O11" s="3">
        <f>SUM(Q11,S11,U11,W11,Y11,AA11,AC11)</f>
        <v>22</v>
      </c>
      <c r="P11" s="74">
        <v>0</v>
      </c>
      <c r="Q11" s="62">
        <v>0</v>
      </c>
      <c r="R11" s="74">
        <v>17</v>
      </c>
      <c r="S11" s="62">
        <v>11</v>
      </c>
      <c r="T11" s="74">
        <v>7</v>
      </c>
      <c r="U11" s="62">
        <v>4</v>
      </c>
      <c r="V11" s="74">
        <v>2</v>
      </c>
      <c r="W11" s="62">
        <v>0</v>
      </c>
      <c r="X11" s="74">
        <v>6</v>
      </c>
      <c r="Y11" s="62">
        <v>4</v>
      </c>
      <c r="Z11" s="73" t="s">
        <v>161</v>
      </c>
      <c r="AA11" s="62">
        <v>3</v>
      </c>
      <c r="AB11" s="74">
        <v>0</v>
      </c>
      <c r="AC11" s="62">
        <v>0</v>
      </c>
      <c r="AD11" s="96"/>
      <c r="AE11" s="96"/>
      <c r="AF11" s="96"/>
      <c r="AG11" s="96"/>
      <c r="AH11" s="96"/>
      <c r="AI11" s="12"/>
      <c r="AJ11" s="12"/>
      <c r="AK11" s="96"/>
      <c r="AL11" s="96"/>
      <c r="AM11" s="96"/>
      <c r="AN11" s="96"/>
      <c r="AO11" s="96"/>
      <c r="AP11" s="97"/>
    </row>
    <row r="12" spans="1:42" s="14" customFormat="1" ht="36" customHeight="1" x14ac:dyDescent="0.2">
      <c r="A12" s="89" t="s">
        <v>65</v>
      </c>
      <c r="B12" s="62">
        <v>31</v>
      </c>
      <c r="C12" s="62">
        <v>27</v>
      </c>
      <c r="D12" s="62">
        <v>31</v>
      </c>
      <c r="E12" s="62">
        <v>27</v>
      </c>
      <c r="F12" s="62">
        <v>0</v>
      </c>
      <c r="G12" s="62">
        <v>0</v>
      </c>
      <c r="H12" s="62">
        <v>29</v>
      </c>
      <c r="I12" s="63">
        <v>26</v>
      </c>
      <c r="J12" s="62">
        <v>140598.5</v>
      </c>
      <c r="K12" s="62">
        <v>137645.77749999973</v>
      </c>
      <c r="L12" s="62">
        <v>150522</v>
      </c>
      <c r="M12" s="62">
        <v>141464.89700000023</v>
      </c>
      <c r="N12" s="3">
        <f t="shared" ref="N12:N16" si="0">SUM(P12,R12,T12,V12,X12,Z12,AB12)</f>
        <v>9</v>
      </c>
      <c r="O12" s="3">
        <f t="shared" ref="O12:O16" si="1">SUM(Q12,S12,U12,W12,Y12,AA12,AC12)</f>
        <v>10</v>
      </c>
      <c r="P12" s="74">
        <v>0</v>
      </c>
      <c r="Q12" s="62">
        <v>0</v>
      </c>
      <c r="R12" s="74">
        <v>3</v>
      </c>
      <c r="S12" s="62">
        <v>3</v>
      </c>
      <c r="T12" s="74">
        <v>3</v>
      </c>
      <c r="U12" s="62">
        <v>2</v>
      </c>
      <c r="V12" s="74">
        <v>0</v>
      </c>
      <c r="W12" s="62">
        <v>0</v>
      </c>
      <c r="X12" s="74">
        <v>3</v>
      </c>
      <c r="Y12" s="62">
        <v>5</v>
      </c>
      <c r="Z12" s="73" t="s">
        <v>161</v>
      </c>
      <c r="AA12" s="62">
        <v>0</v>
      </c>
      <c r="AB12" s="74">
        <v>0</v>
      </c>
      <c r="AC12" s="62">
        <v>0</v>
      </c>
      <c r="AD12" s="96"/>
      <c r="AE12" s="96"/>
      <c r="AF12" s="96"/>
      <c r="AG12" s="96"/>
      <c r="AH12" s="96"/>
      <c r="AI12" s="19"/>
      <c r="AJ12" s="19"/>
      <c r="AK12" s="96"/>
      <c r="AL12" s="96"/>
      <c r="AM12" s="96"/>
      <c r="AN12" s="96"/>
      <c r="AO12" s="96"/>
      <c r="AP12" s="97"/>
    </row>
    <row r="13" spans="1:42" s="21" customFormat="1" ht="36" customHeight="1" x14ac:dyDescent="0.2">
      <c r="A13" s="89" t="s">
        <v>17</v>
      </c>
      <c r="B13" s="62">
        <v>367</v>
      </c>
      <c r="C13" s="62">
        <v>372</v>
      </c>
      <c r="D13" s="62">
        <v>367</v>
      </c>
      <c r="E13" s="62">
        <v>366</v>
      </c>
      <c r="F13" s="62">
        <v>0</v>
      </c>
      <c r="G13" s="62">
        <v>6</v>
      </c>
      <c r="H13" s="62">
        <v>343</v>
      </c>
      <c r="I13" s="63">
        <v>345</v>
      </c>
      <c r="J13" s="62">
        <v>575942.20000000019</v>
      </c>
      <c r="K13" s="62">
        <v>643951.77459000121</v>
      </c>
      <c r="L13" s="62">
        <v>646946</v>
      </c>
      <c r="M13" s="62">
        <v>653701.95774999878</v>
      </c>
      <c r="N13" s="3">
        <f t="shared" si="0"/>
        <v>101</v>
      </c>
      <c r="O13" s="3">
        <f t="shared" si="1"/>
        <v>99</v>
      </c>
      <c r="P13" s="74">
        <v>1</v>
      </c>
      <c r="Q13" s="62">
        <v>0</v>
      </c>
      <c r="R13" s="74">
        <v>52</v>
      </c>
      <c r="S13" s="62">
        <v>32</v>
      </c>
      <c r="T13" s="74">
        <v>29</v>
      </c>
      <c r="U13" s="62">
        <v>23</v>
      </c>
      <c r="V13" s="74">
        <v>3</v>
      </c>
      <c r="W13" s="62">
        <v>4</v>
      </c>
      <c r="X13" s="74">
        <v>16</v>
      </c>
      <c r="Y13" s="62">
        <v>16</v>
      </c>
      <c r="Z13" s="73" t="s">
        <v>161</v>
      </c>
      <c r="AA13" s="62">
        <v>24</v>
      </c>
      <c r="AB13" s="74">
        <v>0</v>
      </c>
      <c r="AC13" s="62">
        <v>0</v>
      </c>
      <c r="AD13" s="96"/>
      <c r="AE13" s="96"/>
      <c r="AF13" s="96"/>
      <c r="AG13" s="96"/>
      <c r="AH13" s="96"/>
      <c r="AI13" s="20"/>
      <c r="AJ13" s="20"/>
      <c r="AK13" s="96"/>
      <c r="AL13" s="96"/>
      <c r="AM13" s="96"/>
      <c r="AN13" s="96"/>
      <c r="AO13" s="96"/>
      <c r="AP13" s="97"/>
    </row>
    <row r="14" spans="1:42" s="12" customFormat="1" ht="36" customHeight="1" x14ac:dyDescent="0.2">
      <c r="A14" s="89" t="s">
        <v>85</v>
      </c>
      <c r="B14" s="62">
        <v>126</v>
      </c>
      <c r="C14" s="62">
        <v>121</v>
      </c>
      <c r="D14" s="62">
        <v>126</v>
      </c>
      <c r="E14" s="62">
        <v>114</v>
      </c>
      <c r="F14" s="62">
        <v>0</v>
      </c>
      <c r="G14" s="62">
        <v>7</v>
      </c>
      <c r="H14" s="62">
        <v>98</v>
      </c>
      <c r="I14" s="63">
        <v>99</v>
      </c>
      <c r="J14" s="62">
        <v>60796.19999999999</v>
      </c>
      <c r="K14" s="62">
        <v>67232.26379000023</v>
      </c>
      <c r="L14" s="62">
        <v>61670</v>
      </c>
      <c r="M14" s="62">
        <v>65915.001000001095</v>
      </c>
      <c r="N14" s="3">
        <f t="shared" si="0"/>
        <v>25</v>
      </c>
      <c r="O14" s="3">
        <f t="shared" si="1"/>
        <v>15</v>
      </c>
      <c r="P14" s="74">
        <v>0</v>
      </c>
      <c r="Q14" s="62">
        <v>1</v>
      </c>
      <c r="R14" s="74">
        <v>12</v>
      </c>
      <c r="S14" s="62">
        <v>6</v>
      </c>
      <c r="T14" s="74">
        <v>5</v>
      </c>
      <c r="U14" s="62">
        <v>3</v>
      </c>
      <c r="V14" s="74">
        <v>0</v>
      </c>
      <c r="W14" s="62">
        <v>1</v>
      </c>
      <c r="X14" s="74">
        <v>8</v>
      </c>
      <c r="Y14" s="62">
        <v>2</v>
      </c>
      <c r="Z14" s="73" t="s">
        <v>161</v>
      </c>
      <c r="AA14" s="62">
        <v>2</v>
      </c>
      <c r="AB14" s="74">
        <v>0</v>
      </c>
      <c r="AC14" s="62">
        <v>0</v>
      </c>
      <c r="AD14" s="96"/>
      <c r="AE14" s="96"/>
      <c r="AF14" s="96"/>
      <c r="AG14" s="96"/>
      <c r="AH14" s="96"/>
      <c r="AK14" s="96"/>
      <c r="AL14" s="96"/>
      <c r="AM14" s="96"/>
      <c r="AN14" s="96"/>
      <c r="AO14" s="96"/>
      <c r="AP14" s="97"/>
    </row>
    <row r="15" spans="1:42" s="12" customFormat="1" ht="36" customHeight="1" x14ac:dyDescent="0.2">
      <c r="A15" s="89" t="s">
        <v>104</v>
      </c>
      <c r="B15" s="62">
        <v>1039</v>
      </c>
      <c r="C15" s="62">
        <v>1036</v>
      </c>
      <c r="D15" s="62">
        <v>74</v>
      </c>
      <c r="E15" s="62">
        <v>65</v>
      </c>
      <c r="F15" s="62">
        <v>965</v>
      </c>
      <c r="G15" s="62">
        <v>971</v>
      </c>
      <c r="H15" s="62">
        <v>969</v>
      </c>
      <c r="I15" s="63">
        <v>955</v>
      </c>
      <c r="J15" s="62">
        <v>218154.39999999994</v>
      </c>
      <c r="K15" s="62">
        <v>188800.71546674031</v>
      </c>
      <c r="L15" s="62">
        <v>176307</v>
      </c>
      <c r="M15" s="62">
        <v>188339.49040000164</v>
      </c>
      <c r="N15" s="3">
        <f t="shared" si="0"/>
        <v>116</v>
      </c>
      <c r="O15" s="3">
        <f t="shared" si="1"/>
        <v>130</v>
      </c>
      <c r="P15" s="74">
        <v>2</v>
      </c>
      <c r="Q15" s="62">
        <v>8</v>
      </c>
      <c r="R15" s="74">
        <v>59</v>
      </c>
      <c r="S15" s="62">
        <v>55</v>
      </c>
      <c r="T15" s="74">
        <v>24</v>
      </c>
      <c r="U15" s="62">
        <v>14</v>
      </c>
      <c r="V15" s="74">
        <v>5</v>
      </c>
      <c r="W15" s="62">
        <v>9</v>
      </c>
      <c r="X15" s="74">
        <v>22</v>
      </c>
      <c r="Y15" s="62">
        <v>22</v>
      </c>
      <c r="Z15" s="73" t="s">
        <v>161</v>
      </c>
      <c r="AA15" s="62">
        <v>17</v>
      </c>
      <c r="AB15" s="74">
        <v>4</v>
      </c>
      <c r="AC15" s="62">
        <v>5</v>
      </c>
      <c r="AD15" s="96"/>
      <c r="AE15" s="96"/>
      <c r="AF15" s="96"/>
      <c r="AG15" s="96"/>
      <c r="AH15" s="96"/>
      <c r="AK15" s="96"/>
      <c r="AL15" s="96"/>
      <c r="AM15" s="96"/>
      <c r="AN15" s="96"/>
      <c r="AO15" s="96"/>
      <c r="AP15" s="97"/>
    </row>
    <row r="16" spans="1:42" s="12" customFormat="1" ht="36" customHeight="1" x14ac:dyDescent="0.2">
      <c r="A16" s="89" t="s">
        <v>82</v>
      </c>
      <c r="B16" s="62">
        <v>12</v>
      </c>
      <c r="C16" s="62">
        <v>13</v>
      </c>
      <c r="D16" s="62">
        <v>0</v>
      </c>
      <c r="E16" s="62">
        <v>0</v>
      </c>
      <c r="F16" s="62">
        <v>12</v>
      </c>
      <c r="G16" s="62">
        <v>13</v>
      </c>
      <c r="H16" s="62">
        <v>11</v>
      </c>
      <c r="I16" s="63">
        <v>13</v>
      </c>
      <c r="J16" s="62">
        <v>722.6</v>
      </c>
      <c r="K16" s="62">
        <v>983.91200000001118</v>
      </c>
      <c r="L16" s="62">
        <v>720</v>
      </c>
      <c r="M16" s="62">
        <v>1009.3570000000764</v>
      </c>
      <c r="N16" s="3">
        <f t="shared" si="0"/>
        <v>2</v>
      </c>
      <c r="O16" s="3">
        <f t="shared" si="1"/>
        <v>1</v>
      </c>
      <c r="P16" s="74">
        <v>1</v>
      </c>
      <c r="Q16" s="62">
        <v>0</v>
      </c>
      <c r="R16" s="74">
        <v>0</v>
      </c>
      <c r="S16" s="62">
        <v>0</v>
      </c>
      <c r="T16" s="74">
        <v>0</v>
      </c>
      <c r="U16" s="62">
        <v>0</v>
      </c>
      <c r="V16" s="74">
        <v>0</v>
      </c>
      <c r="W16" s="62">
        <v>0</v>
      </c>
      <c r="X16" s="74">
        <v>1</v>
      </c>
      <c r="Y16" s="62">
        <v>1</v>
      </c>
      <c r="Z16" s="73" t="s">
        <v>161</v>
      </c>
      <c r="AA16" s="62">
        <v>0</v>
      </c>
      <c r="AB16" s="74">
        <v>0</v>
      </c>
      <c r="AC16" s="62">
        <v>0</v>
      </c>
      <c r="AD16" s="96"/>
      <c r="AE16" s="96"/>
      <c r="AF16" s="96"/>
      <c r="AG16" s="96"/>
      <c r="AH16" s="96"/>
      <c r="AK16" s="96"/>
      <c r="AL16" s="96"/>
      <c r="AM16" s="96"/>
      <c r="AN16" s="96"/>
      <c r="AO16" s="96"/>
      <c r="AP16" s="97"/>
    </row>
    <row r="17" spans="1:42" s="12" customFormat="1" ht="36" customHeight="1" x14ac:dyDescent="0.2">
      <c r="A17" s="44" t="s">
        <v>26</v>
      </c>
      <c r="B17" s="64">
        <f>SUM(B11:B16)</f>
        <v>1625</v>
      </c>
      <c r="C17" s="64">
        <f t="shared" ref="C17:AC17" si="2">SUM(C11:C16)</f>
        <v>1618</v>
      </c>
      <c r="D17" s="64">
        <f t="shared" si="2"/>
        <v>648</v>
      </c>
      <c r="E17" s="64">
        <f t="shared" si="2"/>
        <v>621</v>
      </c>
      <c r="F17" s="64">
        <f t="shared" si="2"/>
        <v>977</v>
      </c>
      <c r="G17" s="64">
        <f t="shared" si="2"/>
        <v>997</v>
      </c>
      <c r="H17" s="64">
        <f t="shared" si="2"/>
        <v>1496</v>
      </c>
      <c r="I17" s="64">
        <f t="shared" si="2"/>
        <v>1484</v>
      </c>
      <c r="J17" s="64">
        <f t="shared" si="2"/>
        <v>1808031.2</v>
      </c>
      <c r="K17" s="64">
        <f t="shared" si="2"/>
        <v>1881380.2368667417</v>
      </c>
      <c r="L17" s="64">
        <f t="shared" si="2"/>
        <v>1877521</v>
      </c>
      <c r="M17" s="64">
        <f t="shared" si="2"/>
        <v>1923685.697150002</v>
      </c>
      <c r="N17" s="64">
        <f t="shared" si="2"/>
        <v>285</v>
      </c>
      <c r="O17" s="64">
        <f t="shared" si="2"/>
        <v>277</v>
      </c>
      <c r="P17" s="64">
        <f t="shared" si="2"/>
        <v>4</v>
      </c>
      <c r="Q17" s="64">
        <f t="shared" si="2"/>
        <v>9</v>
      </c>
      <c r="R17" s="64">
        <f t="shared" si="2"/>
        <v>143</v>
      </c>
      <c r="S17" s="64">
        <f t="shared" si="2"/>
        <v>107</v>
      </c>
      <c r="T17" s="64">
        <f t="shared" si="2"/>
        <v>68</v>
      </c>
      <c r="U17" s="64">
        <f t="shared" si="2"/>
        <v>46</v>
      </c>
      <c r="V17" s="64">
        <f t="shared" si="2"/>
        <v>10</v>
      </c>
      <c r="W17" s="64">
        <f t="shared" si="2"/>
        <v>14</v>
      </c>
      <c r="X17" s="64">
        <f t="shared" si="2"/>
        <v>56</v>
      </c>
      <c r="Y17" s="64">
        <f t="shared" si="2"/>
        <v>50</v>
      </c>
      <c r="Z17" s="64">
        <f t="shared" si="2"/>
        <v>0</v>
      </c>
      <c r="AA17" s="64">
        <f t="shared" si="2"/>
        <v>46</v>
      </c>
      <c r="AB17" s="64">
        <f t="shared" si="2"/>
        <v>4</v>
      </c>
      <c r="AC17" s="64">
        <f t="shared" si="2"/>
        <v>5</v>
      </c>
    </row>
    <row r="18" spans="1:42" s="12" customFormat="1" ht="75" customHeight="1" x14ac:dyDescent="0.2">
      <c r="A18" s="156" t="s">
        <v>160</v>
      </c>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row>
    <row r="19" spans="1:42" s="12" customFormat="1" ht="22.5" customHeight="1" x14ac:dyDescent="0.2">
      <c r="A19" s="75"/>
      <c r="B19" s="75"/>
      <c r="C19" s="75"/>
      <c r="D19" s="75"/>
      <c r="E19" s="75"/>
      <c r="F19" s="75"/>
      <c r="G19" s="75"/>
      <c r="H19" s="75"/>
      <c r="I19" s="75"/>
      <c r="J19" s="76"/>
      <c r="K19" s="75"/>
      <c r="L19" s="76"/>
      <c r="M19" s="75"/>
      <c r="N19" s="75"/>
      <c r="O19" s="75"/>
      <c r="P19" s="75"/>
      <c r="Q19" s="75"/>
      <c r="R19" s="75"/>
      <c r="S19" s="75"/>
      <c r="T19" s="75"/>
      <c r="U19" s="75"/>
      <c r="V19" s="75"/>
      <c r="W19" s="75"/>
      <c r="X19" s="75"/>
      <c r="Y19" s="75"/>
      <c r="Z19" s="75"/>
      <c r="AA19" s="75"/>
    </row>
    <row r="20" spans="1:42" s="12" customFormat="1" ht="22.5" customHeight="1" x14ac:dyDescent="0.2">
      <c r="A20" s="22" t="s">
        <v>141</v>
      </c>
      <c r="B20" s="19"/>
      <c r="C20" s="19"/>
      <c r="D20" s="19"/>
      <c r="E20" s="19"/>
      <c r="F20" s="19"/>
      <c r="G20" s="19"/>
      <c r="H20" s="19"/>
      <c r="I20" s="19"/>
      <c r="J20" s="23"/>
      <c r="L20" s="58"/>
      <c r="M20" s="19"/>
      <c r="N20" s="19"/>
      <c r="O20" s="19"/>
      <c r="P20" s="19"/>
      <c r="Q20" s="19"/>
      <c r="R20" s="19"/>
      <c r="S20" s="19"/>
      <c r="T20" s="19"/>
      <c r="U20" s="19"/>
      <c r="V20" s="19"/>
      <c r="W20" s="19"/>
      <c r="X20" s="19"/>
      <c r="Y20" s="19"/>
      <c r="Z20" s="19"/>
      <c r="AA20" s="19"/>
    </row>
    <row r="21" spans="1:42" s="14" customFormat="1" ht="31.5" customHeight="1" x14ac:dyDescent="0.2">
      <c r="A21" s="150" t="s">
        <v>132</v>
      </c>
      <c r="B21" s="151"/>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2"/>
      <c r="AD21" s="19"/>
      <c r="AE21" s="19"/>
      <c r="AF21" s="19"/>
      <c r="AG21" s="19"/>
      <c r="AH21" s="19"/>
      <c r="AI21" s="19"/>
      <c r="AJ21" s="19"/>
      <c r="AK21" s="19"/>
      <c r="AL21" s="19"/>
      <c r="AM21" s="19"/>
      <c r="AN21" s="19"/>
      <c r="AO21" s="19"/>
      <c r="AP21" s="19"/>
    </row>
    <row r="22" spans="1:42" s="13" customFormat="1" ht="24" customHeight="1" x14ac:dyDescent="0.2">
      <c r="A22" s="125" t="s">
        <v>74</v>
      </c>
      <c r="B22" s="157" t="s">
        <v>86</v>
      </c>
      <c r="C22" s="158"/>
      <c r="D22" s="158"/>
      <c r="E22" s="158"/>
      <c r="F22" s="158"/>
      <c r="G22" s="158"/>
      <c r="H22" s="158"/>
      <c r="I22" s="159"/>
      <c r="J22" s="142" t="s">
        <v>88</v>
      </c>
      <c r="K22" s="143"/>
      <c r="L22" s="142" t="s">
        <v>76</v>
      </c>
      <c r="M22" s="143"/>
      <c r="N22" s="142" t="s">
        <v>158</v>
      </c>
      <c r="O22" s="154"/>
      <c r="P22" s="154"/>
      <c r="Q22" s="154"/>
      <c r="R22" s="154"/>
      <c r="S22" s="154"/>
      <c r="T22" s="154"/>
      <c r="U22" s="154"/>
      <c r="V22" s="154"/>
      <c r="W22" s="154"/>
      <c r="X22" s="154"/>
      <c r="Y22" s="154"/>
      <c r="Z22" s="154"/>
      <c r="AA22" s="154"/>
      <c r="AB22" s="154"/>
      <c r="AC22" s="143"/>
      <c r="AD22" s="12"/>
      <c r="AE22" s="12"/>
      <c r="AF22" s="12"/>
      <c r="AG22" s="12"/>
      <c r="AH22" s="12"/>
      <c r="AI22" s="12"/>
      <c r="AJ22" s="12"/>
      <c r="AK22" s="12"/>
      <c r="AL22" s="12"/>
      <c r="AM22" s="12"/>
      <c r="AN22" s="12"/>
      <c r="AO22" s="12"/>
      <c r="AP22" s="12"/>
    </row>
    <row r="23" spans="1:42" s="13" customFormat="1" ht="29.25" customHeight="1" x14ac:dyDescent="0.2">
      <c r="A23" s="125"/>
      <c r="B23" s="168" t="s">
        <v>30</v>
      </c>
      <c r="C23" s="169"/>
      <c r="D23" s="126" t="s">
        <v>145</v>
      </c>
      <c r="E23" s="127"/>
      <c r="F23" s="126" t="s">
        <v>146</v>
      </c>
      <c r="G23" s="127"/>
      <c r="H23" s="126" t="s">
        <v>147</v>
      </c>
      <c r="I23" s="127"/>
      <c r="J23" s="144"/>
      <c r="K23" s="145"/>
      <c r="L23" s="144"/>
      <c r="M23" s="145"/>
      <c r="N23" s="146"/>
      <c r="O23" s="155"/>
      <c r="P23" s="155"/>
      <c r="Q23" s="155"/>
      <c r="R23" s="155"/>
      <c r="S23" s="155"/>
      <c r="T23" s="155"/>
      <c r="U23" s="155"/>
      <c r="V23" s="155"/>
      <c r="W23" s="155"/>
      <c r="X23" s="155"/>
      <c r="Y23" s="155"/>
      <c r="Z23" s="155"/>
      <c r="AA23" s="155"/>
      <c r="AB23" s="155"/>
      <c r="AC23" s="147"/>
      <c r="AD23" s="12"/>
      <c r="AE23" s="12"/>
      <c r="AF23" s="12"/>
      <c r="AG23" s="12"/>
      <c r="AH23" s="12"/>
      <c r="AI23" s="12"/>
      <c r="AJ23" s="12"/>
      <c r="AK23" s="12"/>
      <c r="AL23" s="12"/>
      <c r="AM23" s="12"/>
      <c r="AN23" s="12"/>
      <c r="AO23" s="12"/>
      <c r="AP23" s="12"/>
    </row>
    <row r="24" spans="1:42" s="13" customFormat="1" ht="34.5" customHeight="1" x14ac:dyDescent="0.2">
      <c r="A24" s="125"/>
      <c r="B24" s="170"/>
      <c r="C24" s="171"/>
      <c r="D24" s="128"/>
      <c r="E24" s="129"/>
      <c r="F24" s="128"/>
      <c r="G24" s="129"/>
      <c r="H24" s="128"/>
      <c r="I24" s="129"/>
      <c r="J24" s="146"/>
      <c r="K24" s="147"/>
      <c r="L24" s="146"/>
      <c r="M24" s="147"/>
      <c r="N24" s="160" t="s">
        <v>30</v>
      </c>
      <c r="O24" s="161"/>
      <c r="P24" s="160" t="s">
        <v>34</v>
      </c>
      <c r="Q24" s="161"/>
      <c r="R24" s="160" t="s">
        <v>35</v>
      </c>
      <c r="S24" s="161"/>
      <c r="T24" s="160" t="s">
        <v>36</v>
      </c>
      <c r="U24" s="161"/>
      <c r="V24" s="160" t="s">
        <v>37</v>
      </c>
      <c r="W24" s="161"/>
      <c r="X24" s="160" t="s">
        <v>38</v>
      </c>
      <c r="Y24" s="161"/>
      <c r="Z24" s="160" t="s">
        <v>159</v>
      </c>
      <c r="AA24" s="161"/>
      <c r="AB24" s="164" t="s">
        <v>103</v>
      </c>
      <c r="AC24" s="165"/>
      <c r="AD24" s="12"/>
      <c r="AE24" s="12"/>
      <c r="AF24" s="12"/>
      <c r="AG24" s="12"/>
      <c r="AH24" s="12"/>
      <c r="AI24" s="12"/>
      <c r="AJ24" s="12"/>
      <c r="AK24" s="12"/>
      <c r="AL24" s="12"/>
      <c r="AM24" s="12"/>
      <c r="AN24" s="12"/>
      <c r="AO24" s="12"/>
      <c r="AP24" s="12"/>
    </row>
    <row r="25" spans="1:42" s="13" customFormat="1" ht="23.25" customHeight="1" x14ac:dyDescent="0.2">
      <c r="A25" s="125"/>
      <c r="B25" s="172"/>
      <c r="C25" s="173"/>
      <c r="D25" s="130"/>
      <c r="E25" s="131"/>
      <c r="F25" s="130"/>
      <c r="G25" s="131"/>
      <c r="H25" s="130"/>
      <c r="I25" s="131"/>
      <c r="J25" s="141" t="s">
        <v>148</v>
      </c>
      <c r="K25" s="141"/>
      <c r="L25" s="141"/>
      <c r="M25" s="141"/>
      <c r="N25" s="162"/>
      <c r="O25" s="163"/>
      <c r="P25" s="162"/>
      <c r="Q25" s="163"/>
      <c r="R25" s="162"/>
      <c r="S25" s="163"/>
      <c r="T25" s="162"/>
      <c r="U25" s="163"/>
      <c r="V25" s="162"/>
      <c r="W25" s="163"/>
      <c r="X25" s="162"/>
      <c r="Y25" s="163"/>
      <c r="Z25" s="162"/>
      <c r="AA25" s="163"/>
      <c r="AB25" s="166"/>
      <c r="AC25" s="167"/>
      <c r="AD25" s="12"/>
      <c r="AE25" s="12"/>
      <c r="AF25" s="12"/>
      <c r="AG25" s="12"/>
      <c r="AH25" s="12"/>
      <c r="AI25" s="12"/>
      <c r="AJ25" s="12"/>
      <c r="AK25" s="12"/>
      <c r="AL25" s="12"/>
      <c r="AM25" s="12"/>
      <c r="AN25" s="12"/>
      <c r="AO25" s="12"/>
      <c r="AP25" s="12"/>
    </row>
    <row r="26" spans="1:42" s="16" customFormat="1" ht="23.25" customHeight="1" x14ac:dyDescent="0.2">
      <c r="A26" s="125"/>
      <c r="B26" s="11">
        <v>2022</v>
      </c>
      <c r="C26" s="11">
        <v>2023</v>
      </c>
      <c r="D26" s="11">
        <v>2022</v>
      </c>
      <c r="E26" s="11">
        <v>2023</v>
      </c>
      <c r="F26" s="11">
        <v>2022</v>
      </c>
      <c r="G26" s="11">
        <v>2023</v>
      </c>
      <c r="H26" s="11">
        <v>2022</v>
      </c>
      <c r="I26" s="11">
        <v>2023</v>
      </c>
      <c r="J26" s="11">
        <v>2022</v>
      </c>
      <c r="K26" s="11">
        <v>2023</v>
      </c>
      <c r="L26" s="11">
        <v>2022</v>
      </c>
      <c r="M26" s="11">
        <v>2023</v>
      </c>
      <c r="N26" s="11">
        <v>2022</v>
      </c>
      <c r="O26" s="11">
        <v>2023</v>
      </c>
      <c r="P26" s="11">
        <v>2022</v>
      </c>
      <c r="Q26" s="11">
        <v>2023</v>
      </c>
      <c r="R26" s="11">
        <v>2022</v>
      </c>
      <c r="S26" s="11">
        <v>2023</v>
      </c>
      <c r="T26" s="11">
        <v>2022</v>
      </c>
      <c r="U26" s="11">
        <v>2023</v>
      </c>
      <c r="V26" s="11">
        <v>2022</v>
      </c>
      <c r="W26" s="11">
        <v>2023</v>
      </c>
      <c r="X26" s="11">
        <v>2022</v>
      </c>
      <c r="Y26" s="11">
        <v>2023</v>
      </c>
      <c r="Z26" s="11">
        <v>2022</v>
      </c>
      <c r="AA26" s="11">
        <v>2023</v>
      </c>
      <c r="AB26" s="11">
        <v>2022</v>
      </c>
      <c r="AC26" s="11">
        <v>2023</v>
      </c>
      <c r="AD26" s="17"/>
      <c r="AE26" s="15"/>
      <c r="AF26" s="15"/>
      <c r="AG26" s="15"/>
      <c r="AH26" s="15"/>
      <c r="AI26" s="15"/>
      <c r="AJ26" s="15"/>
      <c r="AK26" s="15"/>
      <c r="AL26" s="15"/>
      <c r="AM26" s="15"/>
      <c r="AN26" s="15"/>
      <c r="AO26" s="15"/>
      <c r="AP26" s="15"/>
    </row>
    <row r="27" spans="1:42" s="18" customFormat="1" ht="12.75" customHeight="1" x14ac:dyDescent="0.2">
      <c r="A27" s="48">
        <v>1</v>
      </c>
      <c r="B27" s="57">
        <v>2</v>
      </c>
      <c r="C27" s="48">
        <v>3</v>
      </c>
      <c r="D27" s="57">
        <v>4</v>
      </c>
      <c r="E27" s="48">
        <v>5</v>
      </c>
      <c r="F27" s="57">
        <v>6</v>
      </c>
      <c r="G27" s="48">
        <v>7</v>
      </c>
      <c r="H27" s="57">
        <v>8</v>
      </c>
      <c r="I27" s="48">
        <v>9</v>
      </c>
      <c r="J27" s="57">
        <v>10</v>
      </c>
      <c r="K27" s="48">
        <v>11</v>
      </c>
      <c r="L27" s="57">
        <v>12</v>
      </c>
      <c r="M27" s="48">
        <v>13</v>
      </c>
      <c r="N27" s="57">
        <v>14</v>
      </c>
      <c r="O27" s="48">
        <v>15</v>
      </c>
      <c r="P27" s="57">
        <v>16</v>
      </c>
      <c r="Q27" s="48">
        <v>17</v>
      </c>
      <c r="R27" s="57">
        <v>18</v>
      </c>
      <c r="S27" s="48">
        <v>19</v>
      </c>
      <c r="T27" s="57">
        <v>20</v>
      </c>
      <c r="U27" s="48">
        <v>21</v>
      </c>
      <c r="V27" s="57">
        <v>22</v>
      </c>
      <c r="W27" s="48">
        <v>23</v>
      </c>
      <c r="X27" s="57">
        <v>24</v>
      </c>
      <c r="Y27" s="48">
        <v>25</v>
      </c>
      <c r="Z27" s="57">
        <v>26</v>
      </c>
      <c r="AA27" s="48">
        <v>27</v>
      </c>
      <c r="AB27" s="57">
        <v>28</v>
      </c>
      <c r="AC27" s="48">
        <v>29</v>
      </c>
      <c r="AD27" s="17"/>
      <c r="AE27" s="17"/>
      <c r="AF27" s="17"/>
      <c r="AG27" s="17"/>
      <c r="AH27" s="17"/>
      <c r="AI27" s="17"/>
      <c r="AJ27" s="17"/>
      <c r="AK27" s="17"/>
      <c r="AL27" s="17"/>
      <c r="AM27" s="17"/>
      <c r="AN27" s="17"/>
      <c r="AO27" s="17"/>
      <c r="AP27" s="17"/>
    </row>
    <row r="28" spans="1:42" s="13" customFormat="1" ht="36" customHeight="1" x14ac:dyDescent="0.2">
      <c r="A28" s="89" t="s">
        <v>2</v>
      </c>
      <c r="B28" s="62">
        <v>126</v>
      </c>
      <c r="C28" s="62">
        <v>126</v>
      </c>
      <c r="D28" s="62">
        <v>60</v>
      </c>
      <c r="E28" s="62">
        <v>56</v>
      </c>
      <c r="F28" s="62">
        <v>66</v>
      </c>
      <c r="G28" s="62">
        <v>70</v>
      </c>
      <c r="H28" s="62">
        <v>104</v>
      </c>
      <c r="I28" s="62">
        <v>110</v>
      </c>
      <c r="J28" s="62">
        <v>168520.60000000003</v>
      </c>
      <c r="K28" s="62">
        <v>182266.99808674032</v>
      </c>
      <c r="L28" s="62">
        <v>160916</v>
      </c>
      <c r="M28" s="62">
        <v>171226.3480000002</v>
      </c>
      <c r="N28" s="3">
        <f>SUM(P28,R28,T28,V28,X28,Z28,AB28)</f>
        <v>19</v>
      </c>
      <c r="O28" s="3">
        <f>SUM(Q28,S28,U28,W28,Y28,AA28,AC28)</f>
        <v>29</v>
      </c>
      <c r="P28" s="74">
        <v>0</v>
      </c>
      <c r="Q28" s="62">
        <v>1</v>
      </c>
      <c r="R28" s="74">
        <v>10</v>
      </c>
      <c r="S28" s="62">
        <v>13</v>
      </c>
      <c r="T28" s="74">
        <v>6</v>
      </c>
      <c r="U28" s="62">
        <v>7</v>
      </c>
      <c r="V28" s="74">
        <v>0</v>
      </c>
      <c r="W28" s="62">
        <v>1</v>
      </c>
      <c r="X28" s="74">
        <v>2</v>
      </c>
      <c r="Y28" s="62">
        <v>2</v>
      </c>
      <c r="Z28" s="73" t="s">
        <v>161</v>
      </c>
      <c r="AA28" s="62">
        <v>5</v>
      </c>
      <c r="AB28" s="74">
        <v>1</v>
      </c>
      <c r="AC28" s="62">
        <v>0</v>
      </c>
      <c r="AD28" s="24"/>
      <c r="AE28" s="24"/>
      <c r="AF28" s="24"/>
      <c r="AG28" s="24"/>
      <c r="AH28" s="24"/>
      <c r="AI28" s="24"/>
      <c r="AJ28" s="96"/>
      <c r="AK28" s="96"/>
      <c r="AL28" s="96"/>
      <c r="AM28" s="96"/>
      <c r="AN28" s="96"/>
      <c r="AO28" s="96"/>
      <c r="AP28" s="97"/>
    </row>
    <row r="29" spans="1:42" s="13" customFormat="1" ht="36" customHeight="1" x14ac:dyDescent="0.2">
      <c r="A29" s="89" t="s">
        <v>3</v>
      </c>
      <c r="B29" s="62">
        <v>81</v>
      </c>
      <c r="C29" s="62">
        <v>80</v>
      </c>
      <c r="D29" s="62">
        <v>30</v>
      </c>
      <c r="E29" s="62">
        <v>28</v>
      </c>
      <c r="F29" s="62">
        <v>51</v>
      </c>
      <c r="G29" s="62">
        <v>52</v>
      </c>
      <c r="H29" s="62">
        <v>75</v>
      </c>
      <c r="I29" s="62">
        <v>73</v>
      </c>
      <c r="J29" s="62">
        <v>78378.800000000061</v>
      </c>
      <c r="K29" s="62">
        <v>78279.639670000004</v>
      </c>
      <c r="L29" s="62">
        <v>83567</v>
      </c>
      <c r="M29" s="62">
        <v>83034.15800000001</v>
      </c>
      <c r="N29" s="3">
        <f t="shared" ref="N29:N43" si="3">SUM(P29,R29,T29,V29,X29,Z29,AB29)</f>
        <v>19</v>
      </c>
      <c r="O29" s="3">
        <f t="shared" ref="O29:O43" si="4">SUM(Q29,S29,U29,W29,Y29,AA29,AC29)</f>
        <v>15</v>
      </c>
      <c r="P29" s="74">
        <v>0</v>
      </c>
      <c r="Q29" s="62">
        <v>0</v>
      </c>
      <c r="R29" s="74">
        <v>7</v>
      </c>
      <c r="S29" s="62">
        <v>8</v>
      </c>
      <c r="T29" s="74">
        <v>8</v>
      </c>
      <c r="U29" s="62">
        <v>2</v>
      </c>
      <c r="V29" s="74">
        <v>1</v>
      </c>
      <c r="W29" s="62">
        <v>0</v>
      </c>
      <c r="X29" s="74">
        <v>2</v>
      </c>
      <c r="Y29" s="62">
        <v>2</v>
      </c>
      <c r="Z29" s="73" t="s">
        <v>161</v>
      </c>
      <c r="AA29" s="62">
        <v>3</v>
      </c>
      <c r="AB29" s="74">
        <v>1</v>
      </c>
      <c r="AC29" s="62">
        <v>0</v>
      </c>
      <c r="AD29" s="24"/>
      <c r="AE29" s="24"/>
      <c r="AF29" s="24"/>
      <c r="AG29" s="24"/>
      <c r="AH29" s="24"/>
      <c r="AI29" s="24"/>
      <c r="AJ29" s="96"/>
      <c r="AK29" s="96"/>
      <c r="AL29" s="96"/>
      <c r="AM29" s="96"/>
      <c r="AN29" s="96"/>
      <c r="AO29" s="96"/>
      <c r="AP29" s="97"/>
    </row>
    <row r="30" spans="1:42" s="13" customFormat="1" ht="36" customHeight="1" x14ac:dyDescent="0.2">
      <c r="A30" s="3" t="s">
        <v>4</v>
      </c>
      <c r="B30" s="62">
        <v>81</v>
      </c>
      <c r="C30" s="62">
        <v>81</v>
      </c>
      <c r="D30" s="62">
        <v>24</v>
      </c>
      <c r="E30" s="62">
        <v>23</v>
      </c>
      <c r="F30" s="62">
        <v>57</v>
      </c>
      <c r="G30" s="62">
        <v>58</v>
      </c>
      <c r="H30" s="62">
        <v>80</v>
      </c>
      <c r="I30" s="62">
        <v>77</v>
      </c>
      <c r="J30" s="62">
        <v>56784.499999999985</v>
      </c>
      <c r="K30" s="62">
        <v>62379.361000000019</v>
      </c>
      <c r="L30" s="62">
        <v>63160</v>
      </c>
      <c r="M30" s="62">
        <v>66347.630999999994</v>
      </c>
      <c r="N30" s="3">
        <f t="shared" si="3"/>
        <v>15</v>
      </c>
      <c r="O30" s="3">
        <f t="shared" si="4"/>
        <v>19</v>
      </c>
      <c r="P30" s="74">
        <v>0</v>
      </c>
      <c r="Q30" s="62">
        <v>0</v>
      </c>
      <c r="R30" s="74">
        <v>7</v>
      </c>
      <c r="S30" s="62">
        <v>6</v>
      </c>
      <c r="T30" s="74">
        <v>4</v>
      </c>
      <c r="U30" s="62">
        <v>4</v>
      </c>
      <c r="V30" s="74">
        <v>1</v>
      </c>
      <c r="W30" s="62">
        <v>2</v>
      </c>
      <c r="X30" s="74">
        <v>3</v>
      </c>
      <c r="Y30" s="62">
        <v>1</v>
      </c>
      <c r="Z30" s="73" t="s">
        <v>161</v>
      </c>
      <c r="AA30" s="62">
        <v>6</v>
      </c>
      <c r="AB30" s="74">
        <v>0</v>
      </c>
      <c r="AC30" s="62">
        <v>0</v>
      </c>
      <c r="AD30" s="24"/>
      <c r="AE30" s="24"/>
      <c r="AF30" s="24"/>
      <c r="AG30" s="24"/>
      <c r="AH30" s="24"/>
      <c r="AI30" s="24"/>
      <c r="AJ30" s="96"/>
      <c r="AK30" s="96"/>
      <c r="AL30" s="96"/>
      <c r="AM30" s="96"/>
      <c r="AN30" s="96"/>
      <c r="AO30" s="96"/>
      <c r="AP30" s="97"/>
    </row>
    <row r="31" spans="1:42" s="13" customFormat="1" ht="36" customHeight="1" x14ac:dyDescent="0.2">
      <c r="A31" s="5" t="s">
        <v>5</v>
      </c>
      <c r="B31" s="62">
        <v>59</v>
      </c>
      <c r="C31" s="62">
        <v>59</v>
      </c>
      <c r="D31" s="62">
        <v>25</v>
      </c>
      <c r="E31" s="62">
        <v>24</v>
      </c>
      <c r="F31" s="62">
        <v>34</v>
      </c>
      <c r="G31" s="62">
        <v>35</v>
      </c>
      <c r="H31" s="62">
        <v>56</v>
      </c>
      <c r="I31" s="62">
        <v>55</v>
      </c>
      <c r="J31" s="62">
        <v>41139.999999999978</v>
      </c>
      <c r="K31" s="62">
        <v>47109.267999999989</v>
      </c>
      <c r="L31" s="62">
        <v>41842</v>
      </c>
      <c r="M31" s="62">
        <v>46645.60300000001</v>
      </c>
      <c r="N31" s="3">
        <f t="shared" si="3"/>
        <v>9</v>
      </c>
      <c r="O31" s="3">
        <f t="shared" si="4"/>
        <v>7</v>
      </c>
      <c r="P31" s="74">
        <v>1</v>
      </c>
      <c r="Q31" s="62">
        <v>0</v>
      </c>
      <c r="R31" s="74">
        <v>5</v>
      </c>
      <c r="S31" s="62">
        <v>2</v>
      </c>
      <c r="T31" s="74">
        <v>0</v>
      </c>
      <c r="U31" s="62">
        <v>0</v>
      </c>
      <c r="V31" s="74">
        <v>1</v>
      </c>
      <c r="W31" s="62">
        <v>0</v>
      </c>
      <c r="X31" s="74">
        <v>2</v>
      </c>
      <c r="Y31" s="62">
        <v>4</v>
      </c>
      <c r="Z31" s="73" t="s">
        <v>161</v>
      </c>
      <c r="AA31" s="62">
        <v>1</v>
      </c>
      <c r="AB31" s="74">
        <v>0</v>
      </c>
      <c r="AC31" s="62">
        <v>0</v>
      </c>
      <c r="AD31" s="24"/>
      <c r="AE31" s="24"/>
      <c r="AF31" s="24"/>
      <c r="AG31" s="24"/>
      <c r="AH31" s="24"/>
      <c r="AI31" s="24"/>
      <c r="AJ31" s="96"/>
      <c r="AK31" s="96"/>
      <c r="AL31" s="96"/>
      <c r="AM31" s="96"/>
      <c r="AN31" s="96"/>
      <c r="AO31" s="96"/>
      <c r="AP31" s="97"/>
    </row>
    <row r="32" spans="1:42" s="13" customFormat="1" ht="36" customHeight="1" x14ac:dyDescent="0.2">
      <c r="A32" s="5" t="s">
        <v>6</v>
      </c>
      <c r="B32" s="62">
        <v>67</v>
      </c>
      <c r="C32" s="62">
        <v>66</v>
      </c>
      <c r="D32" s="62">
        <v>28</v>
      </c>
      <c r="E32" s="62">
        <v>24</v>
      </c>
      <c r="F32" s="62">
        <v>39</v>
      </c>
      <c r="G32" s="62">
        <v>42</v>
      </c>
      <c r="H32" s="62">
        <v>62</v>
      </c>
      <c r="I32" s="62">
        <v>61</v>
      </c>
      <c r="J32" s="62">
        <v>112035.8</v>
      </c>
      <c r="K32" s="62">
        <v>106628.29490000005</v>
      </c>
      <c r="L32" s="62">
        <v>119690</v>
      </c>
      <c r="M32" s="62">
        <v>113272.321</v>
      </c>
      <c r="N32" s="3">
        <f t="shared" si="3"/>
        <v>12</v>
      </c>
      <c r="O32" s="3">
        <f t="shared" si="4"/>
        <v>18</v>
      </c>
      <c r="P32" s="74">
        <v>1</v>
      </c>
      <c r="Q32" s="62">
        <v>1</v>
      </c>
      <c r="R32" s="74">
        <v>6</v>
      </c>
      <c r="S32" s="62">
        <v>4</v>
      </c>
      <c r="T32" s="74">
        <v>3</v>
      </c>
      <c r="U32" s="62">
        <v>5</v>
      </c>
      <c r="V32" s="74">
        <v>0</v>
      </c>
      <c r="W32" s="62">
        <v>1</v>
      </c>
      <c r="X32" s="74">
        <v>2</v>
      </c>
      <c r="Y32" s="62">
        <v>3</v>
      </c>
      <c r="Z32" s="73" t="s">
        <v>161</v>
      </c>
      <c r="AA32" s="62">
        <v>4</v>
      </c>
      <c r="AB32" s="74">
        <v>0</v>
      </c>
      <c r="AC32" s="62">
        <v>0</v>
      </c>
      <c r="AD32" s="24"/>
      <c r="AE32" s="24"/>
      <c r="AF32" s="24"/>
      <c r="AG32" s="24"/>
      <c r="AH32" s="24"/>
      <c r="AI32" s="24"/>
      <c r="AJ32" s="96"/>
      <c r="AK32" s="96"/>
      <c r="AL32" s="96"/>
      <c r="AM32" s="96"/>
      <c r="AN32" s="96"/>
      <c r="AO32" s="96"/>
      <c r="AP32" s="97"/>
    </row>
    <row r="33" spans="1:42" s="13" customFormat="1" ht="36" customHeight="1" x14ac:dyDescent="0.2">
      <c r="A33" s="89" t="s">
        <v>7</v>
      </c>
      <c r="B33" s="62">
        <v>188</v>
      </c>
      <c r="C33" s="62">
        <v>190</v>
      </c>
      <c r="D33" s="62">
        <v>62</v>
      </c>
      <c r="E33" s="62">
        <v>61</v>
      </c>
      <c r="F33" s="62">
        <v>126</v>
      </c>
      <c r="G33" s="62">
        <v>129</v>
      </c>
      <c r="H33" s="62">
        <v>167</v>
      </c>
      <c r="I33" s="62">
        <v>178</v>
      </c>
      <c r="J33" s="62">
        <v>220838.39999999994</v>
      </c>
      <c r="K33" s="62">
        <v>212442.60609999998</v>
      </c>
      <c r="L33" s="62">
        <v>197181</v>
      </c>
      <c r="M33" s="62">
        <v>220491.09300000017</v>
      </c>
      <c r="N33" s="3">
        <f t="shared" si="3"/>
        <v>27</v>
      </c>
      <c r="O33" s="3">
        <f t="shared" si="4"/>
        <v>23</v>
      </c>
      <c r="P33" s="74">
        <v>1</v>
      </c>
      <c r="Q33" s="62">
        <v>2</v>
      </c>
      <c r="R33" s="74">
        <v>16</v>
      </c>
      <c r="S33" s="62">
        <v>9</v>
      </c>
      <c r="T33" s="74">
        <v>4</v>
      </c>
      <c r="U33" s="62">
        <v>4</v>
      </c>
      <c r="V33" s="74">
        <v>1</v>
      </c>
      <c r="W33" s="62">
        <v>0</v>
      </c>
      <c r="X33" s="74">
        <v>4</v>
      </c>
      <c r="Y33" s="62">
        <v>2</v>
      </c>
      <c r="Z33" s="73" t="s">
        <v>161</v>
      </c>
      <c r="AA33" s="62">
        <v>3</v>
      </c>
      <c r="AB33" s="74">
        <v>1</v>
      </c>
      <c r="AC33" s="62">
        <v>3</v>
      </c>
      <c r="AD33" s="24"/>
      <c r="AE33" s="24"/>
      <c r="AF33" s="24"/>
      <c r="AG33" s="24"/>
      <c r="AH33" s="24"/>
      <c r="AI33" s="24"/>
      <c r="AJ33" s="96"/>
      <c r="AK33" s="96"/>
      <c r="AL33" s="96"/>
      <c r="AM33" s="96"/>
      <c r="AN33" s="96"/>
      <c r="AO33" s="96"/>
      <c r="AP33" s="97"/>
    </row>
    <row r="34" spans="1:42" s="13" customFormat="1" ht="36" customHeight="1" x14ac:dyDescent="0.2">
      <c r="A34" s="89" t="s">
        <v>8</v>
      </c>
      <c r="B34" s="62">
        <v>141</v>
      </c>
      <c r="C34" s="62">
        <v>141</v>
      </c>
      <c r="D34" s="62">
        <v>65</v>
      </c>
      <c r="E34" s="62">
        <v>60</v>
      </c>
      <c r="F34" s="62">
        <v>76</v>
      </c>
      <c r="G34" s="62">
        <v>81</v>
      </c>
      <c r="H34" s="62">
        <v>128</v>
      </c>
      <c r="I34" s="62">
        <v>130</v>
      </c>
      <c r="J34" s="62">
        <v>300052.3000000001</v>
      </c>
      <c r="K34" s="62">
        <v>303266.32275000022</v>
      </c>
      <c r="L34" s="62">
        <v>311622</v>
      </c>
      <c r="M34" s="62">
        <v>310963.10600000009</v>
      </c>
      <c r="N34" s="3">
        <f t="shared" si="3"/>
        <v>19</v>
      </c>
      <c r="O34" s="3">
        <f t="shared" si="4"/>
        <v>19</v>
      </c>
      <c r="P34" s="74">
        <v>0</v>
      </c>
      <c r="Q34" s="62">
        <v>1</v>
      </c>
      <c r="R34" s="74">
        <v>8</v>
      </c>
      <c r="S34" s="62">
        <v>5</v>
      </c>
      <c r="T34" s="74">
        <v>6</v>
      </c>
      <c r="U34" s="62">
        <v>4</v>
      </c>
      <c r="V34" s="74">
        <v>0</v>
      </c>
      <c r="W34" s="62">
        <v>0</v>
      </c>
      <c r="X34" s="74">
        <v>5</v>
      </c>
      <c r="Y34" s="62">
        <v>5</v>
      </c>
      <c r="Z34" s="73" t="s">
        <v>161</v>
      </c>
      <c r="AA34" s="62">
        <v>4</v>
      </c>
      <c r="AB34" s="74">
        <v>0</v>
      </c>
      <c r="AC34" s="62">
        <v>0</v>
      </c>
      <c r="AD34" s="24"/>
      <c r="AE34" s="24"/>
      <c r="AF34" s="24"/>
      <c r="AG34" s="24"/>
      <c r="AH34" s="24"/>
      <c r="AI34" s="24"/>
      <c r="AJ34" s="96"/>
      <c r="AK34" s="96"/>
      <c r="AL34" s="96"/>
      <c r="AM34" s="96"/>
      <c r="AN34" s="96"/>
      <c r="AO34" s="96"/>
      <c r="AP34" s="97"/>
    </row>
    <row r="35" spans="1:42" s="13" customFormat="1" ht="36" customHeight="1" x14ac:dyDescent="0.2">
      <c r="A35" s="89" t="s">
        <v>9</v>
      </c>
      <c r="B35" s="62">
        <v>43</v>
      </c>
      <c r="C35" s="62">
        <v>41</v>
      </c>
      <c r="D35" s="62">
        <v>22</v>
      </c>
      <c r="E35" s="62">
        <v>19</v>
      </c>
      <c r="F35" s="62">
        <v>21</v>
      </c>
      <c r="G35" s="62">
        <v>22</v>
      </c>
      <c r="H35" s="62">
        <v>39</v>
      </c>
      <c r="I35" s="62">
        <v>37</v>
      </c>
      <c r="J35" s="62">
        <v>41253.60000000002</v>
      </c>
      <c r="K35" s="62">
        <v>44826.256000000023</v>
      </c>
      <c r="L35" s="62">
        <v>44376</v>
      </c>
      <c r="M35" s="62">
        <v>46976</v>
      </c>
      <c r="N35" s="3">
        <f t="shared" si="3"/>
        <v>16</v>
      </c>
      <c r="O35" s="3">
        <f t="shared" si="4"/>
        <v>8</v>
      </c>
      <c r="P35" s="74">
        <v>0</v>
      </c>
      <c r="Q35" s="62">
        <v>0</v>
      </c>
      <c r="R35" s="74">
        <v>7</v>
      </c>
      <c r="S35" s="62">
        <v>4</v>
      </c>
      <c r="T35" s="74">
        <v>5</v>
      </c>
      <c r="U35" s="62">
        <v>2</v>
      </c>
      <c r="V35" s="74">
        <v>0</v>
      </c>
      <c r="W35" s="62">
        <v>0</v>
      </c>
      <c r="X35" s="74">
        <v>4</v>
      </c>
      <c r="Y35" s="62">
        <v>1</v>
      </c>
      <c r="Z35" s="73" t="s">
        <v>161</v>
      </c>
      <c r="AA35" s="62">
        <v>1</v>
      </c>
      <c r="AB35" s="74">
        <v>0</v>
      </c>
      <c r="AC35" s="62">
        <v>0</v>
      </c>
      <c r="AD35" s="24"/>
      <c r="AE35" s="24"/>
      <c r="AF35" s="24"/>
      <c r="AG35" s="24"/>
      <c r="AH35" s="24"/>
      <c r="AI35" s="24"/>
      <c r="AJ35" s="96"/>
      <c r="AK35" s="96"/>
      <c r="AL35" s="96"/>
      <c r="AM35" s="96"/>
      <c r="AN35" s="96"/>
      <c r="AO35" s="96"/>
      <c r="AP35" s="97"/>
    </row>
    <row r="36" spans="1:42" s="13" customFormat="1" ht="36" customHeight="1" x14ac:dyDescent="0.2">
      <c r="A36" s="89" t="s">
        <v>11</v>
      </c>
      <c r="B36" s="62">
        <v>155</v>
      </c>
      <c r="C36" s="62">
        <v>151</v>
      </c>
      <c r="D36" s="62">
        <v>39</v>
      </c>
      <c r="E36" s="62">
        <v>37</v>
      </c>
      <c r="F36" s="62">
        <v>116</v>
      </c>
      <c r="G36" s="62">
        <v>114</v>
      </c>
      <c r="H36" s="62">
        <v>150</v>
      </c>
      <c r="I36" s="62">
        <v>140</v>
      </c>
      <c r="J36" s="62">
        <v>87962.000000000087</v>
      </c>
      <c r="K36" s="62">
        <v>106191.10843999998</v>
      </c>
      <c r="L36" s="62">
        <v>94142</v>
      </c>
      <c r="M36" s="62">
        <v>107114.77800000005</v>
      </c>
      <c r="N36" s="3">
        <f t="shared" si="3"/>
        <v>20</v>
      </c>
      <c r="O36" s="3">
        <f t="shared" si="4"/>
        <v>15</v>
      </c>
      <c r="P36" s="74">
        <v>0</v>
      </c>
      <c r="Q36" s="62">
        <v>0</v>
      </c>
      <c r="R36" s="74">
        <v>10</v>
      </c>
      <c r="S36" s="62">
        <v>3</v>
      </c>
      <c r="T36" s="74">
        <v>3</v>
      </c>
      <c r="U36" s="62">
        <v>1</v>
      </c>
      <c r="V36" s="74">
        <v>1</v>
      </c>
      <c r="W36" s="62">
        <v>1</v>
      </c>
      <c r="X36" s="74">
        <v>5</v>
      </c>
      <c r="Y36" s="62">
        <v>8</v>
      </c>
      <c r="Z36" s="73" t="s">
        <v>161</v>
      </c>
      <c r="AA36" s="62">
        <v>2</v>
      </c>
      <c r="AB36" s="74">
        <v>1</v>
      </c>
      <c r="AC36" s="62">
        <v>0</v>
      </c>
      <c r="AD36" s="24"/>
      <c r="AE36" s="24"/>
      <c r="AF36" s="24"/>
      <c r="AG36" s="24"/>
      <c r="AH36" s="24"/>
      <c r="AI36" s="24"/>
      <c r="AJ36" s="96"/>
      <c r="AK36" s="96"/>
      <c r="AL36" s="96"/>
      <c r="AM36" s="96"/>
      <c r="AN36" s="96"/>
      <c r="AO36" s="96"/>
      <c r="AP36" s="97"/>
    </row>
    <row r="37" spans="1:42" s="13" customFormat="1" ht="36" customHeight="1" x14ac:dyDescent="0.2">
      <c r="A37" s="89" t="s">
        <v>10</v>
      </c>
      <c r="B37" s="62">
        <v>32</v>
      </c>
      <c r="C37" s="62">
        <v>31</v>
      </c>
      <c r="D37" s="62">
        <v>17</v>
      </c>
      <c r="E37" s="62">
        <v>17</v>
      </c>
      <c r="F37" s="62">
        <v>15</v>
      </c>
      <c r="G37" s="62">
        <v>14</v>
      </c>
      <c r="H37" s="62">
        <v>30</v>
      </c>
      <c r="I37" s="62">
        <v>28</v>
      </c>
      <c r="J37" s="62">
        <v>42626.000000000007</v>
      </c>
      <c r="K37" s="62">
        <v>42293.167620000015</v>
      </c>
      <c r="L37" s="62">
        <v>44999</v>
      </c>
      <c r="M37" s="62">
        <v>44282.180999999997</v>
      </c>
      <c r="N37" s="3">
        <f t="shared" si="3"/>
        <v>7</v>
      </c>
      <c r="O37" s="3">
        <f t="shared" si="4"/>
        <v>6</v>
      </c>
      <c r="P37" s="74">
        <v>0</v>
      </c>
      <c r="Q37" s="62">
        <v>0</v>
      </c>
      <c r="R37" s="74">
        <v>2</v>
      </c>
      <c r="S37" s="62">
        <v>1</v>
      </c>
      <c r="T37" s="74">
        <v>1</v>
      </c>
      <c r="U37" s="62">
        <v>1</v>
      </c>
      <c r="V37" s="74">
        <v>0</v>
      </c>
      <c r="W37" s="62">
        <v>0</v>
      </c>
      <c r="X37" s="74">
        <v>4</v>
      </c>
      <c r="Y37" s="62">
        <v>4</v>
      </c>
      <c r="Z37" s="73" t="s">
        <v>161</v>
      </c>
      <c r="AA37" s="62">
        <v>0</v>
      </c>
      <c r="AB37" s="74">
        <v>0</v>
      </c>
      <c r="AC37" s="62">
        <v>0</v>
      </c>
      <c r="AD37" s="24"/>
      <c r="AE37" s="24"/>
      <c r="AF37" s="24"/>
      <c r="AG37" s="24"/>
      <c r="AH37" s="24"/>
      <c r="AI37" s="24"/>
      <c r="AJ37" s="96"/>
      <c r="AK37" s="96"/>
      <c r="AL37" s="96"/>
      <c r="AM37" s="96"/>
      <c r="AN37" s="96"/>
      <c r="AO37" s="96"/>
      <c r="AP37" s="97"/>
    </row>
    <row r="38" spans="1:42" s="13" customFormat="1" ht="36" customHeight="1" x14ac:dyDescent="0.2">
      <c r="A38" s="89" t="s">
        <v>12</v>
      </c>
      <c r="B38" s="62">
        <v>92</v>
      </c>
      <c r="C38" s="62">
        <v>91</v>
      </c>
      <c r="D38" s="62">
        <v>45</v>
      </c>
      <c r="E38" s="62">
        <v>43</v>
      </c>
      <c r="F38" s="62">
        <v>47</v>
      </c>
      <c r="G38" s="62">
        <v>48</v>
      </c>
      <c r="H38" s="62">
        <v>88</v>
      </c>
      <c r="I38" s="62">
        <v>85</v>
      </c>
      <c r="J38" s="62">
        <v>110140.80000000002</v>
      </c>
      <c r="K38" s="62">
        <v>114316.98538999997</v>
      </c>
      <c r="L38" s="62">
        <v>145410</v>
      </c>
      <c r="M38" s="62">
        <v>116652.82900000006</v>
      </c>
      <c r="N38" s="3">
        <f t="shared" si="3"/>
        <v>15</v>
      </c>
      <c r="O38" s="3">
        <f t="shared" si="4"/>
        <v>16</v>
      </c>
      <c r="P38" s="74">
        <v>0</v>
      </c>
      <c r="Q38" s="62">
        <v>0</v>
      </c>
      <c r="R38" s="74">
        <v>7</v>
      </c>
      <c r="S38" s="62">
        <v>6</v>
      </c>
      <c r="T38" s="74">
        <v>3</v>
      </c>
      <c r="U38" s="62">
        <v>5</v>
      </c>
      <c r="V38" s="74">
        <v>1</v>
      </c>
      <c r="W38" s="62">
        <v>0</v>
      </c>
      <c r="X38" s="74">
        <v>4</v>
      </c>
      <c r="Y38" s="62">
        <v>1</v>
      </c>
      <c r="Z38" s="73" t="s">
        <v>161</v>
      </c>
      <c r="AA38" s="62">
        <v>4</v>
      </c>
      <c r="AB38" s="74">
        <v>0</v>
      </c>
      <c r="AC38" s="62">
        <v>0</v>
      </c>
      <c r="AD38" s="24"/>
      <c r="AE38" s="24"/>
      <c r="AF38" s="24"/>
      <c r="AG38" s="24"/>
      <c r="AH38" s="24"/>
      <c r="AI38" s="24"/>
      <c r="AJ38" s="96"/>
      <c r="AK38" s="96"/>
      <c r="AL38" s="96"/>
      <c r="AM38" s="96"/>
      <c r="AN38" s="96"/>
      <c r="AO38" s="96"/>
      <c r="AP38" s="97"/>
    </row>
    <row r="39" spans="1:42" s="13" customFormat="1" ht="36" customHeight="1" x14ac:dyDescent="0.2">
      <c r="A39" s="89" t="s">
        <v>13</v>
      </c>
      <c r="B39" s="62">
        <v>156</v>
      </c>
      <c r="C39" s="62">
        <v>156</v>
      </c>
      <c r="D39" s="62">
        <v>71</v>
      </c>
      <c r="E39" s="62">
        <v>72</v>
      </c>
      <c r="F39" s="62">
        <v>85</v>
      </c>
      <c r="G39" s="62">
        <v>84</v>
      </c>
      <c r="H39" s="62">
        <v>148</v>
      </c>
      <c r="I39" s="62">
        <v>148</v>
      </c>
      <c r="J39" s="62">
        <v>220601.10000000003</v>
      </c>
      <c r="K39" s="62">
        <v>233111.08420000001</v>
      </c>
      <c r="L39" s="62">
        <v>235163</v>
      </c>
      <c r="M39" s="62">
        <v>248871.75499999995</v>
      </c>
      <c r="N39" s="3">
        <f t="shared" si="3"/>
        <v>37</v>
      </c>
      <c r="O39" s="3">
        <f t="shared" si="4"/>
        <v>34</v>
      </c>
      <c r="P39" s="74">
        <v>0</v>
      </c>
      <c r="Q39" s="62">
        <v>2</v>
      </c>
      <c r="R39" s="74">
        <v>20</v>
      </c>
      <c r="S39" s="62">
        <v>17</v>
      </c>
      <c r="T39" s="74">
        <v>9</v>
      </c>
      <c r="U39" s="62">
        <v>4</v>
      </c>
      <c r="V39" s="74">
        <v>2</v>
      </c>
      <c r="W39" s="62">
        <v>1</v>
      </c>
      <c r="X39" s="74">
        <v>6</v>
      </c>
      <c r="Y39" s="62">
        <v>4</v>
      </c>
      <c r="Z39" s="73" t="s">
        <v>161</v>
      </c>
      <c r="AA39" s="62">
        <v>5</v>
      </c>
      <c r="AB39" s="74">
        <v>0</v>
      </c>
      <c r="AC39" s="62">
        <v>1</v>
      </c>
      <c r="AD39" s="24"/>
      <c r="AE39" s="24"/>
      <c r="AF39" s="24"/>
      <c r="AG39" s="24"/>
      <c r="AH39" s="24"/>
      <c r="AI39" s="24"/>
      <c r="AJ39" s="96"/>
      <c r="AK39" s="96"/>
      <c r="AL39" s="96"/>
      <c r="AM39" s="96"/>
      <c r="AN39" s="96"/>
      <c r="AO39" s="96"/>
      <c r="AP39" s="97"/>
    </row>
    <row r="40" spans="1:42" s="13" customFormat="1" ht="36" customHeight="1" x14ac:dyDescent="0.2">
      <c r="A40" s="89" t="s">
        <v>14</v>
      </c>
      <c r="B40" s="62">
        <v>69</v>
      </c>
      <c r="C40" s="62">
        <v>69</v>
      </c>
      <c r="D40" s="62">
        <v>23</v>
      </c>
      <c r="E40" s="62">
        <v>22</v>
      </c>
      <c r="F40" s="62">
        <v>46</v>
      </c>
      <c r="G40" s="62">
        <v>47</v>
      </c>
      <c r="H40" s="62">
        <v>65</v>
      </c>
      <c r="I40" s="62">
        <v>66</v>
      </c>
      <c r="J40" s="62">
        <v>44649.299999999967</v>
      </c>
      <c r="K40" s="62">
        <v>49218.007349999971</v>
      </c>
      <c r="L40" s="62">
        <v>47378</v>
      </c>
      <c r="M40" s="62">
        <v>49271.056750000003</v>
      </c>
      <c r="N40" s="3">
        <f t="shared" si="3"/>
        <v>13</v>
      </c>
      <c r="O40" s="3">
        <f t="shared" si="4"/>
        <v>4</v>
      </c>
      <c r="P40" s="74">
        <v>1</v>
      </c>
      <c r="Q40" s="62">
        <v>1</v>
      </c>
      <c r="R40" s="74">
        <v>5</v>
      </c>
      <c r="S40" s="62">
        <v>2</v>
      </c>
      <c r="T40" s="74">
        <v>4</v>
      </c>
      <c r="U40" s="62">
        <v>0</v>
      </c>
      <c r="V40" s="74">
        <v>0</v>
      </c>
      <c r="W40" s="62">
        <v>0</v>
      </c>
      <c r="X40" s="74">
        <v>3</v>
      </c>
      <c r="Y40" s="62">
        <v>1</v>
      </c>
      <c r="Z40" s="73" t="s">
        <v>161</v>
      </c>
      <c r="AA40" s="62">
        <v>0</v>
      </c>
      <c r="AB40" s="74">
        <v>0</v>
      </c>
      <c r="AC40" s="62">
        <v>0</v>
      </c>
      <c r="AD40" s="24"/>
      <c r="AE40" s="24"/>
      <c r="AF40" s="24"/>
      <c r="AG40" s="24"/>
      <c r="AH40" s="24"/>
      <c r="AI40" s="24"/>
      <c r="AJ40" s="96"/>
      <c r="AK40" s="96"/>
      <c r="AL40" s="96"/>
      <c r="AM40" s="96"/>
      <c r="AN40" s="96"/>
      <c r="AO40" s="96"/>
      <c r="AP40" s="97"/>
    </row>
    <row r="41" spans="1:42" s="13" customFormat="1" ht="36" customHeight="1" x14ac:dyDescent="0.2">
      <c r="A41" s="91" t="s">
        <v>15</v>
      </c>
      <c r="B41" s="62">
        <v>69</v>
      </c>
      <c r="C41" s="62">
        <v>69</v>
      </c>
      <c r="D41" s="62">
        <v>34</v>
      </c>
      <c r="E41" s="62">
        <v>34</v>
      </c>
      <c r="F41" s="62">
        <v>35</v>
      </c>
      <c r="G41" s="62">
        <v>35</v>
      </c>
      <c r="H41" s="62">
        <v>58</v>
      </c>
      <c r="I41" s="62">
        <v>57</v>
      </c>
      <c r="J41" s="62">
        <v>52097.500000000007</v>
      </c>
      <c r="K41" s="62">
        <v>52426.10980000002</v>
      </c>
      <c r="L41" s="62">
        <v>52610</v>
      </c>
      <c r="M41" s="62">
        <v>52719.402999999998</v>
      </c>
      <c r="N41" s="3">
        <f t="shared" si="3"/>
        <v>13</v>
      </c>
      <c r="O41" s="3">
        <f t="shared" si="4"/>
        <v>13</v>
      </c>
      <c r="P41" s="74">
        <v>0</v>
      </c>
      <c r="Q41" s="62">
        <v>0</v>
      </c>
      <c r="R41" s="74">
        <v>9</v>
      </c>
      <c r="S41" s="62">
        <v>6</v>
      </c>
      <c r="T41" s="74">
        <v>2</v>
      </c>
      <c r="U41" s="62">
        <v>3</v>
      </c>
      <c r="V41" s="74">
        <v>0</v>
      </c>
      <c r="W41" s="62">
        <v>2</v>
      </c>
      <c r="X41" s="74">
        <v>2</v>
      </c>
      <c r="Y41" s="62">
        <v>2</v>
      </c>
      <c r="Z41" s="73" t="s">
        <v>161</v>
      </c>
      <c r="AA41" s="62">
        <v>0</v>
      </c>
      <c r="AB41" s="74">
        <v>0</v>
      </c>
      <c r="AC41" s="62">
        <v>0</v>
      </c>
      <c r="AD41" s="24"/>
      <c r="AE41" s="24"/>
      <c r="AF41" s="24"/>
      <c r="AG41" s="24"/>
      <c r="AH41" s="24"/>
      <c r="AI41" s="24"/>
      <c r="AJ41" s="96"/>
      <c r="AK41" s="96"/>
      <c r="AL41" s="96"/>
      <c r="AM41" s="96"/>
      <c r="AN41" s="96"/>
      <c r="AO41" s="96"/>
      <c r="AP41" s="97"/>
    </row>
    <row r="42" spans="1:42" s="13" customFormat="1" ht="36" customHeight="1" x14ac:dyDescent="0.2">
      <c r="A42" s="91" t="s">
        <v>57</v>
      </c>
      <c r="B42" s="62">
        <v>179</v>
      </c>
      <c r="C42" s="62">
        <v>179</v>
      </c>
      <c r="D42" s="62">
        <v>66</v>
      </c>
      <c r="E42" s="62">
        <v>63</v>
      </c>
      <c r="F42" s="62">
        <v>113</v>
      </c>
      <c r="G42" s="62">
        <v>116</v>
      </c>
      <c r="H42" s="62">
        <v>168</v>
      </c>
      <c r="I42" s="62">
        <v>163</v>
      </c>
      <c r="J42" s="62">
        <v>154115.59999999992</v>
      </c>
      <c r="K42" s="62">
        <v>164499.50075999997</v>
      </c>
      <c r="L42" s="62">
        <v>157730</v>
      </c>
      <c r="M42" s="62">
        <v>162253.58540000021</v>
      </c>
      <c r="N42" s="3">
        <f t="shared" si="3"/>
        <v>22</v>
      </c>
      <c r="O42" s="3">
        <f t="shared" si="4"/>
        <v>28</v>
      </c>
      <c r="P42" s="74">
        <v>0</v>
      </c>
      <c r="Q42" s="62">
        <v>0</v>
      </c>
      <c r="R42" s="74">
        <v>9</v>
      </c>
      <c r="S42" s="62">
        <v>9</v>
      </c>
      <c r="T42" s="74">
        <v>7</v>
      </c>
      <c r="U42" s="62">
        <v>3</v>
      </c>
      <c r="V42" s="74">
        <v>2</v>
      </c>
      <c r="W42" s="62">
        <v>1</v>
      </c>
      <c r="X42" s="74">
        <v>4</v>
      </c>
      <c r="Y42" s="62">
        <v>7</v>
      </c>
      <c r="Z42" s="73" t="s">
        <v>161</v>
      </c>
      <c r="AA42" s="62">
        <v>8</v>
      </c>
      <c r="AB42" s="74">
        <v>0</v>
      </c>
      <c r="AC42" s="62">
        <v>0</v>
      </c>
      <c r="AD42" s="24"/>
      <c r="AE42" s="24"/>
      <c r="AF42" s="24"/>
      <c r="AG42" s="24"/>
      <c r="AH42" s="24"/>
      <c r="AI42" s="24"/>
      <c r="AJ42" s="96"/>
      <c r="AK42" s="96"/>
      <c r="AL42" s="96"/>
      <c r="AM42" s="96"/>
      <c r="AN42" s="96"/>
      <c r="AO42" s="96"/>
      <c r="AP42" s="97"/>
    </row>
    <row r="43" spans="1:42" s="13" customFormat="1" ht="36" customHeight="1" x14ac:dyDescent="0.2">
      <c r="A43" s="91" t="s">
        <v>16</v>
      </c>
      <c r="B43" s="62">
        <v>87</v>
      </c>
      <c r="C43" s="62">
        <v>88</v>
      </c>
      <c r="D43" s="62">
        <v>37</v>
      </c>
      <c r="E43" s="62">
        <v>38</v>
      </c>
      <c r="F43" s="62">
        <v>50</v>
      </c>
      <c r="G43" s="62">
        <v>50</v>
      </c>
      <c r="H43" s="62">
        <v>78</v>
      </c>
      <c r="I43" s="62">
        <v>76</v>
      </c>
      <c r="J43" s="62">
        <v>76834.899999999965</v>
      </c>
      <c r="K43" s="62">
        <v>82125.526800000065</v>
      </c>
      <c r="L43" s="62">
        <v>77993</v>
      </c>
      <c r="M43" s="62">
        <v>83563.849000000017</v>
      </c>
      <c r="N43" s="3">
        <f t="shared" si="3"/>
        <v>22</v>
      </c>
      <c r="O43" s="3">
        <f t="shared" si="4"/>
        <v>23</v>
      </c>
      <c r="P43" s="74">
        <v>0</v>
      </c>
      <c r="Q43" s="62">
        <v>1</v>
      </c>
      <c r="R43" s="74">
        <v>15</v>
      </c>
      <c r="S43" s="62">
        <v>12</v>
      </c>
      <c r="T43" s="74">
        <v>3</v>
      </c>
      <c r="U43" s="62">
        <v>1</v>
      </c>
      <c r="V43" s="74">
        <v>0</v>
      </c>
      <c r="W43" s="62">
        <v>5</v>
      </c>
      <c r="X43" s="74">
        <v>4</v>
      </c>
      <c r="Y43" s="62">
        <v>3</v>
      </c>
      <c r="Z43" s="73" t="s">
        <v>161</v>
      </c>
      <c r="AA43" s="62">
        <v>0</v>
      </c>
      <c r="AB43" s="74">
        <v>0</v>
      </c>
      <c r="AC43" s="62">
        <v>1</v>
      </c>
      <c r="AD43" s="24"/>
      <c r="AE43" s="24"/>
      <c r="AF43" s="24"/>
      <c r="AG43" s="24"/>
      <c r="AH43" s="24"/>
      <c r="AI43" s="24"/>
      <c r="AJ43" s="96"/>
      <c r="AK43" s="96"/>
      <c r="AL43" s="96"/>
      <c r="AM43" s="96"/>
      <c r="AN43" s="96"/>
      <c r="AO43" s="96"/>
      <c r="AP43" s="97"/>
    </row>
    <row r="44" spans="1:42" s="13" customFormat="1" ht="36" customHeight="1" x14ac:dyDescent="0.2">
      <c r="A44" s="25" t="s">
        <v>26</v>
      </c>
      <c r="B44" s="64">
        <f>SUM(B28:B43)</f>
        <v>1625</v>
      </c>
      <c r="C44" s="64">
        <f t="shared" ref="C44:AC44" si="5">SUM(C28:C43)</f>
        <v>1618</v>
      </c>
      <c r="D44" s="64">
        <f t="shared" si="5"/>
        <v>648</v>
      </c>
      <c r="E44" s="64">
        <f t="shared" si="5"/>
        <v>621</v>
      </c>
      <c r="F44" s="64">
        <f t="shared" si="5"/>
        <v>977</v>
      </c>
      <c r="G44" s="64">
        <f t="shared" si="5"/>
        <v>997</v>
      </c>
      <c r="H44" s="64">
        <f t="shared" si="5"/>
        <v>1496</v>
      </c>
      <c r="I44" s="64">
        <f t="shared" si="5"/>
        <v>1484</v>
      </c>
      <c r="J44" s="64">
        <f t="shared" si="5"/>
        <v>1808031.2000000002</v>
      </c>
      <c r="K44" s="64">
        <f t="shared" si="5"/>
        <v>1881380.2368667405</v>
      </c>
      <c r="L44" s="64">
        <f t="shared" si="5"/>
        <v>1877779</v>
      </c>
      <c r="M44" s="64">
        <f t="shared" si="5"/>
        <v>1923685.6971500008</v>
      </c>
      <c r="N44" s="64">
        <f t="shared" si="5"/>
        <v>285</v>
      </c>
      <c r="O44" s="64">
        <f>SUM(O28:O43)</f>
        <v>277</v>
      </c>
      <c r="P44" s="64">
        <f t="shared" si="5"/>
        <v>4</v>
      </c>
      <c r="Q44" s="64">
        <f t="shared" si="5"/>
        <v>9</v>
      </c>
      <c r="R44" s="64">
        <f t="shared" si="5"/>
        <v>143</v>
      </c>
      <c r="S44" s="64">
        <f t="shared" si="5"/>
        <v>107</v>
      </c>
      <c r="T44" s="64">
        <f t="shared" si="5"/>
        <v>68</v>
      </c>
      <c r="U44" s="64">
        <f t="shared" si="5"/>
        <v>46</v>
      </c>
      <c r="V44" s="64">
        <f t="shared" si="5"/>
        <v>10</v>
      </c>
      <c r="W44" s="64">
        <f t="shared" si="5"/>
        <v>14</v>
      </c>
      <c r="X44" s="64">
        <f t="shared" si="5"/>
        <v>56</v>
      </c>
      <c r="Y44" s="64">
        <f t="shared" si="5"/>
        <v>50</v>
      </c>
      <c r="Z44" s="64" t="s">
        <v>161</v>
      </c>
      <c r="AA44" s="64">
        <f t="shared" si="5"/>
        <v>46</v>
      </c>
      <c r="AB44" s="64">
        <f t="shared" si="5"/>
        <v>4</v>
      </c>
      <c r="AC44" s="64">
        <f t="shared" si="5"/>
        <v>5</v>
      </c>
      <c r="AD44" s="26"/>
      <c r="AE44" s="26"/>
      <c r="AF44" s="26"/>
      <c r="AG44" s="26"/>
      <c r="AH44" s="26"/>
      <c r="AI44" s="26"/>
      <c r="AJ44" s="96"/>
      <c r="AK44" s="96"/>
      <c r="AL44" s="96"/>
      <c r="AM44" s="96"/>
      <c r="AN44" s="96"/>
      <c r="AO44" s="96"/>
      <c r="AP44" s="97"/>
    </row>
    <row r="45" spans="1:42" s="13" customFormat="1" ht="75" customHeight="1" x14ac:dyDescent="0.2">
      <c r="A45" s="156" t="s">
        <v>160</v>
      </c>
      <c r="B45" s="156"/>
      <c r="C45" s="156"/>
      <c r="D45" s="156"/>
      <c r="E45" s="156"/>
      <c r="F45" s="156"/>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26"/>
      <c r="AE45" s="26"/>
      <c r="AF45" s="26"/>
      <c r="AG45" s="26"/>
      <c r="AH45" s="26"/>
      <c r="AI45" s="26"/>
      <c r="AJ45" s="96"/>
      <c r="AK45" s="96"/>
      <c r="AL45" s="96"/>
      <c r="AM45" s="96"/>
      <c r="AN45" s="96"/>
      <c r="AO45" s="96"/>
      <c r="AP45" s="97"/>
    </row>
    <row r="46" spans="1:42" s="12" customFormat="1" ht="22.5" customHeight="1" x14ac:dyDescent="0.2">
      <c r="A46" s="27"/>
      <c r="B46" s="28"/>
      <c r="C46" s="28"/>
      <c r="D46" s="28"/>
      <c r="E46" s="28"/>
      <c r="F46" s="28"/>
      <c r="G46" s="28"/>
      <c r="H46" s="28"/>
      <c r="I46" s="28"/>
      <c r="J46" s="29"/>
      <c r="K46" s="30"/>
      <c r="L46" s="31"/>
      <c r="M46" s="32"/>
      <c r="N46" s="30"/>
      <c r="O46" s="30"/>
      <c r="P46" s="30"/>
      <c r="Q46" s="30"/>
      <c r="R46" s="30"/>
      <c r="S46" s="30"/>
      <c r="T46" s="30"/>
      <c r="U46" s="30"/>
      <c r="V46" s="30"/>
      <c r="W46" s="30"/>
      <c r="X46" s="30"/>
      <c r="Y46" s="30"/>
      <c r="Z46" s="30"/>
      <c r="AA46" s="30"/>
    </row>
    <row r="47" spans="1:42" s="12" customFormat="1" ht="22.5" customHeight="1" x14ac:dyDescent="0.2">
      <c r="A47" s="33" t="s">
        <v>142</v>
      </c>
      <c r="B47" s="28"/>
      <c r="C47" s="28"/>
      <c r="D47" s="28"/>
      <c r="E47" s="28"/>
      <c r="F47" s="28"/>
      <c r="G47" s="28"/>
      <c r="H47" s="28"/>
      <c r="I47" s="28"/>
      <c r="J47" s="29"/>
      <c r="K47" s="30"/>
      <c r="L47" s="31"/>
      <c r="M47" s="32"/>
      <c r="N47" s="30"/>
      <c r="O47" s="30"/>
      <c r="P47" s="30"/>
      <c r="Q47" s="30"/>
      <c r="R47" s="30"/>
      <c r="S47" s="30"/>
      <c r="T47" s="30"/>
      <c r="U47" s="30"/>
      <c r="V47" s="30"/>
      <c r="W47" s="30"/>
      <c r="X47" s="30"/>
      <c r="Y47" s="30"/>
      <c r="Z47" s="30"/>
      <c r="AA47" s="30"/>
    </row>
    <row r="48" spans="1:42" s="14" customFormat="1" ht="30.75" customHeight="1" x14ac:dyDescent="0.2">
      <c r="A48" s="174" t="s">
        <v>62</v>
      </c>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6"/>
      <c r="AD48" s="19"/>
      <c r="AE48" s="19"/>
      <c r="AF48" s="19"/>
      <c r="AG48" s="19"/>
      <c r="AH48" s="19"/>
      <c r="AI48" s="19"/>
      <c r="AJ48" s="19"/>
      <c r="AK48" s="19"/>
      <c r="AL48" s="19"/>
      <c r="AM48" s="19"/>
      <c r="AN48" s="19"/>
      <c r="AO48" s="19"/>
      <c r="AP48" s="19"/>
    </row>
    <row r="49" spans="1:42" s="14" customFormat="1" ht="23.25" customHeight="1" x14ac:dyDescent="0.2">
      <c r="A49" s="125" t="s">
        <v>58</v>
      </c>
      <c r="B49" s="157" t="s">
        <v>86</v>
      </c>
      <c r="C49" s="158"/>
      <c r="D49" s="158"/>
      <c r="E49" s="158"/>
      <c r="F49" s="158"/>
      <c r="G49" s="158"/>
      <c r="H49" s="158"/>
      <c r="I49" s="159"/>
      <c r="J49" s="142" t="s">
        <v>88</v>
      </c>
      <c r="K49" s="143"/>
      <c r="L49" s="142" t="s">
        <v>76</v>
      </c>
      <c r="M49" s="143"/>
      <c r="N49" s="142" t="s">
        <v>158</v>
      </c>
      <c r="O49" s="154"/>
      <c r="P49" s="154"/>
      <c r="Q49" s="154"/>
      <c r="R49" s="154"/>
      <c r="S49" s="154"/>
      <c r="T49" s="154"/>
      <c r="U49" s="154"/>
      <c r="V49" s="154"/>
      <c r="W49" s="154"/>
      <c r="X49" s="154"/>
      <c r="Y49" s="154"/>
      <c r="Z49" s="154"/>
      <c r="AA49" s="154"/>
      <c r="AB49" s="154"/>
      <c r="AC49" s="143"/>
      <c r="AD49" s="19"/>
      <c r="AE49" s="19"/>
      <c r="AF49" s="19"/>
      <c r="AG49" s="19"/>
      <c r="AH49" s="19"/>
      <c r="AI49" s="19"/>
      <c r="AJ49" s="19"/>
      <c r="AK49" s="19"/>
      <c r="AL49" s="19"/>
      <c r="AM49" s="19"/>
      <c r="AN49" s="19"/>
      <c r="AO49" s="19"/>
      <c r="AP49" s="19"/>
    </row>
    <row r="50" spans="1:42" s="13" customFormat="1" ht="29.25" customHeight="1" x14ac:dyDescent="0.2">
      <c r="A50" s="125"/>
      <c r="B50" s="168" t="s">
        <v>30</v>
      </c>
      <c r="C50" s="169"/>
      <c r="D50" s="126" t="s">
        <v>145</v>
      </c>
      <c r="E50" s="127"/>
      <c r="F50" s="126" t="s">
        <v>146</v>
      </c>
      <c r="G50" s="127"/>
      <c r="H50" s="126" t="s">
        <v>147</v>
      </c>
      <c r="I50" s="127"/>
      <c r="J50" s="144"/>
      <c r="K50" s="145"/>
      <c r="L50" s="144"/>
      <c r="M50" s="145"/>
      <c r="N50" s="146"/>
      <c r="O50" s="155"/>
      <c r="P50" s="155"/>
      <c r="Q50" s="155"/>
      <c r="R50" s="155"/>
      <c r="S50" s="155"/>
      <c r="T50" s="155"/>
      <c r="U50" s="155"/>
      <c r="V50" s="155"/>
      <c r="W50" s="155"/>
      <c r="X50" s="155"/>
      <c r="Y50" s="155"/>
      <c r="Z50" s="155"/>
      <c r="AA50" s="155"/>
      <c r="AB50" s="155"/>
      <c r="AC50" s="147"/>
      <c r="AD50" s="12"/>
      <c r="AE50" s="12"/>
      <c r="AF50" s="12"/>
      <c r="AG50" s="12"/>
      <c r="AH50" s="12"/>
      <c r="AI50" s="12"/>
      <c r="AJ50" s="12"/>
      <c r="AK50" s="12"/>
      <c r="AL50" s="12"/>
      <c r="AM50" s="12"/>
      <c r="AN50" s="12"/>
      <c r="AO50" s="12"/>
      <c r="AP50" s="12"/>
    </row>
    <row r="51" spans="1:42" s="13" customFormat="1" ht="36.75" customHeight="1" x14ac:dyDescent="0.2">
      <c r="A51" s="125"/>
      <c r="B51" s="170"/>
      <c r="C51" s="171"/>
      <c r="D51" s="128"/>
      <c r="E51" s="129"/>
      <c r="F51" s="128"/>
      <c r="G51" s="129"/>
      <c r="H51" s="128"/>
      <c r="I51" s="129"/>
      <c r="J51" s="146"/>
      <c r="K51" s="147"/>
      <c r="L51" s="146"/>
      <c r="M51" s="147"/>
      <c r="N51" s="160" t="s">
        <v>30</v>
      </c>
      <c r="O51" s="161"/>
      <c r="P51" s="160" t="s">
        <v>34</v>
      </c>
      <c r="Q51" s="161"/>
      <c r="R51" s="160" t="s">
        <v>35</v>
      </c>
      <c r="S51" s="161"/>
      <c r="T51" s="160" t="s">
        <v>36</v>
      </c>
      <c r="U51" s="161"/>
      <c r="V51" s="160" t="s">
        <v>37</v>
      </c>
      <c r="W51" s="161"/>
      <c r="X51" s="160" t="s">
        <v>38</v>
      </c>
      <c r="Y51" s="161"/>
      <c r="Z51" s="160" t="s">
        <v>159</v>
      </c>
      <c r="AA51" s="161"/>
      <c r="AB51" s="164" t="s">
        <v>103</v>
      </c>
      <c r="AC51" s="165"/>
      <c r="AD51" s="12"/>
      <c r="AE51" s="12"/>
      <c r="AF51" s="12"/>
      <c r="AG51" s="12"/>
      <c r="AH51" s="12"/>
      <c r="AI51" s="12"/>
      <c r="AJ51" s="12"/>
      <c r="AK51" s="12"/>
      <c r="AL51" s="12"/>
      <c r="AM51" s="12"/>
      <c r="AN51" s="12"/>
      <c r="AO51" s="12"/>
      <c r="AP51" s="12"/>
    </row>
    <row r="52" spans="1:42" s="13" customFormat="1" ht="23.25" customHeight="1" x14ac:dyDescent="0.2">
      <c r="A52" s="125"/>
      <c r="B52" s="172"/>
      <c r="C52" s="173"/>
      <c r="D52" s="130"/>
      <c r="E52" s="131"/>
      <c r="F52" s="130"/>
      <c r="G52" s="131"/>
      <c r="H52" s="130"/>
      <c r="I52" s="131"/>
      <c r="J52" s="141" t="s">
        <v>148</v>
      </c>
      <c r="K52" s="141"/>
      <c r="L52" s="141"/>
      <c r="M52" s="141"/>
      <c r="N52" s="162"/>
      <c r="O52" s="163"/>
      <c r="P52" s="162"/>
      <c r="Q52" s="163"/>
      <c r="R52" s="162"/>
      <c r="S52" s="163"/>
      <c r="T52" s="162"/>
      <c r="U52" s="163"/>
      <c r="V52" s="162"/>
      <c r="W52" s="163"/>
      <c r="X52" s="162"/>
      <c r="Y52" s="163"/>
      <c r="Z52" s="162"/>
      <c r="AA52" s="163"/>
      <c r="AB52" s="166"/>
      <c r="AC52" s="167"/>
      <c r="AD52" s="12"/>
      <c r="AE52" s="12"/>
      <c r="AF52" s="12"/>
      <c r="AG52" s="12"/>
      <c r="AH52" s="12"/>
      <c r="AI52" s="12"/>
      <c r="AJ52" s="12"/>
      <c r="AK52" s="12"/>
      <c r="AL52" s="12"/>
      <c r="AM52" s="12"/>
      <c r="AN52" s="12"/>
      <c r="AO52" s="12"/>
      <c r="AP52" s="12"/>
    </row>
    <row r="53" spans="1:42" s="13" customFormat="1" ht="23.25" customHeight="1" x14ac:dyDescent="0.2">
      <c r="A53" s="125"/>
      <c r="B53" s="11">
        <v>2022</v>
      </c>
      <c r="C53" s="11">
        <v>2023</v>
      </c>
      <c r="D53" s="11">
        <v>2022</v>
      </c>
      <c r="E53" s="11">
        <v>2023</v>
      </c>
      <c r="F53" s="11">
        <v>2022</v>
      </c>
      <c r="G53" s="11">
        <v>2023</v>
      </c>
      <c r="H53" s="11">
        <v>2022</v>
      </c>
      <c r="I53" s="11">
        <v>2023</v>
      </c>
      <c r="J53" s="11">
        <v>2022</v>
      </c>
      <c r="K53" s="11">
        <v>2023</v>
      </c>
      <c r="L53" s="11">
        <v>2022</v>
      </c>
      <c r="M53" s="11">
        <v>2023</v>
      </c>
      <c r="N53" s="11">
        <v>2022</v>
      </c>
      <c r="O53" s="11">
        <v>2023</v>
      </c>
      <c r="P53" s="11">
        <v>2022</v>
      </c>
      <c r="Q53" s="11">
        <v>2023</v>
      </c>
      <c r="R53" s="11">
        <v>2022</v>
      </c>
      <c r="S53" s="11">
        <v>2023</v>
      </c>
      <c r="T53" s="11">
        <v>2022</v>
      </c>
      <c r="U53" s="11">
        <v>2023</v>
      </c>
      <c r="V53" s="11">
        <v>2022</v>
      </c>
      <c r="W53" s="11">
        <v>2023</v>
      </c>
      <c r="X53" s="11">
        <v>2022</v>
      </c>
      <c r="Y53" s="11">
        <v>2023</v>
      </c>
      <c r="Z53" s="11">
        <v>2022</v>
      </c>
      <c r="AA53" s="11">
        <v>2023</v>
      </c>
      <c r="AB53" s="11">
        <v>2022</v>
      </c>
      <c r="AC53" s="11">
        <v>2023</v>
      </c>
      <c r="AD53" s="12"/>
      <c r="AE53" s="12"/>
      <c r="AF53" s="12"/>
      <c r="AG53" s="12"/>
      <c r="AH53" s="12"/>
      <c r="AI53" s="12"/>
      <c r="AJ53" s="12"/>
      <c r="AK53" s="12"/>
      <c r="AL53" s="12"/>
      <c r="AM53" s="12"/>
      <c r="AN53" s="12"/>
      <c r="AO53" s="12"/>
      <c r="AP53" s="12"/>
    </row>
    <row r="54" spans="1:42" s="18" customFormat="1" ht="12.75" customHeight="1" x14ac:dyDescent="0.2">
      <c r="A54" s="48">
        <v>1</v>
      </c>
      <c r="B54" s="57">
        <v>2</v>
      </c>
      <c r="C54" s="48">
        <v>3</v>
      </c>
      <c r="D54" s="57">
        <v>4</v>
      </c>
      <c r="E54" s="48">
        <v>5</v>
      </c>
      <c r="F54" s="57">
        <v>6</v>
      </c>
      <c r="G54" s="48">
        <v>7</v>
      </c>
      <c r="H54" s="57">
        <v>8</v>
      </c>
      <c r="I54" s="48">
        <v>9</v>
      </c>
      <c r="J54" s="57">
        <v>10</v>
      </c>
      <c r="K54" s="48">
        <v>11</v>
      </c>
      <c r="L54" s="57">
        <v>12</v>
      </c>
      <c r="M54" s="48">
        <v>13</v>
      </c>
      <c r="N54" s="57">
        <v>14</v>
      </c>
      <c r="O54" s="48">
        <v>15</v>
      </c>
      <c r="P54" s="57">
        <v>16</v>
      </c>
      <c r="Q54" s="48">
        <v>17</v>
      </c>
      <c r="R54" s="57">
        <v>18</v>
      </c>
      <c r="S54" s="48">
        <v>19</v>
      </c>
      <c r="T54" s="57">
        <v>20</v>
      </c>
      <c r="U54" s="48">
        <v>21</v>
      </c>
      <c r="V54" s="57">
        <v>22</v>
      </c>
      <c r="W54" s="48">
        <v>23</v>
      </c>
      <c r="X54" s="57">
        <v>24</v>
      </c>
      <c r="Y54" s="48">
        <v>25</v>
      </c>
      <c r="Z54" s="57">
        <v>26</v>
      </c>
      <c r="AA54" s="48">
        <v>27</v>
      </c>
      <c r="AB54" s="57">
        <v>28</v>
      </c>
      <c r="AC54" s="48">
        <v>29</v>
      </c>
      <c r="AD54" s="17"/>
      <c r="AE54" s="17"/>
      <c r="AF54" s="17"/>
      <c r="AG54" s="17"/>
      <c r="AH54" s="17"/>
      <c r="AI54" s="17"/>
      <c r="AJ54" s="17"/>
      <c r="AK54" s="17"/>
      <c r="AL54" s="17"/>
      <c r="AM54" s="17"/>
      <c r="AN54" s="17"/>
      <c r="AO54" s="17"/>
      <c r="AP54" s="17"/>
    </row>
    <row r="55" spans="1:42" s="16" customFormat="1" ht="36" customHeight="1" x14ac:dyDescent="0.2">
      <c r="A55" s="89" t="s">
        <v>59</v>
      </c>
      <c r="B55" s="62">
        <v>635</v>
      </c>
      <c r="C55" s="62">
        <v>632</v>
      </c>
      <c r="D55" s="62">
        <v>266</v>
      </c>
      <c r="E55" s="62">
        <v>252</v>
      </c>
      <c r="F55" s="62">
        <v>369</v>
      </c>
      <c r="G55" s="62">
        <v>380</v>
      </c>
      <c r="H55" s="62">
        <v>576</v>
      </c>
      <c r="I55" s="62">
        <v>574</v>
      </c>
      <c r="J55" s="62">
        <v>659439.40000000049</v>
      </c>
      <c r="K55" s="62">
        <v>694900.19564674143</v>
      </c>
      <c r="L55" s="62">
        <v>671383</v>
      </c>
      <c r="M55" s="62">
        <v>695067.91839999973</v>
      </c>
      <c r="N55" s="3">
        <f>SUM(P55,R55,T55,V55,X55,Z55,AB55)</f>
        <v>115</v>
      </c>
      <c r="O55" s="3">
        <f>SUM(Q55,S55,U55,W55,Y55,AA55,AC55)</f>
        <v>115</v>
      </c>
      <c r="P55" s="74">
        <v>2</v>
      </c>
      <c r="Q55" s="62">
        <v>3</v>
      </c>
      <c r="R55" s="74">
        <v>57</v>
      </c>
      <c r="S55" s="62">
        <v>48</v>
      </c>
      <c r="T55" s="74">
        <v>30</v>
      </c>
      <c r="U55" s="62">
        <v>16</v>
      </c>
      <c r="V55" s="74">
        <v>4</v>
      </c>
      <c r="W55" s="62">
        <v>7</v>
      </c>
      <c r="X55" s="74">
        <v>21</v>
      </c>
      <c r="Y55" s="62">
        <v>21</v>
      </c>
      <c r="Z55" s="73" t="s">
        <v>161</v>
      </c>
      <c r="AA55" s="62">
        <v>18</v>
      </c>
      <c r="AB55" s="74">
        <v>1</v>
      </c>
      <c r="AC55" s="62">
        <v>2</v>
      </c>
      <c r="AD55" s="97"/>
      <c r="AE55" s="15"/>
      <c r="AF55" s="15"/>
      <c r="AG55" s="15"/>
      <c r="AH55" s="15"/>
      <c r="AI55" s="15"/>
      <c r="AJ55" s="15"/>
      <c r="AK55" s="96"/>
      <c r="AL55" s="96"/>
      <c r="AM55" s="96"/>
      <c r="AN55" s="96"/>
      <c r="AO55" s="96"/>
      <c r="AP55" s="97"/>
    </row>
    <row r="56" spans="1:42" s="13" customFormat="1" ht="36" customHeight="1" x14ac:dyDescent="0.2">
      <c r="A56" s="89" t="s">
        <v>1</v>
      </c>
      <c r="B56" s="62">
        <v>962</v>
      </c>
      <c r="C56" s="62">
        <v>953</v>
      </c>
      <c r="D56" s="62">
        <v>367</v>
      </c>
      <c r="E56" s="62">
        <v>353</v>
      </c>
      <c r="F56" s="62">
        <v>595</v>
      </c>
      <c r="G56" s="62">
        <v>600</v>
      </c>
      <c r="H56" s="62">
        <v>896</v>
      </c>
      <c r="I56" s="62">
        <v>881</v>
      </c>
      <c r="J56" s="62">
        <v>1121734.1999999988</v>
      </c>
      <c r="K56" s="62">
        <v>1156194.1566200003</v>
      </c>
      <c r="L56" s="62">
        <v>1178994</v>
      </c>
      <c r="M56" s="62">
        <v>1198214.6867500008</v>
      </c>
      <c r="N56" s="3">
        <f t="shared" ref="N56:N57" si="6">SUM(P56,R56,T56,V56,X56,Z56,AB56)</f>
        <v>164</v>
      </c>
      <c r="O56" s="3">
        <f t="shared" ref="O56:O57" si="7">SUM(Q56,S56,U56,W56,Y56,AA56,AC56)</f>
        <v>157</v>
      </c>
      <c r="P56" s="74">
        <v>2</v>
      </c>
      <c r="Q56" s="62">
        <v>6</v>
      </c>
      <c r="R56" s="74">
        <v>82</v>
      </c>
      <c r="S56" s="62">
        <v>56</v>
      </c>
      <c r="T56" s="74">
        <v>38</v>
      </c>
      <c r="U56" s="62">
        <v>29</v>
      </c>
      <c r="V56" s="74">
        <v>6</v>
      </c>
      <c r="W56" s="62">
        <v>7</v>
      </c>
      <c r="X56" s="74">
        <v>33</v>
      </c>
      <c r="Y56" s="62">
        <v>28</v>
      </c>
      <c r="Z56" s="73" t="s">
        <v>161</v>
      </c>
      <c r="AA56" s="62">
        <v>28</v>
      </c>
      <c r="AB56" s="74">
        <v>3</v>
      </c>
      <c r="AC56" s="62">
        <v>3</v>
      </c>
      <c r="AD56" s="97"/>
      <c r="AE56" s="12"/>
      <c r="AF56" s="12"/>
      <c r="AG56" s="12"/>
      <c r="AH56" s="12"/>
      <c r="AI56" s="12"/>
      <c r="AJ56" s="12"/>
      <c r="AK56" s="96"/>
      <c r="AL56" s="96"/>
      <c r="AM56" s="96"/>
      <c r="AN56" s="96"/>
      <c r="AO56" s="96"/>
      <c r="AP56" s="97"/>
    </row>
    <row r="57" spans="1:42" s="13" customFormat="1" ht="36" customHeight="1" x14ac:dyDescent="0.2">
      <c r="A57" s="3" t="s">
        <v>56</v>
      </c>
      <c r="B57" s="62">
        <v>28</v>
      </c>
      <c r="C57" s="62">
        <v>33</v>
      </c>
      <c r="D57" s="62">
        <v>15</v>
      </c>
      <c r="E57" s="62">
        <v>16</v>
      </c>
      <c r="F57" s="62">
        <v>13</v>
      </c>
      <c r="G57" s="62">
        <v>17</v>
      </c>
      <c r="H57" s="62">
        <v>24</v>
      </c>
      <c r="I57" s="62">
        <v>29</v>
      </c>
      <c r="J57" s="62">
        <v>26857.599999999999</v>
      </c>
      <c r="K57" s="62">
        <v>30285.884599998826</v>
      </c>
      <c r="L57" s="62">
        <v>27402</v>
      </c>
      <c r="M57" s="62">
        <v>30403.092000000011</v>
      </c>
      <c r="N57" s="3">
        <f t="shared" si="6"/>
        <v>6</v>
      </c>
      <c r="O57" s="3">
        <f t="shared" si="7"/>
        <v>5</v>
      </c>
      <c r="P57" s="74">
        <v>0</v>
      </c>
      <c r="Q57" s="62">
        <v>0</v>
      </c>
      <c r="R57" s="74">
        <v>4</v>
      </c>
      <c r="S57" s="62">
        <v>3</v>
      </c>
      <c r="T57" s="74">
        <v>0</v>
      </c>
      <c r="U57" s="62">
        <v>1</v>
      </c>
      <c r="V57" s="74">
        <v>0</v>
      </c>
      <c r="W57" s="62">
        <v>0</v>
      </c>
      <c r="X57" s="74">
        <v>2</v>
      </c>
      <c r="Y57" s="62">
        <v>1</v>
      </c>
      <c r="Z57" s="73" t="s">
        <v>161</v>
      </c>
      <c r="AA57" s="62">
        <v>0</v>
      </c>
      <c r="AB57" s="74">
        <v>0</v>
      </c>
      <c r="AC57" s="62">
        <v>0</v>
      </c>
      <c r="AD57" s="97"/>
      <c r="AE57" s="12"/>
      <c r="AF57" s="12"/>
      <c r="AG57" s="12"/>
      <c r="AH57" s="12"/>
      <c r="AI57" s="12"/>
      <c r="AJ57" s="12"/>
      <c r="AK57" s="96"/>
      <c r="AL57" s="96"/>
      <c r="AM57" s="96"/>
      <c r="AN57" s="96"/>
      <c r="AO57" s="96"/>
      <c r="AP57" s="97"/>
    </row>
    <row r="58" spans="1:42" s="13" customFormat="1" ht="36" customHeight="1" x14ac:dyDescent="0.2">
      <c r="A58" s="25" t="s">
        <v>26</v>
      </c>
      <c r="B58" s="64">
        <f>SUM(B55:B57)</f>
        <v>1625</v>
      </c>
      <c r="C58" s="64">
        <f t="shared" ref="C58:AC58" si="8">SUM(C55:C57)</f>
        <v>1618</v>
      </c>
      <c r="D58" s="64">
        <f t="shared" si="8"/>
        <v>648</v>
      </c>
      <c r="E58" s="64">
        <f t="shared" si="8"/>
        <v>621</v>
      </c>
      <c r="F58" s="64">
        <f t="shared" si="8"/>
        <v>977</v>
      </c>
      <c r="G58" s="64">
        <f t="shared" si="8"/>
        <v>997</v>
      </c>
      <c r="H58" s="64">
        <f t="shared" si="8"/>
        <v>1496</v>
      </c>
      <c r="I58" s="64">
        <f t="shared" si="8"/>
        <v>1484</v>
      </c>
      <c r="J58" s="64">
        <f t="shared" si="8"/>
        <v>1808031.1999999993</v>
      </c>
      <c r="K58" s="64">
        <f t="shared" si="8"/>
        <v>1881380.2368667405</v>
      </c>
      <c r="L58" s="64">
        <f t="shared" si="8"/>
        <v>1877779</v>
      </c>
      <c r="M58" s="64">
        <f t="shared" si="8"/>
        <v>1923685.6971500006</v>
      </c>
      <c r="N58" s="64">
        <f t="shared" si="8"/>
        <v>285</v>
      </c>
      <c r="O58" s="64">
        <f t="shared" si="8"/>
        <v>277</v>
      </c>
      <c r="P58" s="64">
        <f t="shared" si="8"/>
        <v>4</v>
      </c>
      <c r="Q58" s="64">
        <f t="shared" si="8"/>
        <v>9</v>
      </c>
      <c r="R58" s="64">
        <f t="shared" si="8"/>
        <v>143</v>
      </c>
      <c r="S58" s="64">
        <f t="shared" si="8"/>
        <v>107</v>
      </c>
      <c r="T58" s="64">
        <f t="shared" si="8"/>
        <v>68</v>
      </c>
      <c r="U58" s="64">
        <f t="shared" si="8"/>
        <v>46</v>
      </c>
      <c r="V58" s="64">
        <f t="shared" si="8"/>
        <v>10</v>
      </c>
      <c r="W58" s="64">
        <f t="shared" si="8"/>
        <v>14</v>
      </c>
      <c r="X58" s="64">
        <f t="shared" si="8"/>
        <v>56</v>
      </c>
      <c r="Y58" s="64">
        <f t="shared" si="8"/>
        <v>50</v>
      </c>
      <c r="Z58" s="64" t="s">
        <v>161</v>
      </c>
      <c r="AA58" s="64">
        <f t="shared" si="8"/>
        <v>46</v>
      </c>
      <c r="AB58" s="64">
        <f t="shared" si="8"/>
        <v>4</v>
      </c>
      <c r="AC58" s="64">
        <f t="shared" si="8"/>
        <v>5</v>
      </c>
      <c r="AD58" s="97"/>
      <c r="AE58" s="12"/>
      <c r="AF58" s="12"/>
      <c r="AG58" s="12"/>
      <c r="AH58" s="12"/>
      <c r="AI58" s="12"/>
      <c r="AJ58" s="12"/>
      <c r="AK58" s="96"/>
      <c r="AL58" s="96"/>
      <c r="AM58" s="96"/>
      <c r="AN58" s="96"/>
      <c r="AO58" s="96"/>
      <c r="AP58" s="97"/>
    </row>
    <row r="59" spans="1:42" s="13" customFormat="1" ht="75" customHeight="1" x14ac:dyDescent="0.2">
      <c r="A59" s="156" t="s">
        <v>160</v>
      </c>
      <c r="B59" s="156"/>
      <c r="C59" s="156"/>
      <c r="D59" s="156"/>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97"/>
      <c r="AE59" s="12"/>
      <c r="AF59" s="12"/>
      <c r="AG59" s="12"/>
      <c r="AH59" s="12"/>
      <c r="AI59" s="12"/>
      <c r="AJ59" s="12"/>
      <c r="AK59" s="96"/>
      <c r="AL59" s="96"/>
      <c r="AM59" s="96"/>
      <c r="AN59" s="96"/>
      <c r="AO59" s="96"/>
      <c r="AP59" s="97"/>
    </row>
    <row r="60" spans="1:42" s="12" customFormat="1" ht="22.5" customHeight="1" x14ac:dyDescent="0.2">
      <c r="A60" s="27"/>
      <c r="B60" s="28"/>
      <c r="C60" s="28"/>
      <c r="D60" s="28"/>
      <c r="E60" s="28"/>
      <c r="F60" s="28"/>
      <c r="G60" s="28"/>
      <c r="H60" s="28"/>
      <c r="I60" s="28"/>
      <c r="J60" s="29"/>
      <c r="K60" s="30"/>
      <c r="L60" s="31"/>
      <c r="M60" s="32"/>
      <c r="N60" s="30"/>
      <c r="O60" s="30"/>
      <c r="P60" s="30"/>
      <c r="Q60" s="30"/>
      <c r="R60" s="30"/>
      <c r="S60" s="30"/>
      <c r="T60" s="30"/>
      <c r="U60" s="30"/>
      <c r="V60" s="30"/>
      <c r="W60" s="30"/>
      <c r="X60" s="30"/>
      <c r="Y60" s="30"/>
      <c r="Z60" s="30"/>
      <c r="AA60" s="30"/>
    </row>
    <row r="61" spans="1:42" s="12" customFormat="1" ht="22.5" customHeight="1" x14ac:dyDescent="0.2">
      <c r="A61" s="33" t="s">
        <v>143</v>
      </c>
      <c r="B61" s="28"/>
      <c r="C61" s="28"/>
      <c r="D61" s="28"/>
      <c r="E61" s="28"/>
      <c r="F61" s="28"/>
      <c r="G61" s="28"/>
      <c r="H61" s="28"/>
      <c r="I61" s="28"/>
      <c r="J61" s="29"/>
      <c r="K61" s="30"/>
      <c r="L61" s="31"/>
      <c r="M61" s="32"/>
      <c r="N61" s="30"/>
      <c r="O61" s="30"/>
      <c r="P61" s="30"/>
      <c r="Q61" s="30"/>
      <c r="R61" s="30"/>
      <c r="S61" s="30"/>
      <c r="T61" s="30"/>
      <c r="U61" s="30"/>
      <c r="V61" s="30"/>
      <c r="W61" s="30"/>
      <c r="X61" s="30"/>
      <c r="Y61" s="30"/>
      <c r="Z61" s="30"/>
      <c r="AA61" s="30"/>
    </row>
    <row r="62" spans="1:42" s="12" customFormat="1" ht="30.75" customHeight="1" x14ac:dyDescent="0.2">
      <c r="A62" s="177" t="s">
        <v>63</v>
      </c>
      <c r="B62" s="178"/>
      <c r="C62" s="178"/>
      <c r="D62" s="178"/>
      <c r="E62" s="178"/>
      <c r="F62" s="178"/>
      <c r="G62" s="178"/>
      <c r="H62" s="178"/>
      <c r="I62" s="178"/>
      <c r="J62" s="178"/>
      <c r="K62" s="178"/>
      <c r="L62" s="178"/>
      <c r="M62" s="178"/>
      <c r="N62" s="178"/>
      <c r="O62" s="178"/>
      <c r="P62" s="178"/>
      <c r="Q62" s="178"/>
      <c r="R62" s="178"/>
      <c r="S62" s="178"/>
      <c r="T62" s="178"/>
      <c r="U62" s="178"/>
      <c r="V62" s="178"/>
      <c r="W62" s="178"/>
      <c r="X62" s="178"/>
      <c r="Y62" s="178"/>
      <c r="Z62" s="178"/>
      <c r="AA62" s="178"/>
      <c r="AB62" s="178"/>
      <c r="AC62" s="179"/>
    </row>
    <row r="63" spans="1:42" s="12" customFormat="1" ht="23.25" customHeight="1" x14ac:dyDescent="0.2">
      <c r="A63" s="125" t="s">
        <v>60</v>
      </c>
      <c r="B63" s="157" t="s">
        <v>86</v>
      </c>
      <c r="C63" s="158"/>
      <c r="D63" s="158"/>
      <c r="E63" s="158"/>
      <c r="F63" s="158"/>
      <c r="G63" s="158"/>
      <c r="H63" s="158"/>
      <c r="I63" s="159"/>
      <c r="J63" s="142" t="s">
        <v>88</v>
      </c>
      <c r="K63" s="143"/>
      <c r="L63" s="142" t="s">
        <v>76</v>
      </c>
      <c r="M63" s="143"/>
      <c r="N63" s="142" t="s">
        <v>158</v>
      </c>
      <c r="O63" s="154"/>
      <c r="P63" s="154"/>
      <c r="Q63" s="154"/>
      <c r="R63" s="154"/>
      <c r="S63" s="154"/>
      <c r="T63" s="154"/>
      <c r="U63" s="154"/>
      <c r="V63" s="154"/>
      <c r="W63" s="154"/>
      <c r="X63" s="154"/>
      <c r="Y63" s="154"/>
      <c r="Z63" s="154"/>
      <c r="AA63" s="154"/>
      <c r="AB63" s="154"/>
      <c r="AC63" s="143"/>
    </row>
    <row r="64" spans="1:42" s="14" customFormat="1" ht="28.5" customHeight="1" x14ac:dyDescent="0.2">
      <c r="A64" s="125"/>
      <c r="B64" s="168" t="s">
        <v>30</v>
      </c>
      <c r="C64" s="169"/>
      <c r="D64" s="126" t="s">
        <v>145</v>
      </c>
      <c r="E64" s="127"/>
      <c r="F64" s="126" t="s">
        <v>146</v>
      </c>
      <c r="G64" s="127"/>
      <c r="H64" s="126" t="s">
        <v>147</v>
      </c>
      <c r="I64" s="127"/>
      <c r="J64" s="144"/>
      <c r="K64" s="145"/>
      <c r="L64" s="144"/>
      <c r="M64" s="145"/>
      <c r="N64" s="146"/>
      <c r="O64" s="155"/>
      <c r="P64" s="155"/>
      <c r="Q64" s="155"/>
      <c r="R64" s="155"/>
      <c r="S64" s="155"/>
      <c r="T64" s="155"/>
      <c r="U64" s="155"/>
      <c r="V64" s="155"/>
      <c r="W64" s="155"/>
      <c r="X64" s="155"/>
      <c r="Y64" s="155"/>
      <c r="Z64" s="155"/>
      <c r="AA64" s="155"/>
      <c r="AB64" s="155"/>
      <c r="AC64" s="147"/>
      <c r="AD64" s="19"/>
      <c r="AE64" s="19"/>
      <c r="AF64" s="19"/>
      <c r="AG64" s="19"/>
      <c r="AH64" s="19"/>
      <c r="AI64" s="19"/>
      <c r="AJ64" s="19"/>
      <c r="AK64" s="19"/>
      <c r="AL64" s="19"/>
      <c r="AM64" s="19"/>
      <c r="AN64" s="19"/>
      <c r="AO64" s="19"/>
      <c r="AP64" s="19"/>
    </row>
    <row r="65" spans="1:42" s="13" customFormat="1" ht="36" customHeight="1" x14ac:dyDescent="0.2">
      <c r="A65" s="125"/>
      <c r="B65" s="170"/>
      <c r="C65" s="171"/>
      <c r="D65" s="128"/>
      <c r="E65" s="129"/>
      <c r="F65" s="128"/>
      <c r="G65" s="129"/>
      <c r="H65" s="128"/>
      <c r="I65" s="129"/>
      <c r="J65" s="146"/>
      <c r="K65" s="147"/>
      <c r="L65" s="146"/>
      <c r="M65" s="147"/>
      <c r="N65" s="160" t="s">
        <v>30</v>
      </c>
      <c r="O65" s="161"/>
      <c r="P65" s="160" t="s">
        <v>34</v>
      </c>
      <c r="Q65" s="161"/>
      <c r="R65" s="160" t="s">
        <v>35</v>
      </c>
      <c r="S65" s="161"/>
      <c r="T65" s="160" t="s">
        <v>36</v>
      </c>
      <c r="U65" s="161"/>
      <c r="V65" s="160" t="s">
        <v>37</v>
      </c>
      <c r="W65" s="161"/>
      <c r="X65" s="160" t="s">
        <v>38</v>
      </c>
      <c r="Y65" s="161"/>
      <c r="Z65" s="160" t="s">
        <v>159</v>
      </c>
      <c r="AA65" s="161"/>
      <c r="AB65" s="164" t="s">
        <v>103</v>
      </c>
      <c r="AC65" s="165"/>
      <c r="AD65" s="12"/>
      <c r="AE65" s="12"/>
      <c r="AF65" s="12"/>
      <c r="AG65" s="12"/>
      <c r="AH65" s="12"/>
      <c r="AI65" s="12"/>
      <c r="AJ65" s="12"/>
      <c r="AK65" s="12"/>
      <c r="AL65" s="12"/>
      <c r="AM65" s="12"/>
      <c r="AN65" s="12"/>
      <c r="AO65" s="12"/>
      <c r="AP65" s="12"/>
    </row>
    <row r="66" spans="1:42" s="13" customFormat="1" ht="23.25" customHeight="1" x14ac:dyDescent="0.2">
      <c r="A66" s="125"/>
      <c r="B66" s="172"/>
      <c r="C66" s="173"/>
      <c r="D66" s="130"/>
      <c r="E66" s="131"/>
      <c r="F66" s="130"/>
      <c r="G66" s="131"/>
      <c r="H66" s="130"/>
      <c r="I66" s="131"/>
      <c r="J66" s="141" t="s">
        <v>148</v>
      </c>
      <c r="K66" s="141"/>
      <c r="L66" s="141"/>
      <c r="M66" s="141"/>
      <c r="N66" s="162"/>
      <c r="O66" s="163"/>
      <c r="P66" s="162"/>
      <c r="Q66" s="163"/>
      <c r="R66" s="162"/>
      <c r="S66" s="163"/>
      <c r="T66" s="162"/>
      <c r="U66" s="163"/>
      <c r="V66" s="162"/>
      <c r="W66" s="163"/>
      <c r="X66" s="162"/>
      <c r="Y66" s="163"/>
      <c r="Z66" s="162"/>
      <c r="AA66" s="163"/>
      <c r="AB66" s="166"/>
      <c r="AC66" s="167"/>
      <c r="AD66" s="12"/>
      <c r="AE66" s="12"/>
      <c r="AF66" s="12"/>
      <c r="AG66" s="12"/>
      <c r="AH66" s="12"/>
      <c r="AI66" s="12"/>
      <c r="AJ66" s="12"/>
      <c r="AK66" s="12"/>
      <c r="AL66" s="12"/>
      <c r="AM66" s="12"/>
      <c r="AN66" s="12"/>
      <c r="AO66" s="12"/>
      <c r="AP66" s="12"/>
    </row>
    <row r="67" spans="1:42" s="13" customFormat="1" ht="23.25" customHeight="1" x14ac:dyDescent="0.2">
      <c r="A67" s="125"/>
      <c r="B67" s="11">
        <v>2022</v>
      </c>
      <c r="C67" s="11">
        <v>2023</v>
      </c>
      <c r="D67" s="11">
        <v>2022</v>
      </c>
      <c r="E67" s="11">
        <v>2023</v>
      </c>
      <c r="F67" s="11">
        <v>2022</v>
      </c>
      <c r="G67" s="11">
        <v>2023</v>
      </c>
      <c r="H67" s="11">
        <v>2022</v>
      </c>
      <c r="I67" s="11">
        <v>2023</v>
      </c>
      <c r="J67" s="11">
        <v>2022</v>
      </c>
      <c r="K67" s="11">
        <v>2023</v>
      </c>
      <c r="L67" s="11">
        <v>2022</v>
      </c>
      <c r="M67" s="11">
        <v>2023</v>
      </c>
      <c r="N67" s="11">
        <v>2022</v>
      </c>
      <c r="O67" s="11">
        <v>2023</v>
      </c>
      <c r="P67" s="11">
        <v>2022</v>
      </c>
      <c r="Q67" s="11">
        <v>2023</v>
      </c>
      <c r="R67" s="11">
        <v>2022</v>
      </c>
      <c r="S67" s="11">
        <v>2023</v>
      </c>
      <c r="T67" s="11">
        <v>2022</v>
      </c>
      <c r="U67" s="11">
        <v>2023</v>
      </c>
      <c r="V67" s="11">
        <v>2022</v>
      </c>
      <c r="W67" s="11">
        <v>2023</v>
      </c>
      <c r="X67" s="11">
        <v>2022</v>
      </c>
      <c r="Y67" s="11">
        <v>2023</v>
      </c>
      <c r="Z67" s="11">
        <v>2022</v>
      </c>
      <c r="AA67" s="11">
        <v>2023</v>
      </c>
      <c r="AB67" s="11">
        <v>2022</v>
      </c>
      <c r="AC67" s="11">
        <v>2023</v>
      </c>
      <c r="AD67" s="12"/>
      <c r="AE67" s="12"/>
      <c r="AF67" s="12"/>
      <c r="AG67" s="12"/>
      <c r="AH67" s="12"/>
      <c r="AI67" s="12"/>
      <c r="AJ67" s="12"/>
      <c r="AK67" s="12"/>
      <c r="AL67" s="12"/>
      <c r="AM67" s="12"/>
      <c r="AN67" s="12"/>
      <c r="AO67" s="12"/>
      <c r="AP67" s="12"/>
    </row>
    <row r="68" spans="1:42" s="18" customFormat="1" ht="12.75" customHeight="1" x14ac:dyDescent="0.2">
      <c r="A68" s="48">
        <v>1</v>
      </c>
      <c r="B68" s="57">
        <v>2</v>
      </c>
      <c r="C68" s="48">
        <v>3</v>
      </c>
      <c r="D68" s="57">
        <v>4</v>
      </c>
      <c r="E68" s="48">
        <v>5</v>
      </c>
      <c r="F68" s="57">
        <v>6</v>
      </c>
      <c r="G68" s="48">
        <v>7</v>
      </c>
      <c r="H68" s="57">
        <v>8</v>
      </c>
      <c r="I68" s="48">
        <v>9</v>
      </c>
      <c r="J68" s="57">
        <v>10</v>
      </c>
      <c r="K68" s="48">
        <v>11</v>
      </c>
      <c r="L68" s="57">
        <v>12</v>
      </c>
      <c r="M68" s="48">
        <v>13</v>
      </c>
      <c r="N68" s="57">
        <v>14</v>
      </c>
      <c r="O68" s="48">
        <v>15</v>
      </c>
      <c r="P68" s="57">
        <v>16</v>
      </c>
      <c r="Q68" s="48">
        <v>17</v>
      </c>
      <c r="R68" s="57">
        <v>18</v>
      </c>
      <c r="S68" s="48">
        <v>19</v>
      </c>
      <c r="T68" s="57">
        <v>20</v>
      </c>
      <c r="U68" s="48">
        <v>21</v>
      </c>
      <c r="V68" s="57">
        <v>22</v>
      </c>
      <c r="W68" s="48">
        <v>23</v>
      </c>
      <c r="X68" s="57">
        <v>24</v>
      </c>
      <c r="Y68" s="48">
        <v>25</v>
      </c>
      <c r="Z68" s="57">
        <v>26</v>
      </c>
      <c r="AA68" s="48">
        <v>27</v>
      </c>
      <c r="AB68" s="57">
        <v>28</v>
      </c>
      <c r="AC68" s="48">
        <v>29</v>
      </c>
      <c r="AD68" s="17"/>
      <c r="AE68" s="17"/>
      <c r="AF68" s="17"/>
      <c r="AG68" s="17"/>
      <c r="AH68" s="17"/>
      <c r="AI68" s="17"/>
      <c r="AJ68" s="17"/>
      <c r="AK68" s="17"/>
      <c r="AL68" s="17"/>
      <c r="AM68" s="17"/>
      <c r="AN68" s="17"/>
      <c r="AO68" s="17"/>
      <c r="AP68" s="17"/>
    </row>
    <row r="69" spans="1:42" s="13" customFormat="1" ht="36" customHeight="1" x14ac:dyDescent="0.2">
      <c r="A69" s="91" t="s">
        <v>18</v>
      </c>
      <c r="B69" s="62">
        <v>55</v>
      </c>
      <c r="C69" s="62">
        <v>55</v>
      </c>
      <c r="D69" s="62">
        <v>38</v>
      </c>
      <c r="E69" s="62">
        <v>38</v>
      </c>
      <c r="F69" s="62">
        <v>17</v>
      </c>
      <c r="G69" s="62">
        <v>17</v>
      </c>
      <c r="H69" s="62">
        <v>54</v>
      </c>
      <c r="I69" s="62">
        <v>52</v>
      </c>
      <c r="J69" s="62">
        <v>125895.70000000001</v>
      </c>
      <c r="K69" s="62">
        <v>133256.98000000001</v>
      </c>
      <c r="L69" s="62">
        <v>132759</v>
      </c>
      <c r="M69" s="62">
        <v>142930.16000000006</v>
      </c>
      <c r="N69" s="3">
        <f>SUM(P69,R69,T69,V69,X69,Z69,AB69)</f>
        <v>15</v>
      </c>
      <c r="O69" s="3">
        <f>SUM(Q69,S69,U69,W69,Y69,AA69,AC69)</f>
        <v>22</v>
      </c>
      <c r="P69" s="74">
        <v>0</v>
      </c>
      <c r="Q69" s="62">
        <v>1</v>
      </c>
      <c r="R69" s="74">
        <v>11</v>
      </c>
      <c r="S69" s="62">
        <v>12</v>
      </c>
      <c r="T69" s="74">
        <v>3</v>
      </c>
      <c r="U69" s="62">
        <v>3</v>
      </c>
      <c r="V69" s="74">
        <v>0</v>
      </c>
      <c r="W69" s="62">
        <v>0</v>
      </c>
      <c r="X69" s="74">
        <v>1</v>
      </c>
      <c r="Y69" s="62">
        <v>2</v>
      </c>
      <c r="Z69" s="73" t="s">
        <v>161</v>
      </c>
      <c r="AA69" s="62">
        <v>4</v>
      </c>
      <c r="AB69" s="74">
        <v>0</v>
      </c>
      <c r="AC69" s="62">
        <v>0</v>
      </c>
      <c r="AD69" s="97"/>
      <c r="AE69" s="97"/>
      <c r="AF69" s="96"/>
      <c r="AG69" s="12"/>
      <c r="AH69" s="96"/>
      <c r="AI69" s="12"/>
      <c r="AJ69" s="96"/>
      <c r="AK69" s="96"/>
      <c r="AL69" s="96"/>
      <c r="AM69" s="96"/>
      <c r="AN69" s="96"/>
      <c r="AO69" s="96"/>
      <c r="AP69" s="97"/>
    </row>
    <row r="70" spans="1:42" s="16" customFormat="1" ht="36" customHeight="1" x14ac:dyDescent="0.2">
      <c r="A70" s="91" t="s">
        <v>19</v>
      </c>
      <c r="B70" s="62">
        <v>396</v>
      </c>
      <c r="C70" s="62">
        <v>392</v>
      </c>
      <c r="D70" s="62">
        <v>117</v>
      </c>
      <c r="E70" s="62">
        <v>115</v>
      </c>
      <c r="F70" s="62">
        <v>279</v>
      </c>
      <c r="G70" s="62">
        <v>277</v>
      </c>
      <c r="H70" s="62">
        <v>367</v>
      </c>
      <c r="I70" s="62">
        <v>364</v>
      </c>
      <c r="J70" s="62">
        <v>343040.09999999969</v>
      </c>
      <c r="K70" s="62">
        <v>356458.42688999971</v>
      </c>
      <c r="L70" s="62">
        <v>328128</v>
      </c>
      <c r="M70" s="62">
        <v>366387.35975000029</v>
      </c>
      <c r="N70" s="3">
        <f t="shared" ref="N70:N77" si="9">SUM(P70,R70,T70,V70,X70,Z70,AB70)</f>
        <v>59</v>
      </c>
      <c r="O70" s="3">
        <f t="shared" ref="O70:O77" si="10">SUM(Q70,S70,U70,W70,Y70,AA70,AC70)</f>
        <v>38</v>
      </c>
      <c r="P70" s="74">
        <v>1</v>
      </c>
      <c r="Q70" s="62">
        <v>2</v>
      </c>
      <c r="R70" s="74">
        <v>29</v>
      </c>
      <c r="S70" s="62">
        <v>12</v>
      </c>
      <c r="T70" s="74">
        <v>12</v>
      </c>
      <c r="U70" s="62">
        <v>4</v>
      </c>
      <c r="V70" s="74">
        <v>3</v>
      </c>
      <c r="W70" s="62">
        <v>1</v>
      </c>
      <c r="X70" s="74">
        <v>12</v>
      </c>
      <c r="Y70" s="62">
        <v>10</v>
      </c>
      <c r="Z70" s="73" t="s">
        <v>161</v>
      </c>
      <c r="AA70" s="62">
        <v>6</v>
      </c>
      <c r="AB70" s="74">
        <v>2</v>
      </c>
      <c r="AC70" s="62">
        <v>3</v>
      </c>
      <c r="AD70" s="97"/>
      <c r="AE70" s="97"/>
      <c r="AF70" s="96"/>
      <c r="AG70" s="15"/>
      <c r="AH70" s="96"/>
      <c r="AI70" s="15"/>
      <c r="AJ70" s="96"/>
      <c r="AK70" s="96"/>
      <c r="AL70" s="96"/>
      <c r="AM70" s="96"/>
      <c r="AN70" s="96"/>
      <c r="AO70" s="96"/>
      <c r="AP70" s="97"/>
    </row>
    <row r="71" spans="1:42" s="13" customFormat="1" ht="36" customHeight="1" x14ac:dyDescent="0.2">
      <c r="A71" s="91" t="s">
        <v>20</v>
      </c>
      <c r="B71" s="62">
        <v>345</v>
      </c>
      <c r="C71" s="62">
        <v>215</v>
      </c>
      <c r="D71" s="62">
        <v>138</v>
      </c>
      <c r="E71" s="62">
        <v>85</v>
      </c>
      <c r="F71" s="62">
        <v>207</v>
      </c>
      <c r="G71" s="62">
        <v>130</v>
      </c>
      <c r="H71" s="62">
        <v>321</v>
      </c>
      <c r="I71" s="62">
        <v>196</v>
      </c>
      <c r="J71" s="62">
        <v>459260.3000000001</v>
      </c>
      <c r="K71" s="62">
        <v>355686.45395000005</v>
      </c>
      <c r="L71" s="62">
        <v>484430</v>
      </c>
      <c r="M71" s="62">
        <v>362646.91400000011</v>
      </c>
      <c r="N71" s="3">
        <f t="shared" si="9"/>
        <v>54</v>
      </c>
      <c r="O71" s="3">
        <f t="shared" si="10"/>
        <v>35</v>
      </c>
      <c r="P71" s="74">
        <v>1</v>
      </c>
      <c r="Q71" s="62">
        <v>2</v>
      </c>
      <c r="R71" s="74">
        <v>27</v>
      </c>
      <c r="S71" s="62">
        <v>11</v>
      </c>
      <c r="T71" s="74">
        <v>11</v>
      </c>
      <c r="U71" s="62">
        <v>7</v>
      </c>
      <c r="V71" s="74">
        <v>1</v>
      </c>
      <c r="W71" s="62">
        <v>2</v>
      </c>
      <c r="X71" s="74">
        <v>14</v>
      </c>
      <c r="Y71" s="62">
        <v>7</v>
      </c>
      <c r="Z71" s="73" t="s">
        <v>161</v>
      </c>
      <c r="AA71" s="62">
        <v>6</v>
      </c>
      <c r="AB71" s="74">
        <v>0</v>
      </c>
      <c r="AC71" s="62">
        <v>0</v>
      </c>
      <c r="AD71" s="97"/>
      <c r="AE71" s="97"/>
      <c r="AF71" s="96"/>
      <c r="AG71" s="12"/>
      <c r="AH71" s="96"/>
      <c r="AI71" s="12"/>
      <c r="AJ71" s="96"/>
      <c r="AK71" s="96"/>
      <c r="AL71" s="96"/>
      <c r="AM71" s="96"/>
      <c r="AN71" s="96"/>
      <c r="AO71" s="96"/>
      <c r="AP71" s="97"/>
    </row>
    <row r="72" spans="1:42" s="34" customFormat="1" ht="36" customHeight="1" x14ac:dyDescent="0.2">
      <c r="A72" s="91" t="s">
        <v>21</v>
      </c>
      <c r="B72" s="62">
        <v>162</v>
      </c>
      <c r="C72" s="62">
        <v>160</v>
      </c>
      <c r="D72" s="62">
        <v>72</v>
      </c>
      <c r="E72" s="62">
        <v>68</v>
      </c>
      <c r="F72" s="62">
        <v>90</v>
      </c>
      <c r="G72" s="62">
        <v>92</v>
      </c>
      <c r="H72" s="62">
        <v>150</v>
      </c>
      <c r="I72" s="62">
        <v>146</v>
      </c>
      <c r="J72" s="62">
        <v>192507.90000000014</v>
      </c>
      <c r="K72" s="62">
        <v>196197.32396000027</v>
      </c>
      <c r="L72" s="62">
        <v>232659</v>
      </c>
      <c r="M72" s="62">
        <v>204250.76699999985</v>
      </c>
      <c r="N72" s="3">
        <f t="shared" si="9"/>
        <v>34</v>
      </c>
      <c r="O72" s="3">
        <f t="shared" si="10"/>
        <v>36</v>
      </c>
      <c r="P72" s="74">
        <v>0</v>
      </c>
      <c r="Q72" s="62">
        <v>0</v>
      </c>
      <c r="R72" s="74">
        <v>15</v>
      </c>
      <c r="S72" s="62">
        <v>14</v>
      </c>
      <c r="T72" s="74">
        <v>11</v>
      </c>
      <c r="U72" s="62">
        <v>9</v>
      </c>
      <c r="V72" s="74">
        <v>2</v>
      </c>
      <c r="W72" s="62">
        <v>2</v>
      </c>
      <c r="X72" s="74">
        <v>5</v>
      </c>
      <c r="Y72" s="62">
        <v>4</v>
      </c>
      <c r="Z72" s="73" t="s">
        <v>161</v>
      </c>
      <c r="AA72" s="62">
        <v>7</v>
      </c>
      <c r="AB72" s="74">
        <v>1</v>
      </c>
      <c r="AC72" s="62">
        <v>0</v>
      </c>
      <c r="AD72" s="97"/>
      <c r="AE72" s="97"/>
      <c r="AF72" s="96"/>
      <c r="AG72" s="22"/>
      <c r="AH72" s="96"/>
      <c r="AI72" s="22"/>
      <c r="AJ72" s="96"/>
      <c r="AK72" s="96"/>
      <c r="AL72" s="96"/>
      <c r="AM72" s="96"/>
      <c r="AN72" s="96"/>
      <c r="AO72" s="96"/>
      <c r="AP72" s="97"/>
    </row>
    <row r="73" spans="1:42" s="34" customFormat="1" ht="36" customHeight="1" x14ac:dyDescent="0.2">
      <c r="A73" s="91" t="s">
        <v>22</v>
      </c>
      <c r="B73" s="62">
        <v>76</v>
      </c>
      <c r="C73" s="62">
        <v>75</v>
      </c>
      <c r="D73" s="62">
        <v>33</v>
      </c>
      <c r="E73" s="62">
        <v>33</v>
      </c>
      <c r="F73" s="62">
        <v>43</v>
      </c>
      <c r="G73" s="62">
        <v>42</v>
      </c>
      <c r="H73" s="62">
        <v>72</v>
      </c>
      <c r="I73" s="62">
        <v>69</v>
      </c>
      <c r="J73" s="62">
        <v>80866.699999999983</v>
      </c>
      <c r="K73" s="62">
        <v>85952.202999999994</v>
      </c>
      <c r="L73" s="62">
        <v>81068</v>
      </c>
      <c r="M73" s="62">
        <v>87181.199999999983</v>
      </c>
      <c r="N73" s="3">
        <f t="shared" si="9"/>
        <v>17</v>
      </c>
      <c r="O73" s="3">
        <f t="shared" si="10"/>
        <v>11</v>
      </c>
      <c r="P73" s="74">
        <v>0</v>
      </c>
      <c r="Q73" s="62">
        <v>1</v>
      </c>
      <c r="R73" s="74">
        <v>7</v>
      </c>
      <c r="S73" s="62">
        <v>5</v>
      </c>
      <c r="T73" s="74">
        <v>7</v>
      </c>
      <c r="U73" s="62">
        <v>2</v>
      </c>
      <c r="V73" s="74">
        <v>0</v>
      </c>
      <c r="W73" s="62">
        <v>0</v>
      </c>
      <c r="X73" s="74">
        <v>3</v>
      </c>
      <c r="Y73" s="62">
        <v>1</v>
      </c>
      <c r="Z73" s="73" t="s">
        <v>161</v>
      </c>
      <c r="AA73" s="62">
        <v>1</v>
      </c>
      <c r="AB73" s="74">
        <v>0</v>
      </c>
      <c r="AC73" s="62">
        <v>1</v>
      </c>
      <c r="AD73" s="97"/>
      <c r="AE73" s="97"/>
      <c r="AF73" s="96"/>
      <c r="AG73" s="22"/>
      <c r="AH73" s="96"/>
      <c r="AI73" s="22"/>
      <c r="AJ73" s="96"/>
      <c r="AK73" s="96"/>
      <c r="AL73" s="96"/>
      <c r="AM73" s="96"/>
      <c r="AN73" s="96"/>
      <c r="AO73" s="96"/>
      <c r="AP73" s="97"/>
    </row>
    <row r="74" spans="1:42" s="14" customFormat="1" ht="36" customHeight="1" x14ac:dyDescent="0.2">
      <c r="A74" s="59" t="s">
        <v>23</v>
      </c>
      <c r="B74" s="62">
        <v>214</v>
      </c>
      <c r="C74" s="62">
        <v>212</v>
      </c>
      <c r="D74" s="62">
        <v>99</v>
      </c>
      <c r="E74" s="62">
        <v>91</v>
      </c>
      <c r="F74" s="62">
        <v>115</v>
      </c>
      <c r="G74" s="62">
        <v>121</v>
      </c>
      <c r="H74" s="62">
        <v>185</v>
      </c>
      <c r="I74" s="62">
        <v>191</v>
      </c>
      <c r="J74" s="62">
        <v>241676.00000000009</v>
      </c>
      <c r="K74" s="62">
        <v>262775.60358674044</v>
      </c>
      <c r="L74" s="62">
        <v>238778</v>
      </c>
      <c r="M74" s="62">
        <v>252163.37800000017</v>
      </c>
      <c r="N74" s="3">
        <f t="shared" si="9"/>
        <v>39</v>
      </c>
      <c r="O74" s="3">
        <f t="shared" si="10"/>
        <v>38</v>
      </c>
      <c r="P74" s="74">
        <v>1</v>
      </c>
      <c r="Q74" s="62">
        <v>0</v>
      </c>
      <c r="R74" s="74">
        <v>18</v>
      </c>
      <c r="S74" s="62">
        <v>18</v>
      </c>
      <c r="T74" s="74">
        <v>12</v>
      </c>
      <c r="U74" s="62">
        <v>9</v>
      </c>
      <c r="V74" s="74">
        <v>1</v>
      </c>
      <c r="W74" s="62">
        <v>2</v>
      </c>
      <c r="X74" s="74">
        <v>6</v>
      </c>
      <c r="Y74" s="62">
        <v>3</v>
      </c>
      <c r="Z74" s="73" t="s">
        <v>161</v>
      </c>
      <c r="AA74" s="62">
        <v>6</v>
      </c>
      <c r="AB74" s="74">
        <v>1</v>
      </c>
      <c r="AC74" s="62">
        <v>0</v>
      </c>
      <c r="AD74" s="97"/>
      <c r="AE74" s="97"/>
      <c r="AF74" s="96"/>
      <c r="AG74" s="19"/>
      <c r="AH74" s="96"/>
      <c r="AI74" s="19"/>
      <c r="AJ74" s="96"/>
      <c r="AK74" s="96"/>
      <c r="AL74" s="96"/>
      <c r="AM74" s="96"/>
      <c r="AN74" s="96"/>
      <c r="AO74" s="96"/>
      <c r="AP74" s="97"/>
    </row>
    <row r="75" spans="1:42" s="13" customFormat="1" ht="36" customHeight="1" x14ac:dyDescent="0.2">
      <c r="A75" s="59" t="s">
        <v>24</v>
      </c>
      <c r="B75" s="62">
        <v>192</v>
      </c>
      <c r="C75" s="62">
        <v>193</v>
      </c>
      <c r="D75" s="62">
        <v>74</v>
      </c>
      <c r="E75" s="62">
        <v>69</v>
      </c>
      <c r="F75" s="62">
        <v>118</v>
      </c>
      <c r="G75" s="62">
        <v>124</v>
      </c>
      <c r="H75" s="62">
        <v>178</v>
      </c>
      <c r="I75" s="62">
        <v>180</v>
      </c>
      <c r="J75" s="62">
        <v>235888.89999999991</v>
      </c>
      <c r="K75" s="62">
        <v>241054.53766</v>
      </c>
      <c r="L75" s="62">
        <v>248999</v>
      </c>
      <c r="M75" s="62">
        <v>248406.0824000001</v>
      </c>
      <c r="N75" s="3">
        <f t="shared" si="9"/>
        <v>27</v>
      </c>
      <c r="O75" s="3">
        <f t="shared" si="10"/>
        <v>33</v>
      </c>
      <c r="P75" s="74">
        <v>1</v>
      </c>
      <c r="Q75" s="62">
        <v>0</v>
      </c>
      <c r="R75" s="74">
        <v>12</v>
      </c>
      <c r="S75" s="62">
        <v>11</v>
      </c>
      <c r="T75" s="74">
        <v>4</v>
      </c>
      <c r="U75" s="62">
        <v>4</v>
      </c>
      <c r="V75" s="74">
        <v>3</v>
      </c>
      <c r="W75" s="62">
        <v>0</v>
      </c>
      <c r="X75" s="74">
        <v>7</v>
      </c>
      <c r="Y75" s="62">
        <v>10</v>
      </c>
      <c r="Z75" s="73" t="s">
        <v>161</v>
      </c>
      <c r="AA75" s="62">
        <v>8</v>
      </c>
      <c r="AB75" s="74">
        <v>0</v>
      </c>
      <c r="AC75" s="62">
        <v>0</v>
      </c>
      <c r="AD75" s="97"/>
      <c r="AE75" s="97"/>
      <c r="AF75" s="96"/>
      <c r="AG75" s="12"/>
      <c r="AH75" s="96"/>
      <c r="AI75" s="12"/>
      <c r="AJ75" s="96"/>
      <c r="AK75" s="96"/>
      <c r="AL75" s="96"/>
      <c r="AM75" s="96"/>
      <c r="AN75" s="96"/>
      <c r="AO75" s="96"/>
      <c r="AP75" s="97"/>
    </row>
    <row r="76" spans="1:42" s="34" customFormat="1" ht="36" customHeight="1" x14ac:dyDescent="0.2">
      <c r="A76" s="91" t="s">
        <v>25</v>
      </c>
      <c r="B76" s="62">
        <v>84</v>
      </c>
      <c r="C76" s="62">
        <v>85</v>
      </c>
      <c r="D76" s="62">
        <v>35</v>
      </c>
      <c r="E76" s="62">
        <v>36</v>
      </c>
      <c r="F76" s="62">
        <v>49</v>
      </c>
      <c r="G76" s="62">
        <v>49</v>
      </c>
      <c r="H76" s="62">
        <v>75</v>
      </c>
      <c r="I76" s="62">
        <v>73</v>
      </c>
      <c r="J76" s="62">
        <v>72120.599999999977</v>
      </c>
      <c r="K76" s="62">
        <v>77635.187800000029</v>
      </c>
      <c r="L76" s="62">
        <v>73745</v>
      </c>
      <c r="M76" s="62">
        <v>79352.413000000015</v>
      </c>
      <c r="N76" s="3">
        <f t="shared" si="9"/>
        <v>19</v>
      </c>
      <c r="O76" s="3">
        <f t="shared" si="10"/>
        <v>25</v>
      </c>
      <c r="P76" s="74">
        <v>0</v>
      </c>
      <c r="Q76" s="62">
        <v>2</v>
      </c>
      <c r="R76" s="74">
        <v>12</v>
      </c>
      <c r="S76" s="62">
        <v>9</v>
      </c>
      <c r="T76" s="74">
        <v>3</v>
      </c>
      <c r="U76" s="62">
        <v>1</v>
      </c>
      <c r="V76" s="74">
        <v>0</v>
      </c>
      <c r="W76" s="62">
        <v>5</v>
      </c>
      <c r="X76" s="74">
        <v>4</v>
      </c>
      <c r="Y76" s="62">
        <v>5</v>
      </c>
      <c r="Z76" s="73" t="s">
        <v>161</v>
      </c>
      <c r="AA76" s="62">
        <v>2</v>
      </c>
      <c r="AB76" s="74">
        <v>0</v>
      </c>
      <c r="AC76" s="62">
        <v>1</v>
      </c>
      <c r="AD76" s="97"/>
      <c r="AE76" s="97"/>
      <c r="AF76" s="96"/>
      <c r="AG76" s="22"/>
      <c r="AH76" s="96"/>
      <c r="AI76" s="22"/>
      <c r="AJ76" s="96"/>
      <c r="AK76" s="96"/>
      <c r="AL76" s="96"/>
      <c r="AM76" s="96"/>
      <c r="AN76" s="96"/>
      <c r="AO76" s="96"/>
      <c r="AP76" s="97"/>
    </row>
    <row r="77" spans="1:42" s="13" customFormat="1" ht="36" customHeight="1" x14ac:dyDescent="0.2">
      <c r="A77" s="90" t="s">
        <v>56</v>
      </c>
      <c r="B77" s="62">
        <v>101</v>
      </c>
      <c r="C77" s="62">
        <v>231</v>
      </c>
      <c r="D77" s="62">
        <v>42</v>
      </c>
      <c r="E77" s="62">
        <v>86</v>
      </c>
      <c r="F77" s="62">
        <v>59</v>
      </c>
      <c r="G77" s="62">
        <v>145</v>
      </c>
      <c r="H77" s="62">
        <v>94</v>
      </c>
      <c r="I77" s="62">
        <v>213</v>
      </c>
      <c r="J77" s="62">
        <v>56775</v>
      </c>
      <c r="K77" s="62">
        <v>172363.52002000017</v>
      </c>
      <c r="L77" s="62">
        <v>57213</v>
      </c>
      <c r="M77" s="62">
        <v>180367.42299999998</v>
      </c>
      <c r="N77" s="3">
        <f t="shared" si="9"/>
        <v>21</v>
      </c>
      <c r="O77" s="3">
        <f t="shared" si="10"/>
        <v>39</v>
      </c>
      <c r="P77" s="74">
        <v>0</v>
      </c>
      <c r="Q77" s="62">
        <v>1</v>
      </c>
      <c r="R77" s="74">
        <v>12</v>
      </c>
      <c r="S77" s="62">
        <v>15</v>
      </c>
      <c r="T77" s="74">
        <v>5</v>
      </c>
      <c r="U77" s="62">
        <v>7</v>
      </c>
      <c r="V77" s="74">
        <v>0</v>
      </c>
      <c r="W77" s="62">
        <v>2</v>
      </c>
      <c r="X77" s="74">
        <v>4</v>
      </c>
      <c r="Y77" s="62">
        <v>8</v>
      </c>
      <c r="Z77" s="73" t="s">
        <v>161</v>
      </c>
      <c r="AA77" s="62">
        <v>6</v>
      </c>
      <c r="AB77" s="74">
        <v>0</v>
      </c>
      <c r="AC77" s="62">
        <v>0</v>
      </c>
      <c r="AD77" s="97"/>
      <c r="AE77" s="97"/>
      <c r="AF77" s="96"/>
      <c r="AG77" s="12"/>
      <c r="AH77" s="96"/>
      <c r="AI77" s="12"/>
      <c r="AJ77" s="96"/>
      <c r="AK77" s="96"/>
      <c r="AL77" s="96"/>
      <c r="AM77" s="96"/>
      <c r="AN77" s="96"/>
      <c r="AO77" s="96"/>
      <c r="AP77" s="97"/>
    </row>
    <row r="78" spans="1:42" s="19" customFormat="1" ht="36" customHeight="1" x14ac:dyDescent="0.2">
      <c r="A78" s="25" t="s">
        <v>26</v>
      </c>
      <c r="B78" s="64">
        <f>SUM(B69:B77)</f>
        <v>1625</v>
      </c>
      <c r="C78" s="64">
        <f t="shared" ref="C78:AC78" si="11">SUM(C69:C77)</f>
        <v>1618</v>
      </c>
      <c r="D78" s="64">
        <f t="shared" si="11"/>
        <v>648</v>
      </c>
      <c r="E78" s="64">
        <f t="shared" si="11"/>
        <v>621</v>
      </c>
      <c r="F78" s="64">
        <f t="shared" si="11"/>
        <v>977</v>
      </c>
      <c r="G78" s="64">
        <f t="shared" si="11"/>
        <v>997</v>
      </c>
      <c r="H78" s="64">
        <f t="shared" si="11"/>
        <v>1496</v>
      </c>
      <c r="I78" s="64">
        <f t="shared" si="11"/>
        <v>1484</v>
      </c>
      <c r="J78" s="64">
        <f t="shared" si="11"/>
        <v>1808031.1999999997</v>
      </c>
      <c r="K78" s="64">
        <f t="shared" si="11"/>
        <v>1881380.2368667405</v>
      </c>
      <c r="L78" s="64">
        <f t="shared" si="11"/>
        <v>1877779</v>
      </c>
      <c r="M78" s="64">
        <f t="shared" si="11"/>
        <v>1923685.6971500006</v>
      </c>
      <c r="N78" s="64">
        <f t="shared" si="11"/>
        <v>285</v>
      </c>
      <c r="O78" s="64">
        <f t="shared" si="11"/>
        <v>277</v>
      </c>
      <c r="P78" s="64">
        <f t="shared" si="11"/>
        <v>4</v>
      </c>
      <c r="Q78" s="64">
        <f t="shared" si="11"/>
        <v>9</v>
      </c>
      <c r="R78" s="64">
        <f t="shared" si="11"/>
        <v>143</v>
      </c>
      <c r="S78" s="64">
        <f t="shared" si="11"/>
        <v>107</v>
      </c>
      <c r="T78" s="64">
        <f t="shared" si="11"/>
        <v>68</v>
      </c>
      <c r="U78" s="64">
        <f t="shared" si="11"/>
        <v>46</v>
      </c>
      <c r="V78" s="64">
        <f t="shared" si="11"/>
        <v>10</v>
      </c>
      <c r="W78" s="64">
        <f t="shared" si="11"/>
        <v>14</v>
      </c>
      <c r="X78" s="64">
        <f t="shared" si="11"/>
        <v>56</v>
      </c>
      <c r="Y78" s="64">
        <f t="shared" si="11"/>
        <v>50</v>
      </c>
      <c r="Z78" s="64" t="s">
        <v>161</v>
      </c>
      <c r="AA78" s="64">
        <f t="shared" si="11"/>
        <v>46</v>
      </c>
      <c r="AB78" s="64">
        <f t="shared" si="11"/>
        <v>4</v>
      </c>
      <c r="AC78" s="64">
        <f t="shared" si="11"/>
        <v>5</v>
      </c>
      <c r="AD78" s="97"/>
      <c r="AE78" s="97"/>
      <c r="AF78" s="96"/>
      <c r="AH78" s="96"/>
      <c r="AJ78" s="96"/>
      <c r="AK78" s="96"/>
      <c r="AL78" s="96"/>
      <c r="AM78" s="96"/>
      <c r="AN78" s="96"/>
      <c r="AO78" s="96"/>
      <c r="AP78" s="97"/>
    </row>
    <row r="79" spans="1:42" s="13" customFormat="1" ht="75" customHeight="1" x14ac:dyDescent="0.2">
      <c r="A79" s="156" t="s">
        <v>160</v>
      </c>
      <c r="B79" s="156"/>
      <c r="C79" s="156"/>
      <c r="D79" s="156"/>
      <c r="E79" s="156"/>
      <c r="F79" s="156"/>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2"/>
      <c r="AE79" s="12"/>
      <c r="AF79" s="12"/>
      <c r="AG79" s="12"/>
      <c r="AH79" s="12"/>
      <c r="AI79" s="12"/>
      <c r="AJ79" s="12"/>
      <c r="AK79" s="12"/>
      <c r="AL79" s="12"/>
      <c r="AM79" s="12"/>
      <c r="AN79" s="12"/>
      <c r="AO79" s="12"/>
      <c r="AP79" s="12"/>
    </row>
    <row r="80" spans="1:42" s="19" customFormat="1" ht="20.25" customHeight="1" x14ac:dyDescent="0.2">
      <c r="A80" s="27"/>
      <c r="D80" s="28"/>
      <c r="E80" s="28"/>
      <c r="F80" s="28"/>
      <c r="G80" s="28"/>
      <c r="H80" s="28"/>
      <c r="I80" s="28"/>
      <c r="J80" s="29"/>
      <c r="K80" s="30"/>
      <c r="L80" s="31"/>
      <c r="M80" s="32"/>
      <c r="N80" s="30"/>
      <c r="O80" s="30"/>
      <c r="P80" s="30"/>
      <c r="Q80" s="30"/>
      <c r="R80" s="30"/>
      <c r="S80" s="30"/>
      <c r="T80" s="30"/>
      <c r="U80" s="30"/>
      <c r="V80" s="30"/>
      <c r="W80" s="30"/>
      <c r="X80" s="30"/>
      <c r="Y80" s="30"/>
      <c r="Z80" s="30"/>
      <c r="AA80" s="30"/>
    </row>
    <row r="81" spans="4:42" ht="20.25" customHeight="1" x14ac:dyDescent="0.2">
      <c r="AC81" s="12"/>
      <c r="AD81" s="12"/>
      <c r="AE81" s="12"/>
      <c r="AF81" s="12"/>
      <c r="AG81" s="12"/>
      <c r="AH81" s="12"/>
      <c r="AI81" s="12"/>
      <c r="AJ81" s="12"/>
      <c r="AK81" s="12"/>
      <c r="AL81" s="12"/>
      <c r="AM81" s="12"/>
      <c r="AN81" s="12"/>
      <c r="AO81" s="12"/>
      <c r="AP81" s="12"/>
    </row>
    <row r="82" spans="4:42" ht="20.25" customHeight="1" x14ac:dyDescent="0.2">
      <c r="AC82" s="12"/>
      <c r="AD82" s="12"/>
      <c r="AE82" s="12"/>
      <c r="AF82" s="12"/>
      <c r="AG82" s="12"/>
      <c r="AH82" s="12"/>
      <c r="AI82" s="12"/>
      <c r="AJ82" s="12"/>
      <c r="AK82" s="12"/>
      <c r="AL82" s="12"/>
      <c r="AM82" s="12"/>
      <c r="AN82" s="12"/>
      <c r="AO82" s="12"/>
      <c r="AP82" s="12"/>
    </row>
    <row r="83" spans="4:42" ht="20.25" customHeight="1" x14ac:dyDescent="0.2">
      <c r="D83" s="35"/>
      <c r="E83" s="35"/>
      <c r="F83" s="35"/>
      <c r="G83" s="35"/>
      <c r="H83" s="35"/>
      <c r="I83" s="35"/>
      <c r="AC83" s="12"/>
      <c r="AD83" s="12"/>
      <c r="AE83" s="12"/>
      <c r="AF83" s="12"/>
      <c r="AG83" s="12"/>
      <c r="AH83" s="12"/>
      <c r="AI83" s="12"/>
      <c r="AJ83" s="12"/>
      <c r="AK83" s="12"/>
      <c r="AL83" s="12"/>
      <c r="AM83" s="12"/>
      <c r="AN83" s="12"/>
      <c r="AO83" s="12"/>
      <c r="AP83" s="12"/>
    </row>
    <row r="84" spans="4:42" ht="20.25" customHeight="1" x14ac:dyDescent="0.2">
      <c r="AC84" s="12"/>
      <c r="AD84" s="12"/>
      <c r="AE84" s="12"/>
      <c r="AF84" s="12"/>
      <c r="AG84" s="12"/>
      <c r="AH84" s="12"/>
      <c r="AI84" s="12"/>
      <c r="AJ84" s="12"/>
      <c r="AK84" s="12"/>
      <c r="AL84" s="12"/>
      <c r="AM84" s="12"/>
      <c r="AN84" s="12"/>
      <c r="AO84" s="12"/>
      <c r="AP84" s="12"/>
    </row>
    <row r="85" spans="4:42" ht="20.25" customHeight="1" x14ac:dyDescent="0.2">
      <c r="AC85" s="12"/>
      <c r="AD85" s="12"/>
      <c r="AE85" s="12"/>
      <c r="AF85" s="12"/>
      <c r="AG85" s="12"/>
      <c r="AH85" s="12"/>
      <c r="AI85" s="12"/>
      <c r="AJ85" s="12"/>
      <c r="AK85" s="12"/>
      <c r="AL85" s="12"/>
      <c r="AM85" s="12"/>
      <c r="AN85" s="12"/>
      <c r="AO85" s="12"/>
      <c r="AP85" s="12"/>
    </row>
    <row r="86" spans="4:42" ht="20.25" customHeight="1" x14ac:dyDescent="0.2">
      <c r="AC86" s="12"/>
      <c r="AD86" s="12"/>
      <c r="AE86" s="12"/>
      <c r="AF86" s="12"/>
      <c r="AG86" s="12"/>
      <c r="AH86" s="12"/>
      <c r="AI86" s="12"/>
      <c r="AJ86" s="12"/>
      <c r="AK86" s="12"/>
      <c r="AL86" s="12"/>
      <c r="AM86" s="12"/>
      <c r="AN86" s="12"/>
      <c r="AO86" s="12"/>
      <c r="AP86" s="12"/>
    </row>
    <row r="87" spans="4:42" x14ac:dyDescent="0.2">
      <c r="M87" s="28"/>
      <c r="N87" s="28"/>
      <c r="O87" s="28"/>
      <c r="P87" s="28"/>
      <c r="Q87" s="28"/>
      <c r="R87" s="28"/>
      <c r="S87" s="28"/>
      <c r="T87" s="28"/>
      <c r="U87" s="28"/>
      <c r="AC87" s="12"/>
      <c r="AD87" s="12"/>
      <c r="AE87" s="12"/>
      <c r="AF87" s="12"/>
      <c r="AG87" s="12"/>
      <c r="AH87" s="12"/>
      <c r="AI87" s="12"/>
      <c r="AJ87" s="12"/>
      <c r="AK87" s="12"/>
      <c r="AL87" s="12"/>
      <c r="AM87" s="12"/>
      <c r="AN87" s="12"/>
      <c r="AO87" s="12"/>
      <c r="AP87" s="12"/>
    </row>
    <row r="88" spans="4:42" x14ac:dyDescent="0.2">
      <c r="AC88" s="12"/>
      <c r="AD88" s="12"/>
      <c r="AE88" s="12"/>
      <c r="AF88" s="12"/>
      <c r="AG88" s="12"/>
      <c r="AH88" s="12"/>
      <c r="AI88" s="12"/>
      <c r="AJ88" s="12"/>
      <c r="AK88" s="12"/>
      <c r="AL88" s="12"/>
      <c r="AM88" s="12"/>
      <c r="AN88" s="12"/>
      <c r="AO88" s="12"/>
      <c r="AP88" s="12"/>
    </row>
    <row r="89" spans="4:42" x14ac:dyDescent="0.2">
      <c r="AC89" s="12"/>
      <c r="AD89" s="12"/>
      <c r="AE89" s="12"/>
      <c r="AF89" s="12"/>
      <c r="AG89" s="12"/>
      <c r="AH89" s="12"/>
      <c r="AI89" s="12"/>
      <c r="AJ89" s="12"/>
      <c r="AK89" s="12"/>
      <c r="AL89" s="12"/>
      <c r="AM89" s="12"/>
      <c r="AN89" s="12"/>
      <c r="AO89" s="12"/>
      <c r="AP89" s="12"/>
    </row>
  </sheetData>
  <mergeCells count="80">
    <mergeCell ref="R65:S66"/>
    <mergeCell ref="T65:U66"/>
    <mergeCell ref="B50:C52"/>
    <mergeCell ref="D50:E52"/>
    <mergeCell ref="F50:G52"/>
    <mergeCell ref="N65:O66"/>
    <mergeCell ref="P65:Q66"/>
    <mergeCell ref="P51:Q52"/>
    <mergeCell ref="D64:E66"/>
    <mergeCell ref="F64:G66"/>
    <mergeCell ref="H64:I66"/>
    <mergeCell ref="A5:A9"/>
    <mergeCell ref="J5:K7"/>
    <mergeCell ref="J8:M8"/>
    <mergeCell ref="B5:I5"/>
    <mergeCell ref="N51:O52"/>
    <mergeCell ref="A4:AC4"/>
    <mergeCell ref="N5:AC6"/>
    <mergeCell ref="AB24:AC25"/>
    <mergeCell ref="AB51:AC52"/>
    <mergeCell ref="T51:U52"/>
    <mergeCell ref="V51:W52"/>
    <mergeCell ref="X51:Y52"/>
    <mergeCell ref="R7:S8"/>
    <mergeCell ref="H6:I8"/>
    <mergeCell ref="B6:C8"/>
    <mergeCell ref="D6:E8"/>
    <mergeCell ref="F6:G8"/>
    <mergeCell ref="J22:K24"/>
    <mergeCell ref="L22:M24"/>
    <mergeCell ref="A22:A26"/>
    <mergeCell ref="J25:M25"/>
    <mergeCell ref="V65:W66"/>
    <mergeCell ref="AB7:AC8"/>
    <mergeCell ref="X24:Y25"/>
    <mergeCell ref="X7:Y8"/>
    <mergeCell ref="V7:W8"/>
    <mergeCell ref="V24:W25"/>
    <mergeCell ref="Z7:AA8"/>
    <mergeCell ref="Z24:AA25"/>
    <mergeCell ref="Z51:AA52"/>
    <mergeCell ref="Z65:AA66"/>
    <mergeCell ref="A45:AC45"/>
    <mergeCell ref="A59:AC59"/>
    <mergeCell ref="A48:AC48"/>
    <mergeCell ref="A62:AC62"/>
    <mergeCell ref="N63:AC64"/>
    <mergeCell ref="B64:C66"/>
    <mergeCell ref="T7:U8"/>
    <mergeCell ref="P7:Q8"/>
    <mergeCell ref="N7:O8"/>
    <mergeCell ref="N24:O25"/>
    <mergeCell ref="P24:Q25"/>
    <mergeCell ref="R24:S25"/>
    <mergeCell ref="T24:U25"/>
    <mergeCell ref="A18:AC18"/>
    <mergeCell ref="A21:AC21"/>
    <mergeCell ref="N22:AC23"/>
    <mergeCell ref="B22:I22"/>
    <mergeCell ref="B23:C25"/>
    <mergeCell ref="D23:E25"/>
    <mergeCell ref="F23:G25"/>
    <mergeCell ref="H23:I25"/>
    <mergeCell ref="L5:M7"/>
    <mergeCell ref="A79:AC79"/>
    <mergeCell ref="J63:K65"/>
    <mergeCell ref="L63:M65"/>
    <mergeCell ref="J49:K51"/>
    <mergeCell ref="A49:A53"/>
    <mergeCell ref="L49:M51"/>
    <mergeCell ref="J52:M52"/>
    <mergeCell ref="A63:A67"/>
    <mergeCell ref="B63:I63"/>
    <mergeCell ref="J66:M66"/>
    <mergeCell ref="B49:I49"/>
    <mergeCell ref="H50:I52"/>
    <mergeCell ref="R51:S52"/>
    <mergeCell ref="X65:Y66"/>
    <mergeCell ref="AB65:AC66"/>
    <mergeCell ref="N49:AC50"/>
  </mergeCells>
  <phoneticPr fontId="0" type="noConversion"/>
  <printOptions horizontalCentered="1"/>
  <pageMargins left="0.7" right="0.7" top="0.75" bottom="0.75" header="0.3" footer="0.3"/>
  <pageSetup paperSize="9" scale="23" orientation="portrait" r:id="rId1"/>
  <headerFooter alignWithMargins="0"/>
  <rowBreaks count="1" manualBreakCount="1">
    <brk id="60" max="15" man="1"/>
  </rowBreaks>
  <ignoredErrors>
    <ignoredError sqref="B78:Y78 B58:Y58"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V84"/>
  <sheetViews>
    <sheetView zoomScale="70" zoomScaleNormal="70" workbookViewId="0">
      <pane ySplit="1" topLeftCell="A2" activePane="bottomLeft" state="frozenSplit"/>
      <selection pane="bottomLeft"/>
    </sheetView>
  </sheetViews>
  <sheetFormatPr defaultColWidth="9.140625" defaultRowHeight="12.75" x14ac:dyDescent="0.2"/>
  <cols>
    <col min="1" max="1" width="21.7109375" style="37" customWidth="1"/>
    <col min="2" max="25" width="12.7109375" style="37" customWidth="1"/>
    <col min="26" max="48" width="9.140625" style="37"/>
    <col min="49" max="16384" width="9.140625" style="8"/>
  </cols>
  <sheetData>
    <row r="1" spans="1:48" ht="22.5" customHeight="1" x14ac:dyDescent="0.2">
      <c r="A1" s="36" t="s">
        <v>90</v>
      </c>
    </row>
    <row r="2" spans="1:48" ht="22.5" customHeight="1" x14ac:dyDescent="0.2">
      <c r="A2" s="36"/>
    </row>
    <row r="3" spans="1:48" s="12" customFormat="1" ht="22.5" customHeight="1" x14ac:dyDescent="0.2">
      <c r="A3" s="22" t="s">
        <v>99</v>
      </c>
    </row>
    <row r="4" spans="1:48" s="14" customFormat="1" ht="30.75" customHeight="1" x14ac:dyDescent="0.2">
      <c r="A4" s="187" t="s">
        <v>39</v>
      </c>
      <c r="B4" s="187"/>
      <c r="C4" s="187"/>
      <c r="D4" s="187"/>
      <c r="E4" s="187"/>
      <c r="F4" s="187"/>
      <c r="G4" s="187"/>
      <c r="H4" s="187"/>
      <c r="I4" s="187"/>
      <c r="J4" s="187"/>
      <c r="K4" s="187"/>
      <c r="L4" s="187"/>
      <c r="M4" s="187"/>
      <c r="N4" s="187"/>
      <c r="O4" s="187"/>
      <c r="P4" s="187"/>
      <c r="Q4" s="187"/>
      <c r="R4" s="187"/>
      <c r="S4" s="187"/>
      <c r="T4" s="187"/>
      <c r="U4" s="187"/>
      <c r="V4" s="187"/>
      <c r="W4" s="187"/>
      <c r="X4" s="187"/>
      <c r="Y4" s="187"/>
      <c r="Z4" s="19"/>
      <c r="AA4" s="19"/>
      <c r="AB4" s="19"/>
      <c r="AC4" s="19"/>
      <c r="AD4" s="19"/>
      <c r="AE4" s="19"/>
      <c r="AF4" s="19"/>
      <c r="AG4" s="19"/>
      <c r="AH4" s="19"/>
      <c r="AI4" s="19"/>
      <c r="AJ4" s="19"/>
      <c r="AK4" s="19"/>
      <c r="AL4" s="19"/>
      <c r="AM4" s="19"/>
      <c r="AN4" s="19"/>
      <c r="AO4" s="19"/>
      <c r="AP4" s="19"/>
      <c r="AQ4" s="19"/>
      <c r="AR4" s="19"/>
      <c r="AS4" s="19"/>
      <c r="AT4" s="19"/>
      <c r="AU4" s="19"/>
      <c r="AV4" s="19"/>
    </row>
    <row r="5" spans="1:48" s="13" customFormat="1" ht="24" customHeight="1" x14ac:dyDescent="0.2">
      <c r="A5" s="184" t="s">
        <v>83</v>
      </c>
      <c r="B5" s="142" t="s">
        <v>178</v>
      </c>
      <c r="C5" s="143"/>
      <c r="D5" s="141" t="s">
        <v>98</v>
      </c>
      <c r="E5" s="141"/>
      <c r="F5" s="141"/>
      <c r="G5" s="141"/>
      <c r="H5" s="141"/>
      <c r="I5" s="141"/>
      <c r="J5" s="141"/>
      <c r="K5" s="141"/>
      <c r="L5" s="141"/>
      <c r="M5" s="141"/>
      <c r="N5" s="141"/>
      <c r="O5" s="141"/>
      <c r="P5" s="141"/>
      <c r="Q5" s="141"/>
      <c r="R5" s="141"/>
      <c r="S5" s="141"/>
      <c r="T5" s="141"/>
      <c r="U5" s="141"/>
      <c r="V5" s="141"/>
      <c r="W5" s="141"/>
      <c r="X5" s="141"/>
      <c r="Y5" s="141"/>
      <c r="Z5" s="12"/>
      <c r="AA5" s="12"/>
      <c r="AB5" s="12"/>
      <c r="AC5" s="12"/>
      <c r="AD5" s="12"/>
      <c r="AE5" s="12"/>
      <c r="AF5" s="12"/>
      <c r="AG5" s="12"/>
      <c r="AH5" s="12"/>
      <c r="AI5" s="12"/>
      <c r="AJ5" s="12"/>
      <c r="AK5" s="12"/>
      <c r="AL5" s="12"/>
      <c r="AM5" s="12"/>
      <c r="AN5" s="12"/>
      <c r="AO5" s="12"/>
      <c r="AP5" s="12"/>
      <c r="AQ5" s="12"/>
      <c r="AR5" s="12"/>
      <c r="AS5" s="12"/>
      <c r="AT5" s="12"/>
      <c r="AU5" s="12"/>
      <c r="AV5" s="12"/>
    </row>
    <row r="6" spans="1:48" s="13" customFormat="1" ht="103.9" customHeight="1" x14ac:dyDescent="0.2">
      <c r="A6" s="185"/>
      <c r="B6" s="146"/>
      <c r="C6" s="147"/>
      <c r="D6" s="148" t="s">
        <v>182</v>
      </c>
      <c r="E6" s="153"/>
      <c r="F6" s="148" t="s">
        <v>181</v>
      </c>
      <c r="G6" s="153"/>
      <c r="H6" s="148" t="s">
        <v>163</v>
      </c>
      <c r="I6" s="153"/>
      <c r="J6" s="148" t="s">
        <v>183</v>
      </c>
      <c r="K6" s="153"/>
      <c r="L6" s="148" t="s">
        <v>180</v>
      </c>
      <c r="M6" s="153"/>
      <c r="N6" s="148" t="s">
        <v>97</v>
      </c>
      <c r="O6" s="153"/>
      <c r="P6" s="148" t="s">
        <v>177</v>
      </c>
      <c r="Q6" s="153"/>
      <c r="R6" s="148" t="s">
        <v>184</v>
      </c>
      <c r="S6" s="153"/>
      <c r="T6" s="148" t="s">
        <v>185</v>
      </c>
      <c r="U6" s="153"/>
      <c r="V6" s="180" t="s">
        <v>87</v>
      </c>
      <c r="W6" s="181"/>
      <c r="X6" s="180" t="s">
        <v>162</v>
      </c>
      <c r="Y6" s="181"/>
      <c r="Z6" s="12"/>
      <c r="AA6" s="12"/>
      <c r="AB6" s="12"/>
      <c r="AC6" s="12"/>
      <c r="AD6" s="12"/>
      <c r="AE6" s="12"/>
      <c r="AF6" s="12"/>
      <c r="AG6" s="12"/>
      <c r="AH6" s="12"/>
      <c r="AI6" s="12"/>
      <c r="AJ6" s="12"/>
      <c r="AK6" s="12"/>
      <c r="AL6" s="12"/>
      <c r="AM6" s="12"/>
      <c r="AN6" s="12"/>
      <c r="AO6" s="12"/>
      <c r="AP6" s="12"/>
      <c r="AQ6" s="12"/>
      <c r="AR6" s="12"/>
      <c r="AS6" s="12"/>
      <c r="AT6" s="12"/>
      <c r="AU6" s="12"/>
      <c r="AV6" s="12"/>
    </row>
    <row r="7" spans="1:48" s="13" customFormat="1" ht="23.45" customHeight="1" x14ac:dyDescent="0.2">
      <c r="A7" s="186"/>
      <c r="B7" s="60" t="s">
        <v>149</v>
      </c>
      <c r="C7" s="60" t="s">
        <v>150</v>
      </c>
      <c r="D7" s="60" t="s">
        <v>149</v>
      </c>
      <c r="E7" s="60" t="s">
        <v>150</v>
      </c>
      <c r="F7" s="60" t="s">
        <v>149</v>
      </c>
      <c r="G7" s="60" t="s">
        <v>150</v>
      </c>
      <c r="H7" s="60" t="s">
        <v>149</v>
      </c>
      <c r="I7" s="60" t="s">
        <v>150</v>
      </c>
      <c r="J7" s="60" t="s">
        <v>149</v>
      </c>
      <c r="K7" s="60" t="s">
        <v>150</v>
      </c>
      <c r="L7" s="60" t="s">
        <v>149</v>
      </c>
      <c r="M7" s="60" t="s">
        <v>150</v>
      </c>
      <c r="N7" s="60" t="s">
        <v>149</v>
      </c>
      <c r="O7" s="60" t="s">
        <v>150</v>
      </c>
      <c r="P7" s="60" t="s">
        <v>149</v>
      </c>
      <c r="Q7" s="60" t="s">
        <v>150</v>
      </c>
      <c r="R7" s="60" t="s">
        <v>149</v>
      </c>
      <c r="S7" s="60" t="s">
        <v>150</v>
      </c>
      <c r="T7" s="60" t="s">
        <v>149</v>
      </c>
      <c r="U7" s="60" t="s">
        <v>150</v>
      </c>
      <c r="V7" s="60" t="s">
        <v>149</v>
      </c>
      <c r="W7" s="60" t="s">
        <v>150</v>
      </c>
      <c r="X7" s="60" t="s">
        <v>149</v>
      </c>
      <c r="Y7" s="60" t="s">
        <v>150</v>
      </c>
      <c r="Z7" s="12"/>
      <c r="AA7" s="12"/>
      <c r="AB7" s="12"/>
      <c r="AC7" s="12"/>
      <c r="AD7" s="12"/>
      <c r="AE7" s="12"/>
      <c r="AF7" s="12"/>
      <c r="AG7" s="12"/>
      <c r="AH7" s="12"/>
      <c r="AI7" s="12"/>
      <c r="AJ7" s="12"/>
      <c r="AK7" s="12"/>
      <c r="AL7" s="12"/>
      <c r="AM7" s="12"/>
      <c r="AN7" s="12"/>
      <c r="AO7" s="12"/>
      <c r="AP7" s="12"/>
      <c r="AQ7" s="12"/>
      <c r="AR7" s="12"/>
      <c r="AS7" s="12"/>
      <c r="AT7" s="12"/>
      <c r="AU7" s="12"/>
      <c r="AV7" s="12"/>
    </row>
    <row r="8" spans="1:48" s="13" customFormat="1" ht="12.6" customHeight="1" x14ac:dyDescent="0.2">
      <c r="A8" s="43">
        <v>1</v>
      </c>
      <c r="B8" s="43">
        <v>2</v>
      </c>
      <c r="C8" s="43">
        <v>3</v>
      </c>
      <c r="D8" s="43">
        <v>4</v>
      </c>
      <c r="E8" s="43">
        <v>5</v>
      </c>
      <c r="F8" s="43">
        <v>6</v>
      </c>
      <c r="G8" s="43">
        <v>7</v>
      </c>
      <c r="H8" s="43">
        <v>8</v>
      </c>
      <c r="I8" s="43">
        <v>9</v>
      </c>
      <c r="J8" s="43">
        <v>10</v>
      </c>
      <c r="K8" s="43">
        <v>11</v>
      </c>
      <c r="L8" s="43">
        <v>12</v>
      </c>
      <c r="M8" s="43">
        <v>13</v>
      </c>
      <c r="N8" s="43">
        <v>14</v>
      </c>
      <c r="O8" s="43">
        <v>15</v>
      </c>
      <c r="P8" s="43">
        <v>16</v>
      </c>
      <c r="Q8" s="43">
        <v>17</v>
      </c>
      <c r="R8" s="43">
        <v>18</v>
      </c>
      <c r="S8" s="43">
        <v>19</v>
      </c>
      <c r="T8" s="43">
        <v>20</v>
      </c>
      <c r="U8" s="43">
        <v>21</v>
      </c>
      <c r="V8" s="43">
        <v>22</v>
      </c>
      <c r="W8" s="43">
        <v>23</v>
      </c>
      <c r="X8" s="43">
        <v>24</v>
      </c>
      <c r="Y8" s="43">
        <v>25</v>
      </c>
      <c r="Z8" s="12"/>
      <c r="AA8" s="12"/>
      <c r="AB8" s="12"/>
      <c r="AC8" s="12"/>
      <c r="AD8" s="12"/>
      <c r="AE8" s="12"/>
      <c r="AF8" s="12"/>
      <c r="AG8" s="12"/>
      <c r="AH8" s="12"/>
      <c r="AI8" s="12"/>
      <c r="AJ8" s="12"/>
      <c r="AK8" s="12"/>
      <c r="AL8" s="12"/>
      <c r="AM8" s="12"/>
      <c r="AN8" s="12"/>
      <c r="AO8" s="12"/>
      <c r="AP8" s="12"/>
      <c r="AQ8" s="12"/>
      <c r="AR8" s="12"/>
      <c r="AS8" s="12"/>
      <c r="AT8" s="12"/>
      <c r="AU8" s="12"/>
      <c r="AV8" s="12"/>
    </row>
    <row r="9" spans="1:48" s="39" customFormat="1" ht="36" customHeight="1" x14ac:dyDescent="0.2">
      <c r="A9" s="89" t="s">
        <v>64</v>
      </c>
      <c r="B9" s="3">
        <f>SUM(D9,F9,H9,J9,L9,N9,P9,R9,T9,V9)</f>
        <v>215217.1</v>
      </c>
      <c r="C9" s="3">
        <f>SUM(E9,G9,I9,K9,M9,O9,Q9,S9,U9,W9)</f>
        <v>210826.25800000003</v>
      </c>
      <c r="D9" s="62">
        <v>50428.9</v>
      </c>
      <c r="E9" s="62">
        <v>50677.778400000003</v>
      </c>
      <c r="F9" s="62">
        <v>0</v>
      </c>
      <c r="G9" s="62">
        <v>0</v>
      </c>
      <c r="H9" s="62">
        <v>0</v>
      </c>
      <c r="I9" s="62">
        <v>0</v>
      </c>
      <c r="J9" s="62">
        <v>5409</v>
      </c>
      <c r="K9" s="62">
        <v>2968.79</v>
      </c>
      <c r="L9" s="62">
        <v>23804.400000000001</v>
      </c>
      <c r="M9" s="62">
        <v>26654.320300000003</v>
      </c>
      <c r="N9" s="62">
        <v>498</v>
      </c>
      <c r="O9" s="62">
        <v>1504</v>
      </c>
      <c r="P9" s="62">
        <v>6096</v>
      </c>
      <c r="Q9" s="62">
        <v>6661.9849999999997</v>
      </c>
      <c r="R9" s="62">
        <v>7305</v>
      </c>
      <c r="S9" s="62">
        <v>6363</v>
      </c>
      <c r="T9" s="62">
        <v>99827.4</v>
      </c>
      <c r="U9" s="62">
        <v>85827.031000000003</v>
      </c>
      <c r="V9" s="62">
        <v>21848.400000000001</v>
      </c>
      <c r="W9" s="62">
        <v>30169.353300000002</v>
      </c>
      <c r="X9" s="3">
        <v>15372.8</v>
      </c>
      <c r="Y9" s="3">
        <v>14362.728999999999</v>
      </c>
      <c r="Z9" s="38"/>
      <c r="AA9" s="38"/>
      <c r="AB9" s="108"/>
      <c r="AC9" s="38"/>
      <c r="AD9" s="38"/>
      <c r="AE9" s="38"/>
      <c r="AF9" s="38"/>
      <c r="AG9" s="38"/>
      <c r="AH9" s="38"/>
      <c r="AI9" s="38"/>
      <c r="AJ9" s="38"/>
      <c r="AK9" s="38"/>
      <c r="AL9" s="38"/>
      <c r="AM9" s="38"/>
      <c r="AN9" s="38"/>
      <c r="AO9" s="38"/>
      <c r="AP9" s="38"/>
      <c r="AQ9" s="38"/>
      <c r="AR9" s="38"/>
      <c r="AS9" s="38"/>
      <c r="AT9" s="38"/>
      <c r="AU9" s="38"/>
      <c r="AV9" s="38"/>
    </row>
    <row r="10" spans="1:48" s="13" customFormat="1" ht="36" customHeight="1" x14ac:dyDescent="0.2">
      <c r="A10" s="89" t="s">
        <v>65</v>
      </c>
      <c r="B10" s="3">
        <f t="shared" ref="B10:B14" si="0">SUM(D10,F10,H10,J10,L10,N10,P10,R10,T10,V10)</f>
        <v>44244</v>
      </c>
      <c r="C10" s="3">
        <f t="shared" ref="C10:C14" si="1">SUM(E10,G10,I10,K10,M10,O10,Q10,S10,U10,W10)</f>
        <v>38860.831999999988</v>
      </c>
      <c r="D10" s="62">
        <v>12823</v>
      </c>
      <c r="E10" s="62">
        <v>13622.742499999993</v>
      </c>
      <c r="F10" s="62">
        <v>0</v>
      </c>
      <c r="G10" s="62">
        <v>0</v>
      </c>
      <c r="H10" s="62">
        <v>0</v>
      </c>
      <c r="I10" s="62">
        <v>0</v>
      </c>
      <c r="J10" s="62">
        <v>0</v>
      </c>
      <c r="K10" s="62">
        <v>0</v>
      </c>
      <c r="L10" s="62">
        <v>13475</v>
      </c>
      <c r="M10" s="62">
        <v>10508.0805</v>
      </c>
      <c r="N10" s="62">
        <v>10869</v>
      </c>
      <c r="O10" s="62">
        <v>7555.84</v>
      </c>
      <c r="P10" s="62">
        <v>0</v>
      </c>
      <c r="Q10" s="62">
        <v>0</v>
      </c>
      <c r="R10" s="62">
        <v>621</v>
      </c>
      <c r="S10" s="62">
        <v>92.699999999999818</v>
      </c>
      <c r="T10" s="62">
        <v>618</v>
      </c>
      <c r="U10" s="62">
        <v>1455.7409999999945</v>
      </c>
      <c r="V10" s="62">
        <v>5838</v>
      </c>
      <c r="W10" s="62">
        <v>5625.7279999999955</v>
      </c>
      <c r="X10" s="3">
        <v>2930</v>
      </c>
      <c r="Y10" s="3">
        <v>2295.2665000000015</v>
      </c>
      <c r="Z10" s="12"/>
      <c r="AA10" s="12"/>
      <c r="AB10" s="108"/>
      <c r="AC10" s="12"/>
      <c r="AD10" s="12"/>
      <c r="AE10" s="12"/>
      <c r="AF10" s="12"/>
      <c r="AG10" s="12"/>
      <c r="AH10" s="12"/>
      <c r="AI10" s="12"/>
      <c r="AJ10" s="12"/>
      <c r="AK10" s="12"/>
      <c r="AL10" s="12"/>
      <c r="AM10" s="12"/>
      <c r="AN10" s="12"/>
      <c r="AO10" s="12"/>
      <c r="AP10" s="12"/>
      <c r="AQ10" s="12"/>
      <c r="AR10" s="12"/>
      <c r="AS10" s="12"/>
      <c r="AT10" s="12"/>
      <c r="AU10" s="12"/>
      <c r="AV10" s="12"/>
    </row>
    <row r="11" spans="1:48" s="14" customFormat="1" ht="36" customHeight="1" x14ac:dyDescent="0.2">
      <c r="A11" s="89" t="s">
        <v>17</v>
      </c>
      <c r="B11" s="3">
        <f t="shared" si="0"/>
        <v>373319.7</v>
      </c>
      <c r="C11" s="3">
        <f t="shared" si="1"/>
        <v>347338.89160000009</v>
      </c>
      <c r="D11" s="62">
        <v>45538.6</v>
      </c>
      <c r="E11" s="62">
        <v>41600.070299999985</v>
      </c>
      <c r="F11" s="62">
        <v>13515</v>
      </c>
      <c r="G11" s="62">
        <v>7994.2510000000002</v>
      </c>
      <c r="H11" s="62">
        <v>75</v>
      </c>
      <c r="I11" s="62">
        <v>3930.4700000000003</v>
      </c>
      <c r="J11" s="62">
        <v>5224</v>
      </c>
      <c r="K11" s="62">
        <v>8838.1944999999978</v>
      </c>
      <c r="L11" s="62">
        <v>86347.5</v>
      </c>
      <c r="M11" s="62">
        <v>71709.768899999995</v>
      </c>
      <c r="N11" s="62">
        <v>48379.9</v>
      </c>
      <c r="O11" s="62">
        <v>46089.890400000004</v>
      </c>
      <c r="P11" s="62">
        <v>3852</v>
      </c>
      <c r="Q11" s="62">
        <v>2564.0024999999996</v>
      </c>
      <c r="R11" s="62">
        <v>956.7</v>
      </c>
      <c r="S11" s="62">
        <v>773.68000000000029</v>
      </c>
      <c r="T11" s="62">
        <v>44948</v>
      </c>
      <c r="U11" s="62">
        <v>47006.000000000029</v>
      </c>
      <c r="V11" s="62">
        <v>124483</v>
      </c>
      <c r="W11" s="62">
        <v>116832.56400000004</v>
      </c>
      <c r="X11" s="3">
        <v>31338.1</v>
      </c>
      <c r="Y11" s="3">
        <v>30979.413899999996</v>
      </c>
      <c r="Z11" s="19"/>
      <c r="AA11" s="19"/>
      <c r="AB11" s="108"/>
      <c r="AC11" s="19"/>
      <c r="AD11" s="19"/>
      <c r="AE11" s="19"/>
      <c r="AF11" s="19"/>
      <c r="AG11" s="19"/>
      <c r="AH11" s="19"/>
      <c r="AI11" s="19"/>
      <c r="AJ11" s="19"/>
      <c r="AK11" s="19"/>
      <c r="AL11" s="19"/>
      <c r="AM11" s="19"/>
      <c r="AN11" s="19"/>
      <c r="AO11" s="19"/>
      <c r="AP11" s="19"/>
      <c r="AQ11" s="19"/>
      <c r="AR11" s="19"/>
      <c r="AS11" s="19"/>
      <c r="AT11" s="19"/>
      <c r="AU11" s="19"/>
      <c r="AV11" s="19"/>
    </row>
    <row r="12" spans="1:48" s="21" customFormat="1" ht="36" customHeight="1" x14ac:dyDescent="0.2">
      <c r="A12" s="89" t="s">
        <v>85</v>
      </c>
      <c r="B12" s="3">
        <f t="shared" si="0"/>
        <v>36244</v>
      </c>
      <c r="C12" s="3">
        <f t="shared" si="1"/>
        <v>31311.498800000012</v>
      </c>
      <c r="D12" s="62">
        <v>10188</v>
      </c>
      <c r="E12" s="62">
        <v>5160.2900000000081</v>
      </c>
      <c r="F12" s="62">
        <v>700</v>
      </c>
      <c r="G12" s="62">
        <v>1075.8999999999996</v>
      </c>
      <c r="H12" s="62">
        <v>1541</v>
      </c>
      <c r="I12" s="62">
        <v>231</v>
      </c>
      <c r="J12" s="62">
        <v>845</v>
      </c>
      <c r="K12" s="62">
        <v>952.36160000000018</v>
      </c>
      <c r="L12" s="62">
        <v>9489</v>
      </c>
      <c r="M12" s="62">
        <v>8572.1587</v>
      </c>
      <c r="N12" s="62">
        <v>7158</v>
      </c>
      <c r="O12" s="62">
        <v>5869.0399000000107</v>
      </c>
      <c r="P12" s="62">
        <v>607</v>
      </c>
      <c r="Q12" s="62">
        <v>638.87860000000001</v>
      </c>
      <c r="R12" s="62">
        <v>0</v>
      </c>
      <c r="S12" s="62">
        <v>0</v>
      </c>
      <c r="T12" s="62">
        <v>0</v>
      </c>
      <c r="U12" s="62">
        <v>0</v>
      </c>
      <c r="V12" s="62">
        <v>5716</v>
      </c>
      <c r="W12" s="62">
        <v>8811.8699999999953</v>
      </c>
      <c r="X12" s="3">
        <v>3297</v>
      </c>
      <c r="Y12" s="3">
        <v>3202.0630000000237</v>
      </c>
      <c r="Z12" s="20"/>
      <c r="AA12" s="20"/>
      <c r="AB12" s="108"/>
      <c r="AC12" s="20"/>
      <c r="AD12" s="20"/>
      <c r="AE12" s="20"/>
      <c r="AF12" s="20"/>
      <c r="AG12" s="20"/>
      <c r="AH12" s="20"/>
      <c r="AI12" s="20"/>
      <c r="AJ12" s="20"/>
      <c r="AK12" s="20"/>
      <c r="AL12" s="20"/>
      <c r="AM12" s="20"/>
      <c r="AN12" s="20"/>
      <c r="AO12" s="20"/>
      <c r="AP12" s="20"/>
      <c r="AQ12" s="20"/>
      <c r="AR12" s="20"/>
      <c r="AS12" s="20"/>
      <c r="AT12" s="20"/>
      <c r="AU12" s="20"/>
      <c r="AV12" s="20"/>
    </row>
    <row r="13" spans="1:48" s="12" customFormat="1" ht="36" customHeight="1" x14ac:dyDescent="0.2">
      <c r="A13" s="89" t="s">
        <v>104</v>
      </c>
      <c r="B13" s="3">
        <f t="shared" si="0"/>
        <v>73181.900000000009</v>
      </c>
      <c r="C13" s="3">
        <f t="shared" si="1"/>
        <v>87557.295179999899</v>
      </c>
      <c r="D13" s="62">
        <v>20117.300000000003</v>
      </c>
      <c r="E13" s="62">
        <v>22099.128719999993</v>
      </c>
      <c r="F13" s="62">
        <v>4700</v>
      </c>
      <c r="G13" s="62">
        <v>3875.9088000000029</v>
      </c>
      <c r="H13" s="62">
        <v>1072</v>
      </c>
      <c r="I13" s="62">
        <v>1246.4509999999991</v>
      </c>
      <c r="J13" s="62">
        <v>9608</v>
      </c>
      <c r="K13" s="62">
        <v>4648.2760999999991</v>
      </c>
      <c r="L13" s="62">
        <v>15549</v>
      </c>
      <c r="M13" s="62">
        <v>19842.547099999909</v>
      </c>
      <c r="N13" s="62">
        <v>14941.1</v>
      </c>
      <c r="O13" s="62">
        <v>20892.261459999987</v>
      </c>
      <c r="P13" s="62">
        <v>868</v>
      </c>
      <c r="Q13" s="62">
        <v>849.63000000000102</v>
      </c>
      <c r="R13" s="62">
        <v>653</v>
      </c>
      <c r="S13" s="62">
        <v>754.56999999999971</v>
      </c>
      <c r="T13" s="62">
        <v>115</v>
      </c>
      <c r="U13" s="62">
        <v>211.29999999998836</v>
      </c>
      <c r="V13" s="62">
        <v>5558.5</v>
      </c>
      <c r="W13" s="62">
        <v>13137.222000000009</v>
      </c>
      <c r="X13" s="3">
        <v>7487.7</v>
      </c>
      <c r="Y13" s="3">
        <v>14440.688299999987</v>
      </c>
      <c r="AB13" s="108"/>
    </row>
    <row r="14" spans="1:48" s="12" customFormat="1" ht="36" customHeight="1" x14ac:dyDescent="0.2">
      <c r="A14" s="89" t="s">
        <v>82</v>
      </c>
      <c r="B14" s="3">
        <f t="shared" si="0"/>
        <v>152</v>
      </c>
      <c r="C14" s="3">
        <f t="shared" si="1"/>
        <v>282.04000000000087</v>
      </c>
      <c r="D14" s="62">
        <v>81</v>
      </c>
      <c r="E14" s="62">
        <v>75.520000000018626</v>
      </c>
      <c r="F14" s="62">
        <v>0</v>
      </c>
      <c r="G14" s="62">
        <v>0</v>
      </c>
      <c r="H14" s="62">
        <v>0</v>
      </c>
      <c r="I14" s="62">
        <v>0</v>
      </c>
      <c r="J14" s="62">
        <v>16</v>
      </c>
      <c r="K14" s="62">
        <v>14.290000000000873</v>
      </c>
      <c r="L14" s="62">
        <v>0</v>
      </c>
      <c r="M14" s="62">
        <v>110.39999999999418</v>
      </c>
      <c r="N14" s="62">
        <v>6</v>
      </c>
      <c r="O14" s="62">
        <v>4.1999999999825377</v>
      </c>
      <c r="P14" s="62">
        <v>0</v>
      </c>
      <c r="Q14" s="62">
        <v>0</v>
      </c>
      <c r="R14" s="62">
        <v>0</v>
      </c>
      <c r="S14" s="62">
        <v>0</v>
      </c>
      <c r="T14" s="62">
        <v>0</v>
      </c>
      <c r="U14" s="62">
        <v>0</v>
      </c>
      <c r="V14" s="62">
        <v>49</v>
      </c>
      <c r="W14" s="62">
        <v>77.630000000004657</v>
      </c>
      <c r="X14" s="3">
        <v>9</v>
      </c>
      <c r="Y14" s="3">
        <v>15.599999999998545</v>
      </c>
      <c r="AB14" s="108"/>
    </row>
    <row r="15" spans="1:48" s="12" customFormat="1" ht="36" customHeight="1" x14ac:dyDescent="0.2">
      <c r="A15" s="40" t="s">
        <v>26</v>
      </c>
      <c r="B15" s="64">
        <f t="shared" ref="B15:Y15" si="2">SUM(B9:B14)</f>
        <v>742358.70000000007</v>
      </c>
      <c r="C15" s="64">
        <f t="shared" si="2"/>
        <v>716176.81558000005</v>
      </c>
      <c r="D15" s="64">
        <f t="shared" si="2"/>
        <v>139176.79999999999</v>
      </c>
      <c r="E15" s="64">
        <f t="shared" si="2"/>
        <v>133235.52992</v>
      </c>
      <c r="F15" s="64">
        <f t="shared" si="2"/>
        <v>18915</v>
      </c>
      <c r="G15" s="64">
        <f t="shared" si="2"/>
        <v>12946.059800000003</v>
      </c>
      <c r="H15" s="64">
        <f t="shared" si="2"/>
        <v>2688</v>
      </c>
      <c r="I15" s="64">
        <f t="shared" si="2"/>
        <v>5407.9209999999994</v>
      </c>
      <c r="J15" s="64">
        <f t="shared" si="2"/>
        <v>21102</v>
      </c>
      <c r="K15" s="64">
        <f t="shared" si="2"/>
        <v>17421.912199999999</v>
      </c>
      <c r="L15" s="64">
        <f t="shared" si="2"/>
        <v>148664.9</v>
      </c>
      <c r="M15" s="64">
        <f t="shared" si="2"/>
        <v>137397.2754999999</v>
      </c>
      <c r="N15" s="64">
        <f t="shared" si="2"/>
        <v>81852</v>
      </c>
      <c r="O15" s="64">
        <f t="shared" si="2"/>
        <v>81915.231759999981</v>
      </c>
      <c r="P15" s="64">
        <f t="shared" si="2"/>
        <v>11423</v>
      </c>
      <c r="Q15" s="64">
        <f t="shared" si="2"/>
        <v>10714.4961</v>
      </c>
      <c r="R15" s="64">
        <f t="shared" si="2"/>
        <v>9535.7000000000007</v>
      </c>
      <c r="S15" s="64">
        <f t="shared" si="2"/>
        <v>7983.95</v>
      </c>
      <c r="T15" s="64">
        <f t="shared" si="2"/>
        <v>145508.4</v>
      </c>
      <c r="U15" s="64">
        <f t="shared" si="2"/>
        <v>134500.07200000001</v>
      </c>
      <c r="V15" s="64">
        <f t="shared" si="2"/>
        <v>163492.9</v>
      </c>
      <c r="W15" s="64">
        <f t="shared" si="2"/>
        <v>174654.36730000004</v>
      </c>
      <c r="X15" s="64">
        <f t="shared" si="2"/>
        <v>60434.599999999991</v>
      </c>
      <c r="Y15" s="64">
        <f t="shared" si="2"/>
        <v>65295.760700000006</v>
      </c>
      <c r="AA15" s="77"/>
      <c r="AB15" s="108"/>
    </row>
    <row r="16" spans="1:48" s="12" customFormat="1" ht="22.15" customHeight="1" x14ac:dyDescent="0.2">
      <c r="A16" s="182" t="s">
        <v>179</v>
      </c>
      <c r="B16" s="183"/>
      <c r="C16" s="183"/>
      <c r="D16" s="183"/>
      <c r="E16" s="183"/>
      <c r="F16" s="183"/>
      <c r="G16" s="183"/>
      <c r="H16" s="183"/>
      <c r="I16" s="183"/>
      <c r="J16" s="183"/>
      <c r="K16" s="183"/>
      <c r="L16" s="183"/>
      <c r="M16" s="183"/>
      <c r="N16" s="183"/>
      <c r="O16" s="183"/>
      <c r="P16" s="183"/>
      <c r="Q16" s="183"/>
      <c r="R16" s="183"/>
      <c r="S16" s="183"/>
      <c r="T16" s="183"/>
      <c r="U16" s="183"/>
      <c r="V16" s="183"/>
      <c r="W16" s="183"/>
      <c r="X16" s="183"/>
      <c r="Y16" s="183"/>
    </row>
    <row r="17" spans="1:48" s="12" customFormat="1" ht="22.5" customHeight="1" x14ac:dyDescent="0.2">
      <c r="A17" s="77"/>
    </row>
    <row r="18" spans="1:48" s="12" customFormat="1" ht="22.5" customHeight="1" x14ac:dyDescent="0.2">
      <c r="A18" s="41" t="s">
        <v>102</v>
      </c>
    </row>
    <row r="19" spans="1:48" s="14" customFormat="1" ht="30.75" customHeight="1" x14ac:dyDescent="0.2">
      <c r="A19" s="187" t="s">
        <v>137</v>
      </c>
      <c r="B19" s="187"/>
      <c r="C19" s="187"/>
      <c r="D19" s="187"/>
      <c r="E19" s="187"/>
      <c r="F19" s="187"/>
      <c r="G19" s="187"/>
      <c r="H19" s="187"/>
      <c r="I19" s="187"/>
      <c r="J19" s="187"/>
      <c r="K19" s="187"/>
      <c r="L19" s="187"/>
      <c r="M19" s="187"/>
      <c r="N19" s="187"/>
      <c r="O19" s="187"/>
      <c r="P19" s="187"/>
      <c r="Q19" s="187"/>
      <c r="R19" s="187"/>
      <c r="S19" s="187"/>
      <c r="T19" s="187"/>
      <c r="U19" s="187"/>
      <c r="V19" s="187"/>
      <c r="W19" s="187"/>
      <c r="X19" s="187"/>
      <c r="Y19" s="187"/>
      <c r="Z19" s="19"/>
      <c r="AA19" s="19"/>
      <c r="AB19" s="19"/>
      <c r="AC19" s="19"/>
      <c r="AD19" s="19"/>
      <c r="AE19" s="19"/>
      <c r="AF19" s="19"/>
      <c r="AG19" s="19"/>
      <c r="AH19" s="19"/>
      <c r="AI19" s="19"/>
      <c r="AJ19" s="19"/>
      <c r="AK19" s="19"/>
      <c r="AL19" s="19"/>
      <c r="AM19" s="19"/>
      <c r="AN19" s="19"/>
      <c r="AO19" s="19"/>
      <c r="AP19" s="19"/>
      <c r="AQ19" s="19"/>
      <c r="AR19" s="19"/>
      <c r="AS19" s="19"/>
      <c r="AT19" s="19"/>
      <c r="AU19" s="19"/>
      <c r="AV19" s="19"/>
    </row>
    <row r="20" spans="1:48" s="13" customFormat="1" ht="24" customHeight="1" x14ac:dyDescent="0.2">
      <c r="A20" s="184" t="s">
        <v>74</v>
      </c>
      <c r="B20" s="142" t="s">
        <v>178</v>
      </c>
      <c r="C20" s="143"/>
      <c r="D20" s="141" t="s">
        <v>98</v>
      </c>
      <c r="E20" s="141"/>
      <c r="F20" s="141"/>
      <c r="G20" s="141"/>
      <c r="H20" s="141"/>
      <c r="I20" s="141"/>
      <c r="J20" s="141"/>
      <c r="K20" s="141"/>
      <c r="L20" s="141"/>
      <c r="M20" s="141"/>
      <c r="N20" s="141"/>
      <c r="O20" s="141"/>
      <c r="P20" s="141"/>
      <c r="Q20" s="141"/>
      <c r="R20" s="141"/>
      <c r="S20" s="141"/>
      <c r="T20" s="141"/>
      <c r="U20" s="141"/>
      <c r="V20" s="141"/>
      <c r="W20" s="141"/>
      <c r="X20" s="141"/>
      <c r="Y20" s="141"/>
      <c r="Z20" s="12"/>
      <c r="AA20" s="12"/>
      <c r="AB20" s="12"/>
      <c r="AC20" s="12"/>
      <c r="AD20" s="12"/>
      <c r="AE20" s="12"/>
      <c r="AF20" s="12"/>
      <c r="AG20" s="12"/>
      <c r="AH20" s="12"/>
      <c r="AI20" s="12"/>
      <c r="AJ20" s="12"/>
      <c r="AK20" s="12"/>
      <c r="AL20" s="12"/>
      <c r="AM20" s="12"/>
      <c r="AN20" s="12"/>
      <c r="AO20" s="12"/>
      <c r="AP20" s="12"/>
      <c r="AQ20" s="12"/>
      <c r="AR20" s="12"/>
      <c r="AS20" s="12"/>
      <c r="AT20" s="12"/>
      <c r="AU20" s="12"/>
      <c r="AV20" s="12"/>
    </row>
    <row r="21" spans="1:48" s="13" customFormat="1" ht="103.9" customHeight="1" x14ac:dyDescent="0.2">
      <c r="A21" s="185"/>
      <c r="B21" s="146"/>
      <c r="C21" s="147"/>
      <c r="D21" s="148" t="s">
        <v>182</v>
      </c>
      <c r="E21" s="153"/>
      <c r="F21" s="148" t="s">
        <v>181</v>
      </c>
      <c r="G21" s="153"/>
      <c r="H21" s="148" t="s">
        <v>163</v>
      </c>
      <c r="I21" s="153"/>
      <c r="J21" s="148" t="s">
        <v>183</v>
      </c>
      <c r="K21" s="153"/>
      <c r="L21" s="148" t="s">
        <v>180</v>
      </c>
      <c r="M21" s="153"/>
      <c r="N21" s="148" t="s">
        <v>97</v>
      </c>
      <c r="O21" s="153"/>
      <c r="P21" s="148" t="s">
        <v>177</v>
      </c>
      <c r="Q21" s="153"/>
      <c r="R21" s="148" t="s">
        <v>184</v>
      </c>
      <c r="S21" s="153"/>
      <c r="T21" s="148" t="s">
        <v>185</v>
      </c>
      <c r="U21" s="153"/>
      <c r="V21" s="180" t="s">
        <v>87</v>
      </c>
      <c r="W21" s="181"/>
      <c r="X21" s="180" t="s">
        <v>162</v>
      </c>
      <c r="Y21" s="181"/>
      <c r="Z21" s="12"/>
      <c r="AA21" s="12"/>
      <c r="AB21" s="12"/>
      <c r="AC21" s="12"/>
      <c r="AD21" s="12"/>
      <c r="AE21" s="12"/>
      <c r="AF21" s="12"/>
      <c r="AG21" s="12"/>
      <c r="AH21" s="12"/>
      <c r="AI21" s="12"/>
      <c r="AJ21" s="12"/>
      <c r="AK21" s="12"/>
      <c r="AL21" s="12"/>
      <c r="AM21" s="12"/>
      <c r="AN21" s="12"/>
      <c r="AO21" s="12"/>
      <c r="AP21" s="12"/>
      <c r="AQ21" s="12"/>
      <c r="AR21" s="12"/>
      <c r="AS21" s="12"/>
      <c r="AT21" s="12"/>
      <c r="AU21" s="12"/>
      <c r="AV21" s="12"/>
    </row>
    <row r="22" spans="1:48" s="13" customFormat="1" ht="23.45" customHeight="1" x14ac:dyDescent="0.2">
      <c r="A22" s="186"/>
      <c r="B22" s="60" t="s">
        <v>149</v>
      </c>
      <c r="C22" s="60" t="s">
        <v>150</v>
      </c>
      <c r="D22" s="60" t="s">
        <v>149</v>
      </c>
      <c r="E22" s="60" t="s">
        <v>150</v>
      </c>
      <c r="F22" s="60" t="s">
        <v>149</v>
      </c>
      <c r="G22" s="60" t="s">
        <v>150</v>
      </c>
      <c r="H22" s="60" t="s">
        <v>149</v>
      </c>
      <c r="I22" s="60" t="s">
        <v>150</v>
      </c>
      <c r="J22" s="60" t="s">
        <v>149</v>
      </c>
      <c r="K22" s="60" t="s">
        <v>150</v>
      </c>
      <c r="L22" s="60" t="s">
        <v>149</v>
      </c>
      <c r="M22" s="60" t="s">
        <v>150</v>
      </c>
      <c r="N22" s="60" t="s">
        <v>149</v>
      </c>
      <c r="O22" s="60" t="s">
        <v>150</v>
      </c>
      <c r="P22" s="60" t="s">
        <v>149</v>
      </c>
      <c r="Q22" s="60" t="s">
        <v>150</v>
      </c>
      <c r="R22" s="60" t="s">
        <v>149</v>
      </c>
      <c r="S22" s="60" t="s">
        <v>150</v>
      </c>
      <c r="T22" s="60" t="s">
        <v>149</v>
      </c>
      <c r="U22" s="60" t="s">
        <v>150</v>
      </c>
      <c r="V22" s="60" t="s">
        <v>149</v>
      </c>
      <c r="W22" s="60" t="s">
        <v>150</v>
      </c>
      <c r="X22" s="60" t="s">
        <v>149</v>
      </c>
      <c r="Y22" s="60" t="s">
        <v>150</v>
      </c>
      <c r="Z22" s="12"/>
      <c r="AA22" s="12"/>
      <c r="AB22" s="12"/>
      <c r="AC22" s="12"/>
      <c r="AD22" s="12"/>
      <c r="AE22" s="12"/>
      <c r="AF22" s="12"/>
      <c r="AG22" s="12"/>
      <c r="AH22" s="12"/>
      <c r="AI22" s="12"/>
      <c r="AJ22" s="12"/>
      <c r="AK22" s="12"/>
      <c r="AL22" s="12"/>
      <c r="AM22" s="12"/>
      <c r="AN22" s="12"/>
      <c r="AO22" s="12"/>
      <c r="AP22" s="12"/>
      <c r="AQ22" s="12"/>
      <c r="AR22" s="12"/>
      <c r="AS22" s="12"/>
      <c r="AT22" s="12"/>
      <c r="AU22" s="12"/>
      <c r="AV22" s="12"/>
    </row>
    <row r="23" spans="1:48" s="13" customFormat="1" ht="12.6" customHeight="1" x14ac:dyDescent="0.2">
      <c r="A23" s="43">
        <v>1</v>
      </c>
      <c r="B23" s="43">
        <v>2</v>
      </c>
      <c r="C23" s="43">
        <v>3</v>
      </c>
      <c r="D23" s="43">
        <v>4</v>
      </c>
      <c r="E23" s="43">
        <v>5</v>
      </c>
      <c r="F23" s="43">
        <v>6</v>
      </c>
      <c r="G23" s="43">
        <v>7</v>
      </c>
      <c r="H23" s="43">
        <v>8</v>
      </c>
      <c r="I23" s="43">
        <v>9</v>
      </c>
      <c r="J23" s="43">
        <v>10</v>
      </c>
      <c r="K23" s="43">
        <v>11</v>
      </c>
      <c r="L23" s="43">
        <v>12</v>
      </c>
      <c r="M23" s="43">
        <v>13</v>
      </c>
      <c r="N23" s="43">
        <v>14</v>
      </c>
      <c r="O23" s="43">
        <v>15</v>
      </c>
      <c r="P23" s="43">
        <v>16</v>
      </c>
      <c r="Q23" s="43">
        <v>17</v>
      </c>
      <c r="R23" s="43">
        <v>18</v>
      </c>
      <c r="S23" s="43">
        <v>19</v>
      </c>
      <c r="T23" s="43">
        <v>20</v>
      </c>
      <c r="U23" s="43">
        <v>21</v>
      </c>
      <c r="V23" s="43">
        <v>22</v>
      </c>
      <c r="W23" s="43">
        <v>23</v>
      </c>
      <c r="X23" s="43">
        <v>24</v>
      </c>
      <c r="Y23" s="43">
        <v>25</v>
      </c>
      <c r="Z23" s="12"/>
      <c r="AA23" s="12"/>
      <c r="AB23" s="12"/>
      <c r="AC23" s="12"/>
      <c r="AD23" s="12"/>
      <c r="AE23" s="12"/>
      <c r="AF23" s="12"/>
      <c r="AG23" s="12"/>
      <c r="AH23" s="12"/>
      <c r="AI23" s="12"/>
      <c r="AJ23" s="12"/>
      <c r="AK23" s="12"/>
      <c r="AL23" s="12"/>
      <c r="AM23" s="12"/>
      <c r="AN23" s="12"/>
      <c r="AO23" s="12"/>
      <c r="AP23" s="12"/>
      <c r="AQ23" s="12"/>
      <c r="AR23" s="12"/>
      <c r="AS23" s="12"/>
      <c r="AT23" s="12"/>
      <c r="AU23" s="12"/>
      <c r="AV23" s="12"/>
    </row>
    <row r="24" spans="1:48" s="39" customFormat="1" ht="36" customHeight="1" x14ac:dyDescent="0.2">
      <c r="A24" s="89" t="s">
        <v>2</v>
      </c>
      <c r="B24" s="78">
        <f>SUM(D24,F24,H24,J24,L24,N24,P24,R24,T24,V24)</f>
        <v>42765.5</v>
      </c>
      <c r="C24" s="78">
        <f>SUM(E24,G24,I24,K24,M24,O24,Q24,S24,U24,W24)</f>
        <v>42338.196599999996</v>
      </c>
      <c r="D24" s="62">
        <v>4040</v>
      </c>
      <c r="E24" s="62">
        <v>3256.7170000000006</v>
      </c>
      <c r="F24" s="62">
        <v>325</v>
      </c>
      <c r="G24" s="62">
        <v>226.38000000000002</v>
      </c>
      <c r="H24" s="62">
        <v>1308</v>
      </c>
      <c r="I24" s="62">
        <v>757</v>
      </c>
      <c r="J24" s="62">
        <v>767</v>
      </c>
      <c r="K24" s="62">
        <v>714.91</v>
      </c>
      <c r="L24" s="62">
        <v>8121</v>
      </c>
      <c r="M24" s="62">
        <v>7652.3743999999988</v>
      </c>
      <c r="N24" s="62">
        <v>4203.5</v>
      </c>
      <c r="O24" s="62">
        <v>3302.9771999999994</v>
      </c>
      <c r="P24" s="62">
        <v>1</v>
      </c>
      <c r="Q24" s="62">
        <v>26</v>
      </c>
      <c r="R24" s="62">
        <v>5</v>
      </c>
      <c r="S24" s="62">
        <v>0</v>
      </c>
      <c r="T24" s="62">
        <v>0</v>
      </c>
      <c r="U24" s="62">
        <v>0</v>
      </c>
      <c r="V24" s="62">
        <v>23995</v>
      </c>
      <c r="W24" s="62">
        <v>26401.838</v>
      </c>
      <c r="X24" s="62">
        <v>5954</v>
      </c>
      <c r="Y24" s="62">
        <v>3700.0704999999998</v>
      </c>
      <c r="Z24" s="38"/>
      <c r="AA24" s="38"/>
      <c r="AB24" s="38"/>
      <c r="AC24" s="38"/>
      <c r="AD24" s="38"/>
      <c r="AE24" s="38"/>
      <c r="AF24" s="38"/>
      <c r="AG24" s="38"/>
      <c r="AH24" s="38"/>
      <c r="AI24" s="38"/>
      <c r="AJ24" s="38"/>
      <c r="AK24" s="38"/>
      <c r="AL24" s="38"/>
      <c r="AM24" s="38"/>
      <c r="AN24" s="38"/>
      <c r="AO24" s="38"/>
      <c r="AP24" s="38"/>
      <c r="AQ24" s="38"/>
      <c r="AR24" s="38"/>
      <c r="AS24" s="38"/>
      <c r="AT24" s="38"/>
      <c r="AU24" s="38"/>
      <c r="AV24" s="38"/>
    </row>
    <row r="25" spans="1:48" s="13" customFormat="1" ht="36" customHeight="1" x14ac:dyDescent="0.2">
      <c r="A25" s="89" t="s">
        <v>3</v>
      </c>
      <c r="B25" s="78">
        <f t="shared" ref="B25:B39" si="3">SUM(D25,F25,H25,J25,L25,N25,P25,R25,T25,V25)</f>
        <v>71400</v>
      </c>
      <c r="C25" s="78">
        <f t="shared" ref="C25:C39" si="4">SUM(E25,G25,I25,K25,M25,O25,Q25,S25,U25,W25)</f>
        <v>70423.573499999999</v>
      </c>
      <c r="D25" s="62">
        <v>2682</v>
      </c>
      <c r="E25" s="62">
        <v>5912.3050000000003</v>
      </c>
      <c r="F25" s="62">
        <v>2816</v>
      </c>
      <c r="G25" s="62">
        <v>0</v>
      </c>
      <c r="H25" s="62">
        <v>109</v>
      </c>
      <c r="I25" s="62">
        <v>1766.64</v>
      </c>
      <c r="J25" s="62">
        <v>20</v>
      </c>
      <c r="K25" s="62">
        <v>22.1</v>
      </c>
      <c r="L25" s="62">
        <v>1893</v>
      </c>
      <c r="M25" s="62">
        <v>2274.9465</v>
      </c>
      <c r="N25" s="62">
        <v>8632</v>
      </c>
      <c r="O25" s="62">
        <v>9739.2720000000008</v>
      </c>
      <c r="P25" s="62">
        <v>5185</v>
      </c>
      <c r="Q25" s="62">
        <v>1068.22</v>
      </c>
      <c r="R25" s="62">
        <v>452</v>
      </c>
      <c r="S25" s="62">
        <v>127.93</v>
      </c>
      <c r="T25" s="62">
        <v>46855</v>
      </c>
      <c r="U25" s="62">
        <v>46906.96</v>
      </c>
      <c r="V25" s="62">
        <v>2756</v>
      </c>
      <c r="W25" s="62">
        <v>2605.1999999999998</v>
      </c>
      <c r="X25" s="62">
        <v>7773</v>
      </c>
      <c r="Y25" s="62">
        <v>9975.2482999999993</v>
      </c>
      <c r="Z25" s="12"/>
      <c r="AA25" s="12"/>
      <c r="AB25" s="12"/>
      <c r="AC25" s="12"/>
      <c r="AD25" s="12"/>
      <c r="AE25" s="12"/>
      <c r="AF25" s="12"/>
      <c r="AG25" s="12"/>
      <c r="AH25" s="12"/>
      <c r="AI25" s="12"/>
      <c r="AJ25" s="12"/>
      <c r="AK25" s="12"/>
      <c r="AL25" s="12"/>
      <c r="AM25" s="12"/>
      <c r="AN25" s="12"/>
      <c r="AO25" s="12"/>
      <c r="AP25" s="12"/>
      <c r="AQ25" s="12"/>
      <c r="AR25" s="12"/>
      <c r="AS25" s="12"/>
      <c r="AT25" s="12"/>
      <c r="AU25" s="12"/>
      <c r="AV25" s="12"/>
    </row>
    <row r="26" spans="1:48" s="13" customFormat="1" ht="36" customHeight="1" x14ac:dyDescent="0.2">
      <c r="A26" s="3" t="s">
        <v>4</v>
      </c>
      <c r="B26" s="78">
        <f t="shared" si="3"/>
        <v>28109.699999999997</v>
      </c>
      <c r="C26" s="78">
        <f t="shared" si="4"/>
        <v>23545.807000000001</v>
      </c>
      <c r="D26" s="62">
        <v>10922.6</v>
      </c>
      <c r="E26" s="62">
        <v>8993.5570000000007</v>
      </c>
      <c r="F26" s="62">
        <v>844</v>
      </c>
      <c r="G26" s="62">
        <v>943.63</v>
      </c>
      <c r="H26" s="62">
        <v>193</v>
      </c>
      <c r="I26" s="62">
        <v>0</v>
      </c>
      <c r="J26" s="62">
        <v>8</v>
      </c>
      <c r="K26" s="62">
        <v>42.15</v>
      </c>
      <c r="L26" s="62">
        <v>821</v>
      </c>
      <c r="M26" s="62">
        <v>1445.671</v>
      </c>
      <c r="N26" s="62">
        <v>12950</v>
      </c>
      <c r="O26" s="62">
        <v>8818.5290000000005</v>
      </c>
      <c r="P26" s="62">
        <v>0</v>
      </c>
      <c r="Q26" s="62">
        <v>63.3</v>
      </c>
      <c r="R26" s="62">
        <v>34</v>
      </c>
      <c r="S26" s="62">
        <v>18</v>
      </c>
      <c r="T26" s="62">
        <v>10</v>
      </c>
      <c r="U26" s="62">
        <v>0</v>
      </c>
      <c r="V26" s="62">
        <v>2327.1</v>
      </c>
      <c r="W26" s="62">
        <v>3220.9700000000007</v>
      </c>
      <c r="X26" s="62">
        <v>2425</v>
      </c>
      <c r="Y26" s="62">
        <v>2531.9620000000004</v>
      </c>
      <c r="Z26" s="12"/>
      <c r="AA26" s="12"/>
      <c r="AB26" s="12"/>
      <c r="AC26" s="12"/>
      <c r="AD26" s="12"/>
      <c r="AE26" s="12"/>
      <c r="AF26" s="12"/>
      <c r="AG26" s="12"/>
      <c r="AH26" s="12"/>
      <c r="AI26" s="12"/>
      <c r="AJ26" s="12"/>
      <c r="AK26" s="12"/>
      <c r="AL26" s="12"/>
      <c r="AM26" s="12"/>
      <c r="AN26" s="12"/>
      <c r="AO26" s="12"/>
      <c r="AP26" s="12"/>
      <c r="AQ26" s="12"/>
      <c r="AR26" s="12"/>
      <c r="AS26" s="12"/>
      <c r="AT26" s="12"/>
      <c r="AU26" s="12"/>
      <c r="AV26" s="12"/>
    </row>
    <row r="27" spans="1:48" s="13" customFormat="1" ht="36" customHeight="1" x14ac:dyDescent="0.2">
      <c r="A27" s="5" t="s">
        <v>5</v>
      </c>
      <c r="B27" s="78">
        <f t="shared" si="3"/>
        <v>15599.1</v>
      </c>
      <c r="C27" s="78">
        <f t="shared" si="4"/>
        <v>16149.046700000001</v>
      </c>
      <c r="D27" s="62">
        <v>868</v>
      </c>
      <c r="E27" s="62">
        <v>709.5</v>
      </c>
      <c r="F27" s="62">
        <v>284</v>
      </c>
      <c r="G27" s="62">
        <v>171.98</v>
      </c>
      <c r="H27" s="62">
        <v>371</v>
      </c>
      <c r="I27" s="62">
        <v>656</v>
      </c>
      <c r="J27" s="62">
        <v>870</v>
      </c>
      <c r="K27" s="62">
        <v>1193.6600000000001</v>
      </c>
      <c r="L27" s="62">
        <v>10581</v>
      </c>
      <c r="M27" s="62">
        <v>10904.385199999999</v>
      </c>
      <c r="N27" s="62">
        <v>1760.1</v>
      </c>
      <c r="O27" s="62">
        <v>2407.5215000000003</v>
      </c>
      <c r="P27" s="62">
        <v>753</v>
      </c>
      <c r="Q27" s="62">
        <v>0</v>
      </c>
      <c r="R27" s="62">
        <v>0</v>
      </c>
      <c r="S27" s="62">
        <v>0</v>
      </c>
      <c r="T27" s="62">
        <v>0</v>
      </c>
      <c r="U27" s="62">
        <v>0</v>
      </c>
      <c r="V27" s="62">
        <v>112</v>
      </c>
      <c r="W27" s="62">
        <v>106</v>
      </c>
      <c r="X27" s="62">
        <v>1017</v>
      </c>
      <c r="Y27" s="62">
        <v>1943.8233</v>
      </c>
      <c r="Z27" s="12"/>
      <c r="AA27" s="12"/>
      <c r="AB27" s="12"/>
      <c r="AC27" s="12"/>
      <c r="AD27" s="12"/>
      <c r="AE27" s="12"/>
      <c r="AF27" s="12"/>
      <c r="AG27" s="12"/>
      <c r="AH27" s="12"/>
      <c r="AI27" s="12"/>
      <c r="AJ27" s="12"/>
      <c r="AK27" s="12"/>
      <c r="AL27" s="12"/>
      <c r="AM27" s="12"/>
      <c r="AN27" s="12"/>
      <c r="AO27" s="12"/>
      <c r="AP27" s="12"/>
      <c r="AQ27" s="12"/>
      <c r="AR27" s="12"/>
      <c r="AS27" s="12"/>
      <c r="AT27" s="12"/>
      <c r="AU27" s="12"/>
      <c r="AV27" s="12"/>
    </row>
    <row r="28" spans="1:48" s="13" customFormat="1" ht="36" customHeight="1" x14ac:dyDescent="0.2">
      <c r="A28" s="5" t="s">
        <v>6</v>
      </c>
      <c r="B28" s="78">
        <f t="shared" si="3"/>
        <v>38101.200000000004</v>
      </c>
      <c r="C28" s="78">
        <f t="shared" si="4"/>
        <v>34925.791700000002</v>
      </c>
      <c r="D28" s="62">
        <v>3317</v>
      </c>
      <c r="E28" s="62">
        <v>3454.9399999999996</v>
      </c>
      <c r="F28" s="62">
        <v>492</v>
      </c>
      <c r="G28" s="62">
        <v>72.2</v>
      </c>
      <c r="H28" s="62">
        <v>27</v>
      </c>
      <c r="I28" s="62">
        <v>0</v>
      </c>
      <c r="J28" s="62">
        <v>38</v>
      </c>
      <c r="K28" s="62">
        <v>49</v>
      </c>
      <c r="L28" s="62">
        <v>6659</v>
      </c>
      <c r="M28" s="62">
        <v>3038.4627</v>
      </c>
      <c r="N28" s="62">
        <v>4388</v>
      </c>
      <c r="O28" s="62">
        <v>6390.52</v>
      </c>
      <c r="P28" s="62">
        <v>1694</v>
      </c>
      <c r="Q28" s="62">
        <v>1280.3</v>
      </c>
      <c r="R28" s="62">
        <v>87</v>
      </c>
      <c r="S28" s="62">
        <v>84.17</v>
      </c>
      <c r="T28" s="62">
        <v>14710.4</v>
      </c>
      <c r="U28" s="62">
        <v>9037.0310000000009</v>
      </c>
      <c r="V28" s="62">
        <v>6688.8</v>
      </c>
      <c r="W28" s="62">
        <v>11519.168</v>
      </c>
      <c r="X28" s="62">
        <v>1824.8</v>
      </c>
      <c r="Y28" s="62">
        <v>2104.3887999999997</v>
      </c>
      <c r="Z28" s="12"/>
      <c r="AA28" s="12"/>
      <c r="AB28" s="12"/>
      <c r="AC28" s="12"/>
      <c r="AD28" s="12"/>
      <c r="AE28" s="12"/>
      <c r="AF28" s="12"/>
      <c r="AG28" s="12"/>
      <c r="AH28" s="12"/>
      <c r="AI28" s="12"/>
      <c r="AJ28" s="12"/>
      <c r="AK28" s="12"/>
      <c r="AL28" s="12"/>
      <c r="AM28" s="12"/>
      <c r="AN28" s="12"/>
      <c r="AO28" s="12"/>
      <c r="AP28" s="12"/>
      <c r="AQ28" s="12"/>
      <c r="AR28" s="12"/>
      <c r="AS28" s="12"/>
      <c r="AT28" s="12"/>
      <c r="AU28" s="12"/>
      <c r="AV28" s="12"/>
    </row>
    <row r="29" spans="1:48" s="13" customFormat="1" ht="36" customHeight="1" x14ac:dyDescent="0.2">
      <c r="A29" s="89" t="s">
        <v>7</v>
      </c>
      <c r="B29" s="78">
        <f t="shared" si="3"/>
        <v>57176</v>
      </c>
      <c r="C29" s="78">
        <f t="shared" si="4"/>
        <v>60957.258820000003</v>
      </c>
      <c r="D29" s="62">
        <v>23247</v>
      </c>
      <c r="E29" s="62">
        <v>19817.282820000008</v>
      </c>
      <c r="F29" s="62">
        <v>557</v>
      </c>
      <c r="G29" s="62">
        <v>933.53</v>
      </c>
      <c r="H29" s="62">
        <v>123</v>
      </c>
      <c r="I29" s="62">
        <v>0</v>
      </c>
      <c r="J29" s="62">
        <v>1098</v>
      </c>
      <c r="K29" s="62">
        <v>0</v>
      </c>
      <c r="L29" s="62">
        <v>5371</v>
      </c>
      <c r="M29" s="62">
        <v>7674.6829999999991</v>
      </c>
      <c r="N29" s="62">
        <v>461</v>
      </c>
      <c r="O29" s="62">
        <v>815.7</v>
      </c>
      <c r="P29" s="62">
        <v>522</v>
      </c>
      <c r="Q29" s="62">
        <v>207</v>
      </c>
      <c r="R29" s="62">
        <v>1328</v>
      </c>
      <c r="S29" s="62">
        <v>1192.6799999999998</v>
      </c>
      <c r="T29" s="62">
        <v>13394</v>
      </c>
      <c r="U29" s="62">
        <v>11753.02</v>
      </c>
      <c r="V29" s="62">
        <v>11075</v>
      </c>
      <c r="W29" s="62">
        <v>18563.362999999998</v>
      </c>
      <c r="X29" s="62">
        <v>1331</v>
      </c>
      <c r="Y29" s="62">
        <v>1225.72</v>
      </c>
      <c r="Z29" s="12"/>
      <c r="AA29" s="12"/>
      <c r="AB29" s="12"/>
      <c r="AC29" s="12"/>
      <c r="AD29" s="12"/>
      <c r="AE29" s="12"/>
      <c r="AF29" s="12"/>
      <c r="AG29" s="12"/>
      <c r="AH29" s="12"/>
      <c r="AI29" s="12"/>
      <c r="AJ29" s="12"/>
      <c r="AK29" s="12"/>
      <c r="AL29" s="12"/>
      <c r="AM29" s="12"/>
      <c r="AN29" s="12"/>
      <c r="AO29" s="12"/>
      <c r="AP29" s="12"/>
      <c r="AQ29" s="12"/>
      <c r="AR29" s="12"/>
      <c r="AS29" s="12"/>
      <c r="AT29" s="12"/>
      <c r="AU29" s="12"/>
      <c r="AV29" s="12"/>
    </row>
    <row r="30" spans="1:48" s="13" customFormat="1" ht="36" customHeight="1" x14ac:dyDescent="0.2">
      <c r="A30" s="89" t="s">
        <v>8</v>
      </c>
      <c r="B30" s="78">
        <f t="shared" si="3"/>
        <v>91072.5</v>
      </c>
      <c r="C30" s="78">
        <f t="shared" si="4"/>
        <v>99802.609700000001</v>
      </c>
      <c r="D30" s="62">
        <v>16422</v>
      </c>
      <c r="E30" s="62">
        <v>14557.601300000002</v>
      </c>
      <c r="F30" s="62">
        <v>133</v>
      </c>
      <c r="G30" s="62">
        <v>625.17999999999995</v>
      </c>
      <c r="H30" s="62">
        <v>201</v>
      </c>
      <c r="I30" s="62">
        <v>140.00799999999998</v>
      </c>
      <c r="J30" s="62">
        <v>582</v>
      </c>
      <c r="K30" s="62">
        <v>5796.5455999999995</v>
      </c>
      <c r="L30" s="62">
        <v>12079.5</v>
      </c>
      <c r="M30" s="62">
        <v>14916.894999999997</v>
      </c>
      <c r="N30" s="62">
        <v>8995.2999999999993</v>
      </c>
      <c r="O30" s="62">
        <v>7118.3998000000011</v>
      </c>
      <c r="P30" s="62">
        <v>62</v>
      </c>
      <c r="Q30" s="62">
        <v>5260.5500000000011</v>
      </c>
      <c r="R30" s="62">
        <v>4497.7</v>
      </c>
      <c r="S30" s="62">
        <v>3662</v>
      </c>
      <c r="T30" s="62">
        <v>45287</v>
      </c>
      <c r="U30" s="62">
        <v>40614.99</v>
      </c>
      <c r="V30" s="62">
        <v>2813</v>
      </c>
      <c r="W30" s="62">
        <v>7110.44</v>
      </c>
      <c r="X30" s="62">
        <v>8246</v>
      </c>
      <c r="Y30" s="62">
        <v>6095.2240000000011</v>
      </c>
      <c r="Z30" s="12"/>
      <c r="AA30" s="12"/>
      <c r="AB30" s="12"/>
      <c r="AC30" s="12"/>
      <c r="AD30" s="12"/>
      <c r="AE30" s="12"/>
      <c r="AF30" s="12"/>
      <c r="AG30" s="12"/>
      <c r="AH30" s="12"/>
      <c r="AI30" s="12"/>
      <c r="AJ30" s="12"/>
      <c r="AK30" s="12"/>
      <c r="AL30" s="12"/>
      <c r="AM30" s="12"/>
      <c r="AN30" s="12"/>
      <c r="AO30" s="12"/>
      <c r="AP30" s="12"/>
      <c r="AQ30" s="12"/>
      <c r="AR30" s="12"/>
      <c r="AS30" s="12"/>
      <c r="AT30" s="12"/>
      <c r="AU30" s="12"/>
      <c r="AV30" s="12"/>
    </row>
    <row r="31" spans="1:48" s="13" customFormat="1" ht="36" customHeight="1" x14ac:dyDescent="0.2">
      <c r="A31" s="89" t="s">
        <v>9</v>
      </c>
      <c r="B31" s="78">
        <f t="shared" si="3"/>
        <v>11928.6</v>
      </c>
      <c r="C31" s="78">
        <f t="shared" si="4"/>
        <v>10948.0389</v>
      </c>
      <c r="D31" s="62">
        <v>438</v>
      </c>
      <c r="E31" s="62">
        <v>542.1</v>
      </c>
      <c r="F31" s="62">
        <v>196</v>
      </c>
      <c r="G31" s="62">
        <v>254.96</v>
      </c>
      <c r="H31" s="62">
        <v>0</v>
      </c>
      <c r="I31" s="62">
        <v>0</v>
      </c>
      <c r="J31" s="62">
        <v>3223</v>
      </c>
      <c r="K31" s="62">
        <v>3302.39</v>
      </c>
      <c r="L31" s="62">
        <v>1281</v>
      </c>
      <c r="M31" s="62">
        <v>1825.32</v>
      </c>
      <c r="N31" s="62">
        <v>4928.6000000000004</v>
      </c>
      <c r="O31" s="62">
        <v>3675.1588999999994</v>
      </c>
      <c r="P31" s="62">
        <v>15</v>
      </c>
      <c r="Q31" s="62">
        <v>8.34</v>
      </c>
      <c r="R31" s="62">
        <v>84</v>
      </c>
      <c r="S31" s="62">
        <v>22.61</v>
      </c>
      <c r="T31" s="62">
        <v>0</v>
      </c>
      <c r="U31" s="62">
        <v>0</v>
      </c>
      <c r="V31" s="62">
        <v>1763</v>
      </c>
      <c r="W31" s="62">
        <v>1317.1599999999999</v>
      </c>
      <c r="X31" s="62">
        <v>1703.8</v>
      </c>
      <c r="Y31" s="62">
        <v>2966.4919999999997</v>
      </c>
      <c r="Z31" s="12"/>
      <c r="AA31" s="12"/>
      <c r="AB31" s="12"/>
      <c r="AC31" s="12"/>
      <c r="AD31" s="12"/>
      <c r="AE31" s="12"/>
      <c r="AF31" s="12"/>
      <c r="AG31" s="12"/>
      <c r="AH31" s="12"/>
      <c r="AI31" s="12"/>
      <c r="AJ31" s="12"/>
      <c r="AK31" s="12"/>
      <c r="AL31" s="12"/>
      <c r="AM31" s="12"/>
      <c r="AN31" s="12"/>
      <c r="AO31" s="12"/>
      <c r="AP31" s="12"/>
      <c r="AQ31" s="12"/>
      <c r="AR31" s="12"/>
      <c r="AS31" s="12"/>
      <c r="AT31" s="12"/>
      <c r="AU31" s="12"/>
      <c r="AV31" s="12"/>
    </row>
    <row r="32" spans="1:48" s="13" customFormat="1" ht="36" customHeight="1" x14ac:dyDescent="0.2">
      <c r="A32" s="89" t="s">
        <v>11</v>
      </c>
      <c r="B32" s="78">
        <f t="shared" si="3"/>
        <v>26052</v>
      </c>
      <c r="C32" s="78">
        <f t="shared" si="4"/>
        <v>23630.187100000003</v>
      </c>
      <c r="D32" s="62">
        <v>4324</v>
      </c>
      <c r="E32" s="62">
        <v>2147.6363000000006</v>
      </c>
      <c r="F32" s="62">
        <v>944</v>
      </c>
      <c r="G32" s="62">
        <v>1591.3</v>
      </c>
      <c r="H32" s="62">
        <v>220</v>
      </c>
      <c r="I32" s="62">
        <v>736</v>
      </c>
      <c r="J32" s="62">
        <v>611</v>
      </c>
      <c r="K32" s="62">
        <v>1368.325</v>
      </c>
      <c r="L32" s="62">
        <v>13620</v>
      </c>
      <c r="M32" s="62">
        <v>11035.200800000002</v>
      </c>
      <c r="N32" s="62">
        <v>763</v>
      </c>
      <c r="O32" s="62">
        <v>991.71500000000003</v>
      </c>
      <c r="P32" s="62">
        <v>389</v>
      </c>
      <c r="Q32" s="62">
        <v>233.98000000000002</v>
      </c>
      <c r="R32" s="62">
        <v>22</v>
      </c>
      <c r="S32" s="62">
        <v>15.96</v>
      </c>
      <c r="T32" s="62">
        <v>0</v>
      </c>
      <c r="U32" s="62">
        <v>0</v>
      </c>
      <c r="V32" s="62">
        <v>5159</v>
      </c>
      <c r="W32" s="62">
        <v>5510.0700000000006</v>
      </c>
      <c r="X32" s="62">
        <v>3955</v>
      </c>
      <c r="Y32" s="62">
        <v>3892.3682999999987</v>
      </c>
      <c r="Z32" s="12"/>
      <c r="AA32" s="12"/>
      <c r="AB32" s="12"/>
      <c r="AC32" s="12"/>
      <c r="AD32" s="12"/>
      <c r="AE32" s="12"/>
      <c r="AF32" s="12"/>
      <c r="AG32" s="12"/>
      <c r="AH32" s="12"/>
      <c r="AI32" s="12"/>
      <c r="AJ32" s="12"/>
      <c r="AK32" s="12"/>
      <c r="AL32" s="12"/>
      <c r="AM32" s="12"/>
      <c r="AN32" s="12"/>
      <c r="AO32" s="12"/>
      <c r="AP32" s="12"/>
      <c r="AQ32" s="12"/>
      <c r="AR32" s="12"/>
      <c r="AS32" s="12"/>
      <c r="AT32" s="12"/>
      <c r="AU32" s="12"/>
      <c r="AV32" s="12"/>
    </row>
    <row r="33" spans="1:48" s="13" customFormat="1" ht="36" customHeight="1" x14ac:dyDescent="0.2">
      <c r="A33" s="89" t="s">
        <v>10</v>
      </c>
      <c r="B33" s="78">
        <f t="shared" si="3"/>
        <v>9375</v>
      </c>
      <c r="C33" s="78">
        <f t="shared" si="4"/>
        <v>7938.1762000000008</v>
      </c>
      <c r="D33" s="62">
        <v>310</v>
      </c>
      <c r="E33" s="62">
        <v>272</v>
      </c>
      <c r="F33" s="62">
        <v>196</v>
      </c>
      <c r="G33" s="62">
        <v>7</v>
      </c>
      <c r="H33" s="62">
        <v>0</v>
      </c>
      <c r="I33" s="62">
        <v>0</v>
      </c>
      <c r="J33" s="62">
        <v>578</v>
      </c>
      <c r="K33" s="62">
        <v>459.6</v>
      </c>
      <c r="L33" s="62">
        <v>1206</v>
      </c>
      <c r="M33" s="62">
        <v>1150.7</v>
      </c>
      <c r="N33" s="62">
        <v>3225</v>
      </c>
      <c r="O33" s="62">
        <v>2813.2762000000002</v>
      </c>
      <c r="P33" s="62">
        <v>0</v>
      </c>
      <c r="Q33" s="62">
        <v>33.799999999999997</v>
      </c>
      <c r="R33" s="62">
        <v>2989</v>
      </c>
      <c r="S33" s="62">
        <v>2133.3000000000002</v>
      </c>
      <c r="T33" s="62">
        <v>618</v>
      </c>
      <c r="U33" s="62">
        <v>600</v>
      </c>
      <c r="V33" s="62">
        <v>253</v>
      </c>
      <c r="W33" s="62">
        <v>468.5</v>
      </c>
      <c r="X33" s="62">
        <v>4872</v>
      </c>
      <c r="Y33" s="62">
        <v>4220.848</v>
      </c>
      <c r="Z33" s="12"/>
      <c r="AA33" s="12"/>
      <c r="AB33" s="12"/>
      <c r="AC33" s="12"/>
      <c r="AD33" s="12"/>
      <c r="AE33" s="12"/>
      <c r="AF33" s="12"/>
      <c r="AG33" s="12"/>
      <c r="AH33" s="12"/>
      <c r="AI33" s="12"/>
      <c r="AJ33" s="12"/>
      <c r="AK33" s="12"/>
      <c r="AL33" s="12"/>
      <c r="AM33" s="12"/>
      <c r="AN33" s="12"/>
      <c r="AO33" s="12"/>
      <c r="AP33" s="12"/>
      <c r="AQ33" s="12"/>
      <c r="AR33" s="12"/>
      <c r="AS33" s="12"/>
      <c r="AT33" s="12"/>
      <c r="AU33" s="12"/>
      <c r="AV33" s="12"/>
    </row>
    <row r="34" spans="1:48" s="13" customFormat="1" ht="36" customHeight="1" x14ac:dyDescent="0.2">
      <c r="A34" s="89" t="s">
        <v>12</v>
      </c>
      <c r="B34" s="78">
        <f t="shared" si="3"/>
        <v>54109.5</v>
      </c>
      <c r="C34" s="78">
        <f t="shared" si="4"/>
        <v>46931.990599999997</v>
      </c>
      <c r="D34" s="62">
        <v>9026.5</v>
      </c>
      <c r="E34" s="62">
        <v>8089.56</v>
      </c>
      <c r="F34" s="62">
        <v>124</v>
      </c>
      <c r="G34" s="62">
        <v>423.1</v>
      </c>
      <c r="H34" s="62">
        <v>0</v>
      </c>
      <c r="I34" s="62">
        <v>0</v>
      </c>
      <c r="J34" s="62">
        <v>401</v>
      </c>
      <c r="K34" s="62">
        <v>567.81000000000006</v>
      </c>
      <c r="L34" s="62">
        <v>17940</v>
      </c>
      <c r="M34" s="62">
        <v>13033.382599999999</v>
      </c>
      <c r="N34" s="62">
        <v>6343</v>
      </c>
      <c r="O34" s="62">
        <v>5964.2250000000004</v>
      </c>
      <c r="P34" s="62">
        <v>49</v>
      </c>
      <c r="Q34" s="62">
        <v>17.739999999999998</v>
      </c>
      <c r="R34" s="62">
        <v>0</v>
      </c>
      <c r="S34" s="62">
        <v>0</v>
      </c>
      <c r="T34" s="62">
        <v>16130</v>
      </c>
      <c r="U34" s="62">
        <v>16734</v>
      </c>
      <c r="V34" s="62">
        <v>4096</v>
      </c>
      <c r="W34" s="62">
        <v>2102.1730000000002</v>
      </c>
      <c r="X34" s="62">
        <v>4599</v>
      </c>
      <c r="Y34" s="62">
        <v>2604.6985999999997</v>
      </c>
      <c r="Z34" s="12"/>
      <c r="AA34" s="12"/>
      <c r="AB34" s="12"/>
      <c r="AC34" s="12"/>
      <c r="AD34" s="12"/>
      <c r="AE34" s="12"/>
      <c r="AF34" s="12"/>
      <c r="AG34" s="12"/>
      <c r="AH34" s="12"/>
      <c r="AI34" s="12"/>
      <c r="AJ34" s="12"/>
      <c r="AK34" s="12"/>
      <c r="AL34" s="12"/>
      <c r="AM34" s="12"/>
      <c r="AN34" s="12"/>
      <c r="AO34" s="12"/>
      <c r="AP34" s="12"/>
      <c r="AQ34" s="12"/>
      <c r="AR34" s="12"/>
      <c r="AS34" s="12"/>
      <c r="AT34" s="12"/>
      <c r="AU34" s="12"/>
      <c r="AV34" s="12"/>
    </row>
    <row r="35" spans="1:48" s="13" customFormat="1" ht="36" customHeight="1" x14ac:dyDescent="0.2">
      <c r="A35" s="89" t="s">
        <v>13</v>
      </c>
      <c r="B35" s="78">
        <f t="shared" si="3"/>
        <v>69739.700000000012</v>
      </c>
      <c r="C35" s="78">
        <f t="shared" si="4"/>
        <v>69312.097000000009</v>
      </c>
      <c r="D35" s="62">
        <v>26429.3</v>
      </c>
      <c r="E35" s="62">
        <v>31291.793399999991</v>
      </c>
      <c r="F35" s="62">
        <v>1066</v>
      </c>
      <c r="G35" s="62">
        <v>589.81610000000001</v>
      </c>
      <c r="H35" s="62">
        <v>0</v>
      </c>
      <c r="I35" s="62">
        <v>541.74</v>
      </c>
      <c r="J35" s="62">
        <v>10103</v>
      </c>
      <c r="K35" s="62">
        <v>253.61</v>
      </c>
      <c r="L35" s="62">
        <v>23564.400000000001</v>
      </c>
      <c r="M35" s="62">
        <v>25584.147200000003</v>
      </c>
      <c r="N35" s="62">
        <v>706</v>
      </c>
      <c r="O35" s="62">
        <v>770.94</v>
      </c>
      <c r="P35" s="62">
        <v>138</v>
      </c>
      <c r="Q35" s="62">
        <v>372.27499999999998</v>
      </c>
      <c r="R35" s="62">
        <v>37</v>
      </c>
      <c r="S35" s="62">
        <v>654.29999999999995</v>
      </c>
      <c r="T35" s="62">
        <v>0</v>
      </c>
      <c r="U35" s="62">
        <v>5</v>
      </c>
      <c r="V35" s="62">
        <v>7696</v>
      </c>
      <c r="W35" s="62">
        <v>9248.4753000000001</v>
      </c>
      <c r="X35" s="62">
        <v>3194</v>
      </c>
      <c r="Y35" s="62">
        <v>2558.75</v>
      </c>
      <c r="Z35" s="12"/>
      <c r="AA35" s="12"/>
      <c r="AB35" s="12"/>
      <c r="AC35" s="12"/>
      <c r="AD35" s="12"/>
      <c r="AE35" s="12"/>
      <c r="AF35" s="12"/>
      <c r="AG35" s="12"/>
      <c r="AH35" s="12"/>
      <c r="AI35" s="12"/>
      <c r="AJ35" s="12"/>
      <c r="AK35" s="12"/>
      <c r="AL35" s="12"/>
      <c r="AM35" s="12"/>
      <c r="AN35" s="12"/>
      <c r="AO35" s="12"/>
      <c r="AP35" s="12"/>
      <c r="AQ35" s="12"/>
      <c r="AR35" s="12"/>
      <c r="AS35" s="12"/>
      <c r="AT35" s="12"/>
      <c r="AU35" s="12"/>
      <c r="AV35" s="12"/>
    </row>
    <row r="36" spans="1:48" s="13" customFormat="1" ht="36" customHeight="1" x14ac:dyDescent="0.2">
      <c r="A36" s="89" t="s">
        <v>14</v>
      </c>
      <c r="B36" s="78">
        <f t="shared" si="3"/>
        <v>15370</v>
      </c>
      <c r="C36" s="78">
        <f t="shared" si="4"/>
        <v>12650.201499999999</v>
      </c>
      <c r="D36" s="62">
        <v>776</v>
      </c>
      <c r="E36" s="62">
        <v>564.75959999999998</v>
      </c>
      <c r="F36" s="62">
        <v>915</v>
      </c>
      <c r="G36" s="62">
        <v>489.44270000000006</v>
      </c>
      <c r="H36" s="62">
        <v>120</v>
      </c>
      <c r="I36" s="62">
        <v>0</v>
      </c>
      <c r="J36" s="62">
        <v>285</v>
      </c>
      <c r="K36" s="62">
        <v>297.98160000000001</v>
      </c>
      <c r="L36" s="62">
        <v>7250</v>
      </c>
      <c r="M36" s="62">
        <v>5174.4264999999996</v>
      </c>
      <c r="N36" s="62">
        <v>2156</v>
      </c>
      <c r="O36" s="62">
        <v>1588.16</v>
      </c>
      <c r="P36" s="62">
        <v>763</v>
      </c>
      <c r="Q36" s="62">
        <v>703.33109999999999</v>
      </c>
      <c r="R36" s="62">
        <v>0</v>
      </c>
      <c r="S36" s="62">
        <v>0</v>
      </c>
      <c r="T36" s="62">
        <v>2770</v>
      </c>
      <c r="U36" s="62">
        <v>3663.3</v>
      </c>
      <c r="V36" s="62">
        <v>335</v>
      </c>
      <c r="W36" s="62">
        <v>168.8</v>
      </c>
      <c r="X36" s="62">
        <v>2720</v>
      </c>
      <c r="Y36" s="62">
        <v>3114.0440000000008</v>
      </c>
      <c r="Z36" s="12"/>
      <c r="AA36" s="12"/>
      <c r="AB36" s="12"/>
      <c r="AC36" s="12"/>
      <c r="AD36" s="12"/>
      <c r="AE36" s="12"/>
      <c r="AF36" s="12"/>
      <c r="AG36" s="12"/>
      <c r="AH36" s="12"/>
      <c r="AI36" s="12"/>
      <c r="AJ36" s="12"/>
      <c r="AK36" s="12"/>
      <c r="AL36" s="12"/>
      <c r="AM36" s="12"/>
      <c r="AN36" s="12"/>
      <c r="AO36" s="12"/>
      <c r="AP36" s="12"/>
      <c r="AQ36" s="12"/>
      <c r="AR36" s="12"/>
      <c r="AS36" s="12"/>
      <c r="AT36" s="12"/>
      <c r="AU36" s="12"/>
      <c r="AV36" s="12"/>
    </row>
    <row r="37" spans="1:48" s="13" customFormat="1" ht="36" customHeight="1" x14ac:dyDescent="0.2">
      <c r="A37" s="91" t="s">
        <v>15</v>
      </c>
      <c r="B37" s="78">
        <f t="shared" si="3"/>
        <v>20026</v>
      </c>
      <c r="C37" s="78">
        <f t="shared" si="4"/>
        <v>20885.004999999997</v>
      </c>
      <c r="D37" s="62">
        <v>7079</v>
      </c>
      <c r="E37" s="62">
        <v>7082.8599999999988</v>
      </c>
      <c r="F37" s="62">
        <v>60</v>
      </c>
      <c r="G37" s="62">
        <v>35</v>
      </c>
      <c r="H37" s="62">
        <v>0</v>
      </c>
      <c r="I37" s="62">
        <v>0</v>
      </c>
      <c r="J37" s="62">
        <v>0</v>
      </c>
      <c r="K37" s="62">
        <v>0</v>
      </c>
      <c r="L37" s="62">
        <v>2534</v>
      </c>
      <c r="M37" s="62">
        <v>3303.6</v>
      </c>
      <c r="N37" s="62">
        <v>4702</v>
      </c>
      <c r="O37" s="62">
        <v>5120.4849999999988</v>
      </c>
      <c r="P37" s="62">
        <v>403</v>
      </c>
      <c r="Q37" s="62">
        <v>452.98999999999995</v>
      </c>
      <c r="R37" s="62">
        <v>0</v>
      </c>
      <c r="S37" s="62">
        <v>17</v>
      </c>
      <c r="T37" s="62">
        <v>53</v>
      </c>
      <c r="U37" s="62">
        <v>0</v>
      </c>
      <c r="V37" s="62">
        <v>5195</v>
      </c>
      <c r="W37" s="62">
        <v>4873.0700000000006</v>
      </c>
      <c r="X37" s="62">
        <v>2361</v>
      </c>
      <c r="Y37" s="62">
        <v>2650.3199999999997</v>
      </c>
      <c r="Z37" s="12"/>
      <c r="AA37" s="12"/>
      <c r="AB37" s="12"/>
      <c r="AC37" s="12"/>
      <c r="AD37" s="12"/>
      <c r="AE37" s="12"/>
      <c r="AF37" s="12"/>
      <c r="AG37" s="12"/>
      <c r="AH37" s="12"/>
      <c r="AI37" s="12"/>
      <c r="AJ37" s="12"/>
      <c r="AK37" s="12"/>
      <c r="AL37" s="12"/>
      <c r="AM37" s="12"/>
      <c r="AN37" s="12"/>
      <c r="AO37" s="12"/>
      <c r="AP37" s="12"/>
      <c r="AQ37" s="12"/>
      <c r="AR37" s="12"/>
      <c r="AS37" s="12"/>
      <c r="AT37" s="12"/>
      <c r="AU37" s="12"/>
      <c r="AV37" s="12"/>
    </row>
    <row r="38" spans="1:48" s="13" customFormat="1" ht="36" customHeight="1" x14ac:dyDescent="0.2">
      <c r="A38" s="91" t="s">
        <v>57</v>
      </c>
      <c r="B38" s="78">
        <f t="shared" si="3"/>
        <v>78554.399999999994</v>
      </c>
      <c r="C38" s="78">
        <f t="shared" si="4"/>
        <v>75160.718559999994</v>
      </c>
      <c r="D38" s="62">
        <v>23744.400000000001</v>
      </c>
      <c r="E38" s="62">
        <v>23888.492499999997</v>
      </c>
      <c r="F38" s="62">
        <v>9362</v>
      </c>
      <c r="G38" s="62">
        <v>6524.0209999999997</v>
      </c>
      <c r="H38" s="62">
        <v>16</v>
      </c>
      <c r="I38" s="62">
        <v>810.53300000000002</v>
      </c>
      <c r="J38" s="62">
        <v>1149</v>
      </c>
      <c r="K38" s="62">
        <v>2899.83</v>
      </c>
      <c r="L38" s="62">
        <v>23662</v>
      </c>
      <c r="M38" s="62">
        <v>17915.897899999996</v>
      </c>
      <c r="N38" s="62">
        <v>16488</v>
      </c>
      <c r="O38" s="62">
        <v>19438.934160000004</v>
      </c>
      <c r="P38" s="62">
        <v>1449</v>
      </c>
      <c r="Q38" s="62">
        <v>986.67</v>
      </c>
      <c r="R38" s="62">
        <v>0</v>
      </c>
      <c r="S38" s="62">
        <v>40</v>
      </c>
      <c r="T38" s="62">
        <v>970</v>
      </c>
      <c r="U38" s="62">
        <v>137</v>
      </c>
      <c r="V38" s="62">
        <v>1714</v>
      </c>
      <c r="W38" s="62">
        <v>2519.3399999999997</v>
      </c>
      <c r="X38" s="62">
        <v>6245</v>
      </c>
      <c r="Y38" s="62">
        <v>13468.935900000002</v>
      </c>
      <c r="Z38" s="12"/>
      <c r="AA38" s="12"/>
      <c r="AB38" s="12"/>
      <c r="AC38" s="12"/>
      <c r="AD38" s="12"/>
      <c r="AE38" s="12"/>
      <c r="AF38" s="12"/>
      <c r="AG38" s="12"/>
      <c r="AH38" s="12"/>
      <c r="AI38" s="12"/>
      <c r="AJ38" s="12"/>
      <c r="AK38" s="12"/>
      <c r="AL38" s="12"/>
      <c r="AM38" s="12"/>
      <c r="AN38" s="12"/>
      <c r="AO38" s="12"/>
      <c r="AP38" s="12"/>
      <c r="AQ38" s="12"/>
      <c r="AR38" s="12"/>
      <c r="AS38" s="12"/>
      <c r="AT38" s="12"/>
      <c r="AU38" s="12"/>
      <c r="AV38" s="12"/>
    </row>
    <row r="39" spans="1:48" s="13" customFormat="1" ht="36" customHeight="1" x14ac:dyDescent="0.2">
      <c r="A39" s="91" t="s">
        <v>16</v>
      </c>
      <c r="B39" s="78">
        <f t="shared" si="3"/>
        <v>112979.5</v>
      </c>
      <c r="C39" s="78">
        <f t="shared" si="4"/>
        <v>100578.11669999998</v>
      </c>
      <c r="D39" s="62">
        <v>5551</v>
      </c>
      <c r="E39" s="62">
        <v>2654.4249999999997</v>
      </c>
      <c r="F39" s="62">
        <v>601</v>
      </c>
      <c r="G39" s="62">
        <v>58.52</v>
      </c>
      <c r="H39" s="62">
        <v>0</v>
      </c>
      <c r="I39" s="62">
        <v>0</v>
      </c>
      <c r="J39" s="62">
        <v>1369</v>
      </c>
      <c r="K39" s="62">
        <v>454</v>
      </c>
      <c r="L39" s="62">
        <v>12082</v>
      </c>
      <c r="M39" s="62">
        <v>10467.182700000003</v>
      </c>
      <c r="N39" s="62">
        <v>1150.5</v>
      </c>
      <c r="O39" s="62">
        <v>2959.4179999999997</v>
      </c>
      <c r="P39" s="62">
        <v>0</v>
      </c>
      <c r="Q39" s="62">
        <v>0</v>
      </c>
      <c r="R39" s="62">
        <v>0</v>
      </c>
      <c r="S39" s="62">
        <v>16</v>
      </c>
      <c r="T39" s="62">
        <v>4711</v>
      </c>
      <c r="U39" s="62">
        <v>5048.7709999999997</v>
      </c>
      <c r="V39" s="62">
        <v>87515</v>
      </c>
      <c r="W39" s="62">
        <v>78919.799999999988</v>
      </c>
      <c r="X39" s="62">
        <v>2214</v>
      </c>
      <c r="Y39" s="62">
        <v>2242.8670000000002</v>
      </c>
      <c r="Z39" s="12"/>
      <c r="AA39" s="12"/>
      <c r="AB39" s="12"/>
      <c r="AC39" s="12"/>
      <c r="AD39" s="12"/>
      <c r="AE39" s="12"/>
      <c r="AF39" s="12"/>
      <c r="AG39" s="12"/>
      <c r="AH39" s="12"/>
      <c r="AI39" s="12"/>
      <c r="AJ39" s="12"/>
      <c r="AK39" s="12"/>
      <c r="AL39" s="12"/>
      <c r="AM39" s="12"/>
      <c r="AN39" s="12"/>
      <c r="AO39" s="12"/>
      <c r="AP39" s="12"/>
      <c r="AQ39" s="12"/>
      <c r="AR39" s="12"/>
      <c r="AS39" s="12"/>
      <c r="AT39" s="12"/>
      <c r="AU39" s="12"/>
      <c r="AV39" s="12"/>
    </row>
    <row r="40" spans="1:48" s="13" customFormat="1" ht="36" customHeight="1" x14ac:dyDescent="0.2">
      <c r="A40" s="40" t="s">
        <v>26</v>
      </c>
      <c r="B40" s="64">
        <f t="shared" ref="B40:Y40" si="5">SUM(B24:B39)</f>
        <v>742358.70000000007</v>
      </c>
      <c r="C40" s="64">
        <f t="shared" si="5"/>
        <v>716176.81557999994</v>
      </c>
      <c r="D40" s="64">
        <f t="shared" si="5"/>
        <v>139176.80000000002</v>
      </c>
      <c r="E40" s="64">
        <f t="shared" si="5"/>
        <v>133235.52992</v>
      </c>
      <c r="F40" s="64">
        <f t="shared" si="5"/>
        <v>18915</v>
      </c>
      <c r="G40" s="64">
        <f t="shared" si="5"/>
        <v>12946.059799999999</v>
      </c>
      <c r="H40" s="64">
        <f t="shared" si="5"/>
        <v>2688</v>
      </c>
      <c r="I40" s="64">
        <f t="shared" si="5"/>
        <v>5407.9210000000003</v>
      </c>
      <c r="J40" s="64">
        <f t="shared" si="5"/>
        <v>21102</v>
      </c>
      <c r="K40" s="64">
        <f t="shared" si="5"/>
        <v>17421.912199999999</v>
      </c>
      <c r="L40" s="64">
        <f t="shared" si="5"/>
        <v>148664.9</v>
      </c>
      <c r="M40" s="64">
        <f t="shared" si="5"/>
        <v>137397.27549999999</v>
      </c>
      <c r="N40" s="64">
        <f t="shared" si="5"/>
        <v>81852</v>
      </c>
      <c r="O40" s="64">
        <f t="shared" si="5"/>
        <v>81915.231760000024</v>
      </c>
      <c r="P40" s="64">
        <f t="shared" si="5"/>
        <v>11423</v>
      </c>
      <c r="Q40" s="64">
        <f t="shared" si="5"/>
        <v>10714.4961</v>
      </c>
      <c r="R40" s="64">
        <f t="shared" si="5"/>
        <v>9535.7000000000007</v>
      </c>
      <c r="S40" s="64">
        <f t="shared" si="5"/>
        <v>7983.95</v>
      </c>
      <c r="T40" s="64">
        <f t="shared" si="5"/>
        <v>145508.4</v>
      </c>
      <c r="U40" s="64">
        <f t="shared" si="5"/>
        <v>134500.07199999999</v>
      </c>
      <c r="V40" s="64">
        <f t="shared" si="5"/>
        <v>163492.9</v>
      </c>
      <c r="W40" s="64">
        <f t="shared" si="5"/>
        <v>174654.36729999998</v>
      </c>
      <c r="X40" s="64">
        <f t="shared" si="5"/>
        <v>60434.6</v>
      </c>
      <c r="Y40" s="64">
        <f t="shared" si="5"/>
        <v>65295.760700000006</v>
      </c>
      <c r="Z40" s="12"/>
      <c r="AA40" s="12"/>
      <c r="AB40" s="12"/>
      <c r="AC40" s="12"/>
      <c r="AD40" s="12"/>
      <c r="AE40" s="12"/>
      <c r="AF40" s="12"/>
      <c r="AG40" s="12"/>
      <c r="AH40" s="12"/>
      <c r="AI40" s="12"/>
      <c r="AJ40" s="12"/>
      <c r="AK40" s="12"/>
      <c r="AL40" s="12"/>
      <c r="AM40" s="12"/>
      <c r="AN40" s="12"/>
      <c r="AO40" s="12"/>
      <c r="AP40" s="12"/>
      <c r="AQ40" s="12"/>
      <c r="AR40" s="12"/>
      <c r="AS40" s="12"/>
      <c r="AT40" s="12"/>
      <c r="AU40" s="12"/>
      <c r="AV40" s="12"/>
    </row>
    <row r="41" spans="1:48" s="13" customFormat="1" ht="22.15" customHeight="1" x14ac:dyDescent="0.2">
      <c r="A41" s="182" t="s">
        <v>179</v>
      </c>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2"/>
      <c r="AA41" s="12"/>
      <c r="AB41" s="12"/>
      <c r="AC41" s="12"/>
      <c r="AD41" s="12"/>
      <c r="AE41" s="12"/>
      <c r="AF41" s="12"/>
      <c r="AG41" s="12"/>
      <c r="AH41" s="12"/>
      <c r="AI41" s="12"/>
      <c r="AJ41" s="12"/>
      <c r="AK41" s="12"/>
      <c r="AL41" s="12"/>
      <c r="AM41" s="12"/>
      <c r="AN41" s="12"/>
      <c r="AO41" s="12"/>
      <c r="AP41" s="12"/>
      <c r="AQ41" s="12"/>
      <c r="AR41" s="12"/>
      <c r="AS41" s="12"/>
      <c r="AT41" s="12"/>
      <c r="AU41" s="12"/>
      <c r="AV41" s="12"/>
    </row>
    <row r="42" spans="1:48" s="12" customFormat="1" ht="22.5" customHeight="1" x14ac:dyDescent="0.2"/>
    <row r="43" spans="1:48" s="12" customFormat="1" ht="22.5" customHeight="1" x14ac:dyDescent="0.2">
      <c r="A43" s="41" t="s">
        <v>101</v>
      </c>
    </row>
    <row r="44" spans="1:48" s="14" customFormat="1" ht="30.75" customHeight="1" x14ac:dyDescent="0.2">
      <c r="A44" s="187" t="s">
        <v>138</v>
      </c>
      <c r="B44" s="187"/>
      <c r="C44" s="187"/>
      <c r="D44" s="187"/>
      <c r="E44" s="187"/>
      <c r="F44" s="187"/>
      <c r="G44" s="187"/>
      <c r="H44" s="187"/>
      <c r="I44" s="187"/>
      <c r="J44" s="187"/>
      <c r="K44" s="187"/>
      <c r="L44" s="187"/>
      <c r="M44" s="187"/>
      <c r="N44" s="187"/>
      <c r="O44" s="187"/>
      <c r="P44" s="187"/>
      <c r="Q44" s="187"/>
      <c r="R44" s="187"/>
      <c r="S44" s="187"/>
      <c r="T44" s="187"/>
      <c r="U44" s="187"/>
      <c r="V44" s="187"/>
      <c r="W44" s="187"/>
      <c r="X44" s="187"/>
      <c r="Y44" s="187"/>
      <c r="Z44" s="19"/>
      <c r="AA44" s="19"/>
      <c r="AB44" s="19"/>
      <c r="AC44" s="19"/>
      <c r="AD44" s="19"/>
      <c r="AE44" s="19"/>
      <c r="AF44" s="19"/>
      <c r="AG44" s="19"/>
      <c r="AH44" s="19"/>
      <c r="AI44" s="19"/>
      <c r="AJ44" s="19"/>
      <c r="AK44" s="19"/>
      <c r="AL44" s="19"/>
      <c r="AM44" s="19"/>
      <c r="AN44" s="19"/>
      <c r="AO44" s="19"/>
      <c r="AP44" s="19"/>
      <c r="AQ44" s="19"/>
      <c r="AR44" s="19"/>
      <c r="AS44" s="19"/>
      <c r="AT44" s="19"/>
      <c r="AU44" s="19"/>
      <c r="AV44" s="19"/>
    </row>
    <row r="45" spans="1:48" s="13" customFormat="1" ht="24" customHeight="1" x14ac:dyDescent="0.2">
      <c r="A45" s="184" t="s">
        <v>58</v>
      </c>
      <c r="B45" s="142" t="s">
        <v>178</v>
      </c>
      <c r="C45" s="143"/>
      <c r="D45" s="141" t="s">
        <v>98</v>
      </c>
      <c r="E45" s="141"/>
      <c r="F45" s="141"/>
      <c r="G45" s="141"/>
      <c r="H45" s="141"/>
      <c r="I45" s="141"/>
      <c r="J45" s="141"/>
      <c r="K45" s="141"/>
      <c r="L45" s="141"/>
      <c r="M45" s="141"/>
      <c r="N45" s="141"/>
      <c r="O45" s="141"/>
      <c r="P45" s="141"/>
      <c r="Q45" s="141"/>
      <c r="R45" s="141"/>
      <c r="S45" s="141"/>
      <c r="T45" s="141"/>
      <c r="U45" s="141"/>
      <c r="V45" s="141"/>
      <c r="W45" s="141"/>
      <c r="X45" s="141"/>
      <c r="Y45" s="141"/>
      <c r="Z45" s="12"/>
      <c r="AA45" s="12"/>
      <c r="AB45" s="12"/>
      <c r="AC45" s="12"/>
      <c r="AD45" s="12"/>
      <c r="AE45" s="12"/>
      <c r="AF45" s="12"/>
      <c r="AG45" s="12"/>
      <c r="AH45" s="12"/>
      <c r="AI45" s="12"/>
      <c r="AJ45" s="12"/>
      <c r="AK45" s="12"/>
      <c r="AL45" s="12"/>
      <c r="AM45" s="12"/>
      <c r="AN45" s="12"/>
      <c r="AO45" s="12"/>
      <c r="AP45" s="12"/>
      <c r="AQ45" s="12"/>
      <c r="AR45" s="12"/>
      <c r="AS45" s="12"/>
      <c r="AT45" s="12"/>
      <c r="AU45" s="12"/>
      <c r="AV45" s="12"/>
    </row>
    <row r="46" spans="1:48" s="13" customFormat="1" ht="103.9" customHeight="1" x14ac:dyDescent="0.2">
      <c r="A46" s="185"/>
      <c r="B46" s="146"/>
      <c r="C46" s="147"/>
      <c r="D46" s="148" t="s">
        <v>182</v>
      </c>
      <c r="E46" s="153"/>
      <c r="F46" s="148" t="s">
        <v>181</v>
      </c>
      <c r="G46" s="153"/>
      <c r="H46" s="148" t="s">
        <v>163</v>
      </c>
      <c r="I46" s="153"/>
      <c r="J46" s="148" t="s">
        <v>183</v>
      </c>
      <c r="K46" s="153"/>
      <c r="L46" s="148" t="s">
        <v>180</v>
      </c>
      <c r="M46" s="153"/>
      <c r="N46" s="148" t="s">
        <v>97</v>
      </c>
      <c r="O46" s="153"/>
      <c r="P46" s="148" t="s">
        <v>177</v>
      </c>
      <c r="Q46" s="153"/>
      <c r="R46" s="148" t="s">
        <v>184</v>
      </c>
      <c r="S46" s="153"/>
      <c r="T46" s="148" t="s">
        <v>185</v>
      </c>
      <c r="U46" s="153"/>
      <c r="V46" s="180" t="s">
        <v>87</v>
      </c>
      <c r="W46" s="181"/>
      <c r="X46" s="180" t="s">
        <v>162</v>
      </c>
      <c r="Y46" s="181"/>
      <c r="Z46" s="12"/>
      <c r="AA46" s="12"/>
      <c r="AB46" s="12"/>
      <c r="AC46" s="12"/>
      <c r="AD46" s="12"/>
      <c r="AE46" s="12"/>
      <c r="AF46" s="12"/>
      <c r="AG46" s="12"/>
      <c r="AH46" s="12"/>
      <c r="AI46" s="12"/>
      <c r="AJ46" s="12"/>
      <c r="AK46" s="12"/>
      <c r="AL46" s="12"/>
      <c r="AM46" s="12"/>
      <c r="AN46" s="12"/>
      <c r="AO46" s="12"/>
      <c r="AP46" s="12"/>
      <c r="AQ46" s="12"/>
      <c r="AR46" s="12"/>
      <c r="AS46" s="12"/>
      <c r="AT46" s="12"/>
      <c r="AU46" s="12"/>
      <c r="AV46" s="12"/>
    </row>
    <row r="47" spans="1:48" s="13" customFormat="1" ht="23.45" customHeight="1" x14ac:dyDescent="0.2">
      <c r="A47" s="186"/>
      <c r="B47" s="60" t="s">
        <v>149</v>
      </c>
      <c r="C47" s="60" t="s">
        <v>150</v>
      </c>
      <c r="D47" s="60" t="s">
        <v>149</v>
      </c>
      <c r="E47" s="60" t="s">
        <v>150</v>
      </c>
      <c r="F47" s="60" t="s">
        <v>149</v>
      </c>
      <c r="G47" s="60" t="s">
        <v>150</v>
      </c>
      <c r="H47" s="60" t="s">
        <v>149</v>
      </c>
      <c r="I47" s="60" t="s">
        <v>150</v>
      </c>
      <c r="J47" s="60" t="s">
        <v>149</v>
      </c>
      <c r="K47" s="60" t="s">
        <v>150</v>
      </c>
      <c r="L47" s="60" t="s">
        <v>149</v>
      </c>
      <c r="M47" s="60" t="s">
        <v>150</v>
      </c>
      <c r="N47" s="60" t="s">
        <v>149</v>
      </c>
      <c r="O47" s="60" t="s">
        <v>150</v>
      </c>
      <c r="P47" s="60" t="s">
        <v>149</v>
      </c>
      <c r="Q47" s="60" t="s">
        <v>150</v>
      </c>
      <c r="R47" s="60" t="s">
        <v>149</v>
      </c>
      <c r="S47" s="60" t="s">
        <v>150</v>
      </c>
      <c r="T47" s="60" t="s">
        <v>149</v>
      </c>
      <c r="U47" s="60" t="s">
        <v>150</v>
      </c>
      <c r="V47" s="60" t="s">
        <v>149</v>
      </c>
      <c r="W47" s="60" t="s">
        <v>150</v>
      </c>
      <c r="X47" s="60" t="s">
        <v>149</v>
      </c>
      <c r="Y47" s="60" t="s">
        <v>150</v>
      </c>
      <c r="Z47" s="12"/>
      <c r="AA47" s="12"/>
      <c r="AB47" s="12"/>
      <c r="AC47" s="12"/>
      <c r="AD47" s="12"/>
      <c r="AE47" s="12"/>
      <c r="AF47" s="12"/>
      <c r="AG47" s="12"/>
      <c r="AH47" s="12"/>
      <c r="AI47" s="12"/>
      <c r="AJ47" s="12"/>
      <c r="AK47" s="12"/>
      <c r="AL47" s="12"/>
      <c r="AM47" s="12"/>
      <c r="AN47" s="12"/>
      <c r="AO47" s="12"/>
      <c r="AP47" s="12"/>
      <c r="AQ47" s="12"/>
      <c r="AR47" s="12"/>
      <c r="AS47" s="12"/>
      <c r="AT47" s="12"/>
      <c r="AU47" s="12"/>
      <c r="AV47" s="12"/>
    </row>
    <row r="48" spans="1:48" s="13" customFormat="1" ht="12.6" customHeight="1" x14ac:dyDescent="0.2">
      <c r="A48" s="43">
        <v>1</v>
      </c>
      <c r="B48" s="43">
        <v>2</v>
      </c>
      <c r="C48" s="43">
        <v>3</v>
      </c>
      <c r="D48" s="43">
        <v>4</v>
      </c>
      <c r="E48" s="43">
        <v>5</v>
      </c>
      <c r="F48" s="43">
        <v>6</v>
      </c>
      <c r="G48" s="43">
        <v>7</v>
      </c>
      <c r="H48" s="43">
        <v>8</v>
      </c>
      <c r="I48" s="43">
        <v>9</v>
      </c>
      <c r="J48" s="43">
        <v>10</v>
      </c>
      <c r="K48" s="43">
        <v>11</v>
      </c>
      <c r="L48" s="43">
        <v>12</v>
      </c>
      <c r="M48" s="43">
        <v>13</v>
      </c>
      <c r="N48" s="43">
        <v>14</v>
      </c>
      <c r="O48" s="43">
        <v>15</v>
      </c>
      <c r="P48" s="43">
        <v>16</v>
      </c>
      <c r="Q48" s="43">
        <v>17</v>
      </c>
      <c r="R48" s="43">
        <v>18</v>
      </c>
      <c r="S48" s="43">
        <v>19</v>
      </c>
      <c r="T48" s="43">
        <v>20</v>
      </c>
      <c r="U48" s="43">
        <v>21</v>
      </c>
      <c r="V48" s="43">
        <v>22</v>
      </c>
      <c r="W48" s="43">
        <v>23</v>
      </c>
      <c r="X48" s="43">
        <v>24</v>
      </c>
      <c r="Y48" s="43">
        <v>25</v>
      </c>
      <c r="Z48" s="12"/>
      <c r="AA48" s="12"/>
      <c r="AB48" s="12"/>
      <c r="AC48" s="12"/>
      <c r="AD48" s="12"/>
      <c r="AE48" s="12"/>
      <c r="AF48" s="12"/>
      <c r="AG48" s="12"/>
      <c r="AH48" s="12"/>
      <c r="AI48" s="12"/>
      <c r="AJ48" s="12"/>
      <c r="AK48" s="12"/>
      <c r="AL48" s="12"/>
      <c r="AM48" s="12"/>
      <c r="AN48" s="12"/>
      <c r="AO48" s="12"/>
      <c r="AP48" s="12"/>
      <c r="AQ48" s="12"/>
      <c r="AR48" s="12"/>
      <c r="AS48" s="12"/>
      <c r="AT48" s="12"/>
      <c r="AU48" s="12"/>
      <c r="AV48" s="12"/>
    </row>
    <row r="49" spans="1:48" s="39" customFormat="1" ht="36" customHeight="1" x14ac:dyDescent="0.2">
      <c r="A49" s="94" t="s">
        <v>0</v>
      </c>
      <c r="B49" s="78">
        <f>SUM(D49,F49,H49,J49,L49,N49,P49,R49,T49,V49)</f>
        <v>317986.10000000003</v>
      </c>
      <c r="C49" s="78">
        <f>SUM(E49,G49,I49,K49,M49,O49,Q49,S49,U49,W49)</f>
        <v>298596.24745999998</v>
      </c>
      <c r="D49" s="62">
        <v>45931.8</v>
      </c>
      <c r="E49" s="62">
        <v>44472.824500000002</v>
      </c>
      <c r="F49" s="62">
        <v>13946</v>
      </c>
      <c r="G49" s="62">
        <v>7433.8370999999997</v>
      </c>
      <c r="H49" s="62">
        <v>1695</v>
      </c>
      <c r="I49" s="62">
        <v>3885.7629999999999</v>
      </c>
      <c r="J49" s="62">
        <v>7436</v>
      </c>
      <c r="K49" s="62">
        <v>8764.7900000000009</v>
      </c>
      <c r="L49" s="62">
        <v>73079.399999999994</v>
      </c>
      <c r="M49" s="62">
        <v>63048.377099999976</v>
      </c>
      <c r="N49" s="62">
        <v>31988.7</v>
      </c>
      <c r="O49" s="62">
        <v>35330.809760000011</v>
      </c>
      <c r="P49" s="62">
        <v>2556</v>
      </c>
      <c r="Q49" s="62">
        <v>1593.2850000000001</v>
      </c>
      <c r="R49" s="62">
        <v>126</v>
      </c>
      <c r="S49" s="62">
        <v>756.61</v>
      </c>
      <c r="T49" s="62">
        <v>20391.400000000001</v>
      </c>
      <c r="U49" s="62">
        <v>14227.802000000001</v>
      </c>
      <c r="V49" s="62">
        <v>120835.8</v>
      </c>
      <c r="W49" s="62">
        <v>119082.14899999999</v>
      </c>
      <c r="X49" s="62">
        <v>22607.599999999999</v>
      </c>
      <c r="Y49" s="62">
        <v>29919.182700000005</v>
      </c>
      <c r="Z49" s="38"/>
      <c r="AA49" s="38"/>
      <c r="AB49" s="38"/>
      <c r="AC49" s="38"/>
      <c r="AD49" s="38"/>
      <c r="AE49" s="38"/>
      <c r="AF49" s="38"/>
      <c r="AG49" s="38"/>
      <c r="AH49" s="38"/>
      <c r="AI49" s="38"/>
      <c r="AJ49" s="38"/>
      <c r="AK49" s="38"/>
      <c r="AL49" s="38"/>
      <c r="AM49" s="38"/>
      <c r="AN49" s="38"/>
      <c r="AO49" s="38"/>
      <c r="AP49" s="38"/>
      <c r="AQ49" s="38"/>
      <c r="AR49" s="38"/>
      <c r="AS49" s="38"/>
      <c r="AT49" s="38"/>
      <c r="AU49" s="38"/>
      <c r="AV49" s="38"/>
    </row>
    <row r="50" spans="1:48" s="13" customFormat="1" ht="36" customHeight="1" x14ac:dyDescent="0.2">
      <c r="A50" s="93" t="s">
        <v>1</v>
      </c>
      <c r="B50" s="78">
        <f t="shared" ref="B50:B51" si="6">SUM(D50,F50,H50,J50,L50,N50,P50,R50,T50,V50)</f>
        <v>415729.6</v>
      </c>
      <c r="C50" s="78">
        <f t="shared" ref="C50:C51" si="7">SUM(E50,G50,I50,K50,M50,O50,Q50,S50,U50,W50)</f>
        <v>406185.3102999999</v>
      </c>
      <c r="D50" s="62">
        <v>89575</v>
      </c>
      <c r="E50" s="62">
        <v>85956.217599999974</v>
      </c>
      <c r="F50" s="62">
        <v>4948</v>
      </c>
      <c r="G50" s="62">
        <v>5477.2227000000021</v>
      </c>
      <c r="H50" s="62">
        <v>993</v>
      </c>
      <c r="I50" s="62">
        <v>1522.1579999999999</v>
      </c>
      <c r="J50" s="62">
        <v>13666</v>
      </c>
      <c r="K50" s="62">
        <v>8657.1221999999998</v>
      </c>
      <c r="L50" s="62">
        <v>73339.5</v>
      </c>
      <c r="M50" s="62">
        <v>72067.658399999971</v>
      </c>
      <c r="N50" s="62">
        <v>48023.3</v>
      </c>
      <c r="O50" s="62">
        <v>44387.751999999979</v>
      </c>
      <c r="P50" s="62">
        <v>8849</v>
      </c>
      <c r="Q50" s="62">
        <v>9098.1211000000003</v>
      </c>
      <c r="R50" s="62">
        <v>9240.7000000000007</v>
      </c>
      <c r="S50" s="62">
        <v>7186.04</v>
      </c>
      <c r="T50" s="62">
        <v>125072</v>
      </c>
      <c r="U50" s="62">
        <v>120272.26999999999</v>
      </c>
      <c r="V50" s="62">
        <v>42023.1</v>
      </c>
      <c r="W50" s="62">
        <v>51560.748299999999</v>
      </c>
      <c r="X50" s="62">
        <v>36604</v>
      </c>
      <c r="Y50" s="62">
        <v>34610.268000000004</v>
      </c>
      <c r="Z50" s="12"/>
      <c r="AA50" s="12"/>
      <c r="AB50" s="12"/>
      <c r="AC50" s="12"/>
      <c r="AD50" s="12"/>
      <c r="AE50" s="12"/>
      <c r="AF50" s="12"/>
      <c r="AG50" s="12"/>
      <c r="AH50" s="12"/>
      <c r="AI50" s="12"/>
      <c r="AJ50" s="12"/>
      <c r="AK50" s="12"/>
      <c r="AL50" s="12"/>
      <c r="AM50" s="12"/>
      <c r="AN50" s="12"/>
      <c r="AO50" s="12"/>
      <c r="AP50" s="12"/>
      <c r="AQ50" s="12"/>
      <c r="AR50" s="12"/>
      <c r="AS50" s="12"/>
      <c r="AT50" s="12"/>
      <c r="AU50" s="12"/>
      <c r="AV50" s="12"/>
    </row>
    <row r="51" spans="1:48" s="13" customFormat="1" ht="36" customHeight="1" x14ac:dyDescent="0.2">
      <c r="A51" s="93" t="s">
        <v>56</v>
      </c>
      <c r="B51" s="78">
        <f t="shared" si="6"/>
        <v>8643</v>
      </c>
      <c r="C51" s="78">
        <f t="shared" si="7"/>
        <v>11395.257820000001</v>
      </c>
      <c r="D51" s="62">
        <v>3670</v>
      </c>
      <c r="E51" s="62">
        <v>2806.4878200000003</v>
      </c>
      <c r="F51" s="62">
        <v>21</v>
      </c>
      <c r="G51" s="62">
        <v>35</v>
      </c>
      <c r="H51" s="62">
        <v>0</v>
      </c>
      <c r="I51" s="62">
        <v>0</v>
      </c>
      <c r="J51" s="62">
        <v>0</v>
      </c>
      <c r="K51" s="62">
        <v>0</v>
      </c>
      <c r="L51" s="62">
        <v>2246</v>
      </c>
      <c r="M51" s="62">
        <v>2281.2400000000002</v>
      </c>
      <c r="N51" s="62">
        <v>1840</v>
      </c>
      <c r="O51" s="62">
        <v>2196.67</v>
      </c>
      <c r="P51" s="62">
        <v>18</v>
      </c>
      <c r="Q51" s="62">
        <v>23.09</v>
      </c>
      <c r="R51" s="62">
        <v>169</v>
      </c>
      <c r="S51" s="62">
        <v>41.3</v>
      </c>
      <c r="T51" s="62">
        <v>45</v>
      </c>
      <c r="U51" s="62">
        <v>0</v>
      </c>
      <c r="V51" s="62">
        <v>634</v>
      </c>
      <c r="W51" s="62">
        <v>4011.4700000000003</v>
      </c>
      <c r="X51" s="62">
        <v>1223</v>
      </c>
      <c r="Y51" s="62">
        <v>766.31000000000006</v>
      </c>
      <c r="Z51" s="12"/>
      <c r="AA51" s="12"/>
      <c r="AB51" s="12"/>
      <c r="AC51" s="12"/>
      <c r="AD51" s="12"/>
      <c r="AE51" s="12"/>
      <c r="AF51" s="12"/>
      <c r="AG51" s="12"/>
      <c r="AH51" s="12"/>
      <c r="AI51" s="12"/>
      <c r="AJ51" s="12"/>
      <c r="AK51" s="12"/>
      <c r="AL51" s="12"/>
      <c r="AM51" s="12"/>
      <c r="AN51" s="12"/>
      <c r="AO51" s="12"/>
      <c r="AP51" s="12"/>
      <c r="AQ51" s="12"/>
      <c r="AR51" s="12"/>
      <c r="AS51" s="12"/>
      <c r="AT51" s="12"/>
      <c r="AU51" s="12"/>
      <c r="AV51" s="12"/>
    </row>
    <row r="52" spans="1:48" s="13" customFormat="1" ht="36" customHeight="1" x14ac:dyDescent="0.2">
      <c r="A52" s="40" t="s">
        <v>26</v>
      </c>
      <c r="B52" s="64">
        <f t="shared" ref="B52:Y52" si="8">SUM(B49:B51)</f>
        <v>742358.7</v>
      </c>
      <c r="C52" s="119">
        <f t="shared" ref="C52" si="9">SUM(E52,G52,I52,K52,M52,O52,Q52,S52,U52,W52)</f>
        <v>716176.81557999994</v>
      </c>
      <c r="D52" s="64">
        <f t="shared" si="8"/>
        <v>139176.79999999999</v>
      </c>
      <c r="E52" s="64">
        <f t="shared" si="8"/>
        <v>133235.52991999997</v>
      </c>
      <c r="F52" s="64">
        <f t="shared" si="8"/>
        <v>18915</v>
      </c>
      <c r="G52" s="64">
        <f t="shared" si="8"/>
        <v>12946.059800000003</v>
      </c>
      <c r="H52" s="64">
        <f t="shared" si="8"/>
        <v>2688</v>
      </c>
      <c r="I52" s="64">
        <f t="shared" si="8"/>
        <v>5407.9210000000003</v>
      </c>
      <c r="J52" s="64">
        <f t="shared" si="8"/>
        <v>21102</v>
      </c>
      <c r="K52" s="64">
        <f t="shared" si="8"/>
        <v>17421.912199999999</v>
      </c>
      <c r="L52" s="64">
        <f t="shared" si="8"/>
        <v>148664.9</v>
      </c>
      <c r="M52" s="64">
        <f t="shared" si="8"/>
        <v>137397.27549999993</v>
      </c>
      <c r="N52" s="64">
        <f t="shared" si="8"/>
        <v>81852</v>
      </c>
      <c r="O52" s="64">
        <f t="shared" si="8"/>
        <v>81915.231759999981</v>
      </c>
      <c r="P52" s="64">
        <f t="shared" si="8"/>
        <v>11423</v>
      </c>
      <c r="Q52" s="64">
        <f t="shared" si="8"/>
        <v>10714.4961</v>
      </c>
      <c r="R52" s="64">
        <f t="shared" si="8"/>
        <v>9535.7000000000007</v>
      </c>
      <c r="S52" s="64">
        <f t="shared" si="8"/>
        <v>7983.95</v>
      </c>
      <c r="T52" s="64">
        <f t="shared" si="8"/>
        <v>145508.4</v>
      </c>
      <c r="U52" s="64">
        <f t="shared" si="8"/>
        <v>134500.07199999999</v>
      </c>
      <c r="V52" s="64">
        <f t="shared" si="8"/>
        <v>163492.9</v>
      </c>
      <c r="W52" s="64">
        <f t="shared" si="8"/>
        <v>174654.36729999998</v>
      </c>
      <c r="X52" s="64">
        <f t="shared" si="8"/>
        <v>60434.6</v>
      </c>
      <c r="Y52" s="64">
        <f t="shared" si="8"/>
        <v>65295.760700000006</v>
      </c>
      <c r="Z52" s="12"/>
      <c r="AA52" s="12"/>
      <c r="AB52" s="12"/>
      <c r="AC52" s="12"/>
      <c r="AD52" s="12"/>
      <c r="AE52" s="12"/>
      <c r="AF52" s="12"/>
      <c r="AG52" s="12"/>
      <c r="AH52" s="12"/>
      <c r="AI52" s="12"/>
      <c r="AJ52" s="12"/>
      <c r="AK52" s="12"/>
      <c r="AL52" s="12"/>
      <c r="AM52" s="12"/>
      <c r="AN52" s="12"/>
      <c r="AO52" s="12"/>
      <c r="AP52" s="12"/>
      <c r="AQ52" s="12"/>
      <c r="AR52" s="12"/>
      <c r="AS52" s="12"/>
      <c r="AT52" s="12"/>
      <c r="AU52" s="12"/>
      <c r="AV52" s="12"/>
    </row>
    <row r="53" spans="1:48" s="13" customFormat="1" ht="22.15" customHeight="1" x14ac:dyDescent="0.2">
      <c r="A53" s="182" t="s">
        <v>179</v>
      </c>
      <c r="B53" s="183"/>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2"/>
      <c r="AA53" s="12"/>
      <c r="AB53" s="12"/>
      <c r="AC53" s="12"/>
      <c r="AD53" s="12"/>
      <c r="AE53" s="12"/>
      <c r="AF53" s="12"/>
      <c r="AG53" s="12"/>
      <c r="AH53" s="12"/>
      <c r="AI53" s="12"/>
      <c r="AJ53" s="12"/>
      <c r="AK53" s="12"/>
      <c r="AL53" s="12"/>
      <c r="AM53" s="12"/>
      <c r="AN53" s="12"/>
      <c r="AO53" s="12"/>
      <c r="AP53" s="12"/>
      <c r="AQ53" s="12"/>
      <c r="AR53" s="12"/>
      <c r="AS53" s="12"/>
      <c r="AT53" s="12"/>
      <c r="AU53" s="12"/>
      <c r="AV53" s="12"/>
    </row>
    <row r="54" spans="1:48" s="12" customFormat="1" ht="22.5" customHeight="1" x14ac:dyDescent="0.2"/>
    <row r="55" spans="1:48" s="12" customFormat="1" ht="22.5" customHeight="1" x14ac:dyDescent="0.2">
      <c r="A55" s="41" t="s">
        <v>100</v>
      </c>
    </row>
    <row r="56" spans="1:48" s="14" customFormat="1" ht="30.75" customHeight="1" x14ac:dyDescent="0.2">
      <c r="A56" s="187" t="s">
        <v>139</v>
      </c>
      <c r="B56" s="187"/>
      <c r="C56" s="187"/>
      <c r="D56" s="187"/>
      <c r="E56" s="187"/>
      <c r="F56" s="187"/>
      <c r="G56" s="187"/>
      <c r="H56" s="187"/>
      <c r="I56" s="187"/>
      <c r="J56" s="187"/>
      <c r="K56" s="187"/>
      <c r="L56" s="187"/>
      <c r="M56" s="187"/>
      <c r="N56" s="187"/>
      <c r="O56" s="187"/>
      <c r="P56" s="187"/>
      <c r="Q56" s="187"/>
      <c r="R56" s="187"/>
      <c r="S56" s="187"/>
      <c r="T56" s="187"/>
      <c r="U56" s="187"/>
      <c r="V56" s="187"/>
      <c r="W56" s="187"/>
      <c r="X56" s="187"/>
      <c r="Y56" s="187"/>
      <c r="Z56" s="19"/>
      <c r="AA56" s="19"/>
      <c r="AB56" s="19"/>
      <c r="AC56" s="19"/>
      <c r="AD56" s="19"/>
      <c r="AE56" s="19"/>
      <c r="AF56" s="19"/>
      <c r="AG56" s="19"/>
      <c r="AH56" s="19"/>
      <c r="AI56" s="19"/>
      <c r="AJ56" s="19"/>
      <c r="AK56" s="19"/>
      <c r="AL56" s="19"/>
      <c r="AM56" s="19"/>
      <c r="AN56" s="19"/>
      <c r="AO56" s="19"/>
      <c r="AP56" s="19"/>
      <c r="AQ56" s="19"/>
      <c r="AR56" s="19"/>
      <c r="AS56" s="19"/>
      <c r="AT56" s="19"/>
      <c r="AU56" s="19"/>
      <c r="AV56" s="19"/>
    </row>
    <row r="57" spans="1:48" s="13" customFormat="1" ht="24" customHeight="1" x14ac:dyDescent="0.2">
      <c r="A57" s="184" t="s">
        <v>60</v>
      </c>
      <c r="B57" s="142" t="s">
        <v>178</v>
      </c>
      <c r="C57" s="143"/>
      <c r="D57" s="141" t="s">
        <v>98</v>
      </c>
      <c r="E57" s="141"/>
      <c r="F57" s="141"/>
      <c r="G57" s="141"/>
      <c r="H57" s="141"/>
      <c r="I57" s="141"/>
      <c r="J57" s="141"/>
      <c r="K57" s="141"/>
      <c r="L57" s="141"/>
      <c r="M57" s="141"/>
      <c r="N57" s="141"/>
      <c r="O57" s="141"/>
      <c r="P57" s="141"/>
      <c r="Q57" s="141"/>
      <c r="R57" s="141"/>
      <c r="S57" s="141"/>
      <c r="T57" s="141"/>
      <c r="U57" s="141"/>
      <c r="V57" s="141"/>
      <c r="W57" s="141"/>
      <c r="X57" s="141"/>
      <c r="Y57" s="141"/>
      <c r="Z57" s="12"/>
      <c r="AA57" s="12"/>
      <c r="AB57" s="12"/>
      <c r="AC57" s="12"/>
      <c r="AD57" s="12"/>
      <c r="AE57" s="12"/>
      <c r="AF57" s="12"/>
      <c r="AG57" s="12"/>
      <c r="AH57" s="12"/>
      <c r="AI57" s="12"/>
      <c r="AJ57" s="12"/>
      <c r="AK57" s="12"/>
      <c r="AL57" s="12"/>
      <c r="AM57" s="12"/>
      <c r="AN57" s="12"/>
      <c r="AO57" s="12"/>
      <c r="AP57" s="12"/>
      <c r="AQ57" s="12"/>
      <c r="AR57" s="12"/>
      <c r="AS57" s="12"/>
      <c r="AT57" s="12"/>
      <c r="AU57" s="12"/>
      <c r="AV57" s="12"/>
    </row>
    <row r="58" spans="1:48" s="13" customFormat="1" ht="103.9" customHeight="1" x14ac:dyDescent="0.2">
      <c r="A58" s="185"/>
      <c r="B58" s="146"/>
      <c r="C58" s="147"/>
      <c r="D58" s="148" t="s">
        <v>182</v>
      </c>
      <c r="E58" s="153"/>
      <c r="F58" s="148" t="s">
        <v>181</v>
      </c>
      <c r="G58" s="153"/>
      <c r="H58" s="148" t="s">
        <v>163</v>
      </c>
      <c r="I58" s="153"/>
      <c r="J58" s="148" t="s">
        <v>183</v>
      </c>
      <c r="K58" s="153"/>
      <c r="L58" s="148" t="s">
        <v>180</v>
      </c>
      <c r="M58" s="153"/>
      <c r="N58" s="148" t="s">
        <v>97</v>
      </c>
      <c r="O58" s="153"/>
      <c r="P58" s="148" t="s">
        <v>177</v>
      </c>
      <c r="Q58" s="153"/>
      <c r="R58" s="148" t="s">
        <v>184</v>
      </c>
      <c r="S58" s="153"/>
      <c r="T58" s="148" t="s">
        <v>185</v>
      </c>
      <c r="U58" s="153"/>
      <c r="V58" s="180" t="s">
        <v>87</v>
      </c>
      <c r="W58" s="181"/>
      <c r="X58" s="180" t="s">
        <v>162</v>
      </c>
      <c r="Y58" s="181"/>
      <c r="Z58" s="12"/>
      <c r="AA58" s="12"/>
      <c r="AB58" s="12"/>
      <c r="AC58" s="12"/>
      <c r="AD58" s="12"/>
      <c r="AE58" s="12"/>
      <c r="AF58" s="12"/>
      <c r="AG58" s="12"/>
      <c r="AH58" s="12"/>
      <c r="AI58" s="12"/>
      <c r="AJ58" s="12"/>
      <c r="AK58" s="12"/>
      <c r="AL58" s="12"/>
      <c r="AM58" s="12"/>
      <c r="AN58" s="12"/>
      <c r="AO58" s="12"/>
      <c r="AP58" s="12"/>
      <c r="AQ58" s="12"/>
      <c r="AR58" s="12"/>
      <c r="AS58" s="12"/>
      <c r="AT58" s="12"/>
      <c r="AU58" s="12"/>
      <c r="AV58" s="12"/>
    </row>
    <row r="59" spans="1:48" s="13" customFormat="1" ht="23.45" customHeight="1" x14ac:dyDescent="0.2">
      <c r="A59" s="186"/>
      <c r="B59" s="60" t="s">
        <v>149</v>
      </c>
      <c r="C59" s="60" t="s">
        <v>150</v>
      </c>
      <c r="D59" s="60" t="s">
        <v>149</v>
      </c>
      <c r="E59" s="60" t="s">
        <v>150</v>
      </c>
      <c r="F59" s="60" t="s">
        <v>149</v>
      </c>
      <c r="G59" s="60" t="s">
        <v>150</v>
      </c>
      <c r="H59" s="60" t="s">
        <v>149</v>
      </c>
      <c r="I59" s="60" t="s">
        <v>150</v>
      </c>
      <c r="J59" s="60" t="s">
        <v>149</v>
      </c>
      <c r="K59" s="60" t="s">
        <v>150</v>
      </c>
      <c r="L59" s="60" t="s">
        <v>149</v>
      </c>
      <c r="M59" s="60" t="s">
        <v>150</v>
      </c>
      <c r="N59" s="60" t="s">
        <v>149</v>
      </c>
      <c r="O59" s="60" t="s">
        <v>150</v>
      </c>
      <c r="P59" s="60" t="s">
        <v>149</v>
      </c>
      <c r="Q59" s="60" t="s">
        <v>150</v>
      </c>
      <c r="R59" s="60" t="s">
        <v>149</v>
      </c>
      <c r="S59" s="60" t="s">
        <v>150</v>
      </c>
      <c r="T59" s="60" t="s">
        <v>149</v>
      </c>
      <c r="U59" s="60" t="s">
        <v>150</v>
      </c>
      <c r="V59" s="60" t="s">
        <v>149</v>
      </c>
      <c r="W59" s="60" t="s">
        <v>150</v>
      </c>
      <c r="X59" s="60" t="s">
        <v>149</v>
      </c>
      <c r="Y59" s="60" t="s">
        <v>150</v>
      </c>
      <c r="Z59" s="12"/>
      <c r="AA59" s="12"/>
      <c r="AB59" s="12"/>
      <c r="AC59" s="12"/>
      <c r="AD59" s="12"/>
      <c r="AE59" s="12"/>
      <c r="AF59" s="12"/>
      <c r="AG59" s="12"/>
      <c r="AH59" s="12"/>
      <c r="AI59" s="12"/>
      <c r="AJ59" s="12"/>
      <c r="AK59" s="12"/>
      <c r="AL59" s="12"/>
      <c r="AM59" s="12"/>
      <c r="AN59" s="12"/>
      <c r="AO59" s="12"/>
      <c r="AP59" s="12"/>
      <c r="AQ59" s="12"/>
      <c r="AR59" s="12"/>
      <c r="AS59" s="12"/>
      <c r="AT59" s="12"/>
      <c r="AU59" s="12"/>
      <c r="AV59" s="12"/>
    </row>
    <row r="60" spans="1:48" s="13" customFormat="1" ht="12.6" customHeight="1" x14ac:dyDescent="0.2">
      <c r="A60" s="43">
        <v>1</v>
      </c>
      <c r="B60" s="43">
        <v>2</v>
      </c>
      <c r="C60" s="43">
        <v>3</v>
      </c>
      <c r="D60" s="43">
        <v>4</v>
      </c>
      <c r="E60" s="43">
        <v>5</v>
      </c>
      <c r="F60" s="43">
        <v>6</v>
      </c>
      <c r="G60" s="43">
        <v>7</v>
      </c>
      <c r="H60" s="43">
        <v>8</v>
      </c>
      <c r="I60" s="43">
        <v>9</v>
      </c>
      <c r="J60" s="43">
        <v>10</v>
      </c>
      <c r="K60" s="43">
        <v>11</v>
      </c>
      <c r="L60" s="43">
        <v>12</v>
      </c>
      <c r="M60" s="43">
        <v>13</v>
      </c>
      <c r="N60" s="43">
        <v>14</v>
      </c>
      <c r="O60" s="43">
        <v>15</v>
      </c>
      <c r="P60" s="43">
        <v>16</v>
      </c>
      <c r="Q60" s="43">
        <v>17</v>
      </c>
      <c r="R60" s="43">
        <v>18</v>
      </c>
      <c r="S60" s="43">
        <v>19</v>
      </c>
      <c r="T60" s="43">
        <v>20</v>
      </c>
      <c r="U60" s="43">
        <v>21</v>
      </c>
      <c r="V60" s="43">
        <v>22</v>
      </c>
      <c r="W60" s="43">
        <v>23</v>
      </c>
      <c r="X60" s="43">
        <v>24</v>
      </c>
      <c r="Y60" s="43">
        <v>25</v>
      </c>
      <c r="Z60" s="12"/>
      <c r="AA60" s="12"/>
      <c r="AB60" s="12"/>
      <c r="AC60" s="12"/>
      <c r="AD60" s="12"/>
      <c r="AE60" s="12"/>
      <c r="AF60" s="12"/>
      <c r="AG60" s="12"/>
      <c r="AH60" s="12"/>
      <c r="AI60" s="12"/>
      <c r="AJ60" s="12"/>
      <c r="AK60" s="12"/>
      <c r="AL60" s="12"/>
      <c r="AM60" s="12"/>
      <c r="AN60" s="12"/>
      <c r="AO60" s="12"/>
      <c r="AP60" s="12"/>
      <c r="AQ60" s="12"/>
      <c r="AR60" s="12"/>
      <c r="AS60" s="12"/>
      <c r="AT60" s="12"/>
      <c r="AU60" s="12"/>
      <c r="AV60" s="12"/>
    </row>
    <row r="61" spans="1:48" s="43" customFormat="1" ht="36" customHeight="1" x14ac:dyDescent="0.2">
      <c r="A61" s="91" t="s">
        <v>18</v>
      </c>
      <c r="B61" s="78">
        <f>SUM(D61,F61,H61,J61,L61,N61,P61,R61,T61,V61)</f>
        <v>39201.9</v>
      </c>
      <c r="C61" s="78">
        <f>SUM(E61,G61,I61,K61,M61,O61,Q61,S61,U61,W61)</f>
        <v>34084.890000000007</v>
      </c>
      <c r="D61" s="62">
        <v>13908.9</v>
      </c>
      <c r="E61" s="62">
        <v>16873.25</v>
      </c>
      <c r="F61" s="62">
        <v>554</v>
      </c>
      <c r="G61" s="62">
        <v>268</v>
      </c>
      <c r="H61" s="62">
        <v>0</v>
      </c>
      <c r="I61" s="62">
        <v>541.74</v>
      </c>
      <c r="J61" s="62">
        <v>9905</v>
      </c>
      <c r="K61" s="62">
        <v>109.69</v>
      </c>
      <c r="L61" s="62">
        <v>11686</v>
      </c>
      <c r="M61" s="62">
        <v>13493.380000000003</v>
      </c>
      <c r="N61" s="62">
        <v>213</v>
      </c>
      <c r="O61" s="62">
        <v>0</v>
      </c>
      <c r="P61" s="62">
        <v>419</v>
      </c>
      <c r="Q61" s="62">
        <v>17</v>
      </c>
      <c r="R61" s="62">
        <v>0</v>
      </c>
      <c r="S61" s="62">
        <v>4.3</v>
      </c>
      <c r="T61" s="62">
        <v>0</v>
      </c>
      <c r="U61" s="62">
        <v>0</v>
      </c>
      <c r="V61" s="62">
        <v>2516</v>
      </c>
      <c r="W61" s="62">
        <v>2777.5299999999997</v>
      </c>
      <c r="X61" s="62">
        <v>2420</v>
      </c>
      <c r="Y61" s="62">
        <v>2137.3200000000002</v>
      </c>
      <c r="Z61" s="42"/>
      <c r="AA61" s="42"/>
      <c r="AB61" s="42"/>
      <c r="AC61" s="42"/>
      <c r="AD61" s="42"/>
      <c r="AE61" s="42"/>
      <c r="AF61" s="42"/>
      <c r="AG61" s="42"/>
      <c r="AH61" s="42"/>
      <c r="AI61" s="42"/>
      <c r="AJ61" s="42"/>
      <c r="AK61" s="42"/>
      <c r="AL61" s="42"/>
      <c r="AM61" s="42"/>
      <c r="AN61" s="42"/>
      <c r="AO61" s="42"/>
      <c r="AP61" s="42"/>
      <c r="AQ61" s="42"/>
      <c r="AR61" s="42"/>
      <c r="AS61" s="42"/>
      <c r="AT61" s="42"/>
      <c r="AU61" s="42"/>
      <c r="AV61" s="42"/>
    </row>
    <row r="62" spans="1:48" s="34" customFormat="1" ht="36" customHeight="1" x14ac:dyDescent="0.2">
      <c r="A62" s="91" t="s">
        <v>19</v>
      </c>
      <c r="B62" s="78">
        <f t="shared" ref="B62:B69" si="10">SUM(D62,F62,H62,J62,L62,N62,P62,R62,T62,V62)</f>
        <v>97326</v>
      </c>
      <c r="C62" s="78">
        <f t="shared" ref="C62:C69" si="11">SUM(E62,G62,I62,K62,M62,O62,Q62,S62,U62,W62)</f>
        <v>100819.317</v>
      </c>
      <c r="D62" s="62">
        <v>29941</v>
      </c>
      <c r="E62" s="62">
        <v>23995.344300000008</v>
      </c>
      <c r="F62" s="62">
        <v>2240</v>
      </c>
      <c r="G62" s="62">
        <v>2852.5126999999998</v>
      </c>
      <c r="H62" s="62">
        <v>243</v>
      </c>
      <c r="I62" s="62">
        <v>736</v>
      </c>
      <c r="J62" s="62">
        <v>1957</v>
      </c>
      <c r="K62" s="62">
        <v>1496.0450000000001</v>
      </c>
      <c r="L62" s="62">
        <v>23703</v>
      </c>
      <c r="M62" s="62">
        <v>23117.213099999994</v>
      </c>
      <c r="N62" s="62">
        <v>2772</v>
      </c>
      <c r="O62" s="62">
        <v>3221.1149999999998</v>
      </c>
      <c r="P62" s="62">
        <v>522</v>
      </c>
      <c r="Q62" s="62">
        <v>453.65860000000004</v>
      </c>
      <c r="R62" s="62">
        <v>1350</v>
      </c>
      <c r="S62" s="62">
        <v>1208.6399999999999</v>
      </c>
      <c r="T62" s="62">
        <v>16164</v>
      </c>
      <c r="U62" s="62">
        <v>15416.32</v>
      </c>
      <c r="V62" s="62">
        <v>18434</v>
      </c>
      <c r="W62" s="62">
        <v>28322.468299999993</v>
      </c>
      <c r="X62" s="62">
        <v>6617</v>
      </c>
      <c r="Y62" s="62">
        <v>6588.6992999999993</v>
      </c>
      <c r="Z62" s="22"/>
      <c r="AA62" s="22"/>
      <c r="AB62" s="22"/>
      <c r="AC62" s="22"/>
      <c r="AD62" s="22"/>
      <c r="AE62" s="22"/>
      <c r="AF62" s="22"/>
      <c r="AG62" s="22"/>
      <c r="AH62" s="22"/>
      <c r="AI62" s="22"/>
      <c r="AJ62" s="22"/>
      <c r="AK62" s="22"/>
      <c r="AL62" s="22"/>
      <c r="AM62" s="22"/>
      <c r="AN62" s="22"/>
      <c r="AO62" s="22"/>
      <c r="AP62" s="22"/>
      <c r="AQ62" s="22"/>
      <c r="AR62" s="22"/>
      <c r="AS62" s="22"/>
      <c r="AT62" s="22"/>
      <c r="AU62" s="22"/>
      <c r="AV62" s="22"/>
    </row>
    <row r="63" spans="1:48" s="34" customFormat="1" ht="36" customHeight="1" x14ac:dyDescent="0.2">
      <c r="A63" s="91" t="s">
        <v>20</v>
      </c>
      <c r="B63" s="78">
        <f t="shared" si="10"/>
        <v>153978.20000000001</v>
      </c>
      <c r="C63" s="78">
        <f t="shared" si="11"/>
        <v>118091.82</v>
      </c>
      <c r="D63" s="62">
        <v>31854.600000000002</v>
      </c>
      <c r="E63" s="62">
        <v>18512.688300000002</v>
      </c>
      <c r="F63" s="62">
        <v>1875</v>
      </c>
      <c r="G63" s="62">
        <v>1432.84</v>
      </c>
      <c r="H63" s="62">
        <v>421</v>
      </c>
      <c r="I63" s="62">
        <v>140.00799999999998</v>
      </c>
      <c r="J63" s="62">
        <v>1403</v>
      </c>
      <c r="K63" s="62">
        <v>6126.8271999999997</v>
      </c>
      <c r="L63" s="62">
        <v>19303.5</v>
      </c>
      <c r="M63" s="62">
        <v>16579.5762</v>
      </c>
      <c r="N63" s="62">
        <v>28658.300000000003</v>
      </c>
      <c r="O63" s="62">
        <v>13964.907800000001</v>
      </c>
      <c r="P63" s="62">
        <v>2891</v>
      </c>
      <c r="Q63" s="62">
        <v>7019.942500000001</v>
      </c>
      <c r="R63" s="62">
        <v>7438.7</v>
      </c>
      <c r="S63" s="62">
        <v>1870.17</v>
      </c>
      <c r="T63" s="62">
        <v>45923</v>
      </c>
      <c r="U63" s="62">
        <v>40614.99</v>
      </c>
      <c r="V63" s="62">
        <v>14210.1</v>
      </c>
      <c r="W63" s="62">
        <v>11829.87</v>
      </c>
      <c r="X63" s="62">
        <v>17933</v>
      </c>
      <c r="Y63" s="62">
        <v>9192.4256000000005</v>
      </c>
      <c r="Z63" s="22"/>
      <c r="AA63" s="22"/>
      <c r="AB63" s="22"/>
      <c r="AC63" s="22"/>
      <c r="AD63" s="22"/>
      <c r="AE63" s="22"/>
      <c r="AF63" s="22"/>
      <c r="AG63" s="22"/>
      <c r="AH63" s="22"/>
      <c r="AI63" s="22"/>
      <c r="AJ63" s="22"/>
      <c r="AK63" s="22"/>
      <c r="AL63" s="22"/>
      <c r="AM63" s="22"/>
      <c r="AN63" s="22"/>
      <c r="AO63" s="22"/>
      <c r="AP63" s="22"/>
      <c r="AQ63" s="22"/>
      <c r="AR63" s="22"/>
      <c r="AS63" s="22"/>
      <c r="AT63" s="22"/>
      <c r="AU63" s="22"/>
      <c r="AV63" s="22"/>
    </row>
    <row r="64" spans="1:48" s="14" customFormat="1" ht="36" customHeight="1" x14ac:dyDescent="0.2">
      <c r="A64" s="91" t="s">
        <v>21</v>
      </c>
      <c r="B64" s="78">
        <f t="shared" si="10"/>
        <v>124684.5</v>
      </c>
      <c r="C64" s="78">
        <f t="shared" si="11"/>
        <v>118515.13410000001</v>
      </c>
      <c r="D64" s="62">
        <v>13870.5</v>
      </c>
      <c r="E64" s="62">
        <v>16808.245000000003</v>
      </c>
      <c r="F64" s="62">
        <v>138</v>
      </c>
      <c r="G64" s="62">
        <v>423.1</v>
      </c>
      <c r="H64" s="62">
        <v>329</v>
      </c>
      <c r="I64" s="62">
        <v>104.41</v>
      </c>
      <c r="J64" s="62">
        <v>401</v>
      </c>
      <c r="K64" s="62">
        <v>422.81</v>
      </c>
      <c r="L64" s="62">
        <v>18572</v>
      </c>
      <c r="M64" s="62">
        <v>14212.419099999999</v>
      </c>
      <c r="N64" s="62">
        <v>16057</v>
      </c>
      <c r="O64" s="62">
        <v>16891.980000000003</v>
      </c>
      <c r="P64" s="62">
        <v>5017</v>
      </c>
      <c r="Q64" s="62">
        <v>868.96</v>
      </c>
      <c r="R64" s="62">
        <v>452</v>
      </c>
      <c r="S64" s="62">
        <v>127.93</v>
      </c>
      <c r="T64" s="62">
        <v>62985</v>
      </c>
      <c r="U64" s="62">
        <v>63640.959999999999</v>
      </c>
      <c r="V64" s="62">
        <v>6863</v>
      </c>
      <c r="W64" s="62">
        <v>5014.3200000000006</v>
      </c>
      <c r="X64" s="62">
        <v>9609</v>
      </c>
      <c r="Y64" s="62">
        <v>9996.3418999999994</v>
      </c>
      <c r="Z64" s="19"/>
      <c r="AA64" s="19"/>
      <c r="AB64" s="19"/>
      <c r="AC64" s="19"/>
      <c r="AD64" s="19"/>
      <c r="AE64" s="19"/>
      <c r="AF64" s="19"/>
      <c r="AG64" s="19"/>
      <c r="AH64" s="19"/>
      <c r="AI64" s="19"/>
      <c r="AJ64" s="19"/>
      <c r="AK64" s="19"/>
      <c r="AL64" s="19"/>
      <c r="AM64" s="19"/>
      <c r="AN64" s="19"/>
      <c r="AO64" s="19"/>
      <c r="AP64" s="19"/>
      <c r="AQ64" s="19"/>
      <c r="AR64" s="19"/>
      <c r="AS64" s="19"/>
      <c r="AT64" s="19"/>
      <c r="AU64" s="19"/>
      <c r="AV64" s="19"/>
    </row>
    <row r="65" spans="1:48" s="13" customFormat="1" ht="36" customHeight="1" x14ac:dyDescent="0.2">
      <c r="A65" s="91" t="s">
        <v>22</v>
      </c>
      <c r="B65" s="78">
        <f t="shared" si="10"/>
        <v>24757.8</v>
      </c>
      <c r="C65" s="78">
        <f t="shared" si="11"/>
        <v>24659.51</v>
      </c>
      <c r="D65" s="62">
        <v>6458.4</v>
      </c>
      <c r="E65" s="62">
        <v>7815.8</v>
      </c>
      <c r="F65" s="62">
        <v>624</v>
      </c>
      <c r="G65" s="62">
        <v>374.52</v>
      </c>
      <c r="H65" s="62">
        <v>0</v>
      </c>
      <c r="I65" s="62">
        <v>0</v>
      </c>
      <c r="J65" s="62">
        <v>218</v>
      </c>
      <c r="K65" s="62">
        <v>843</v>
      </c>
      <c r="L65" s="62">
        <v>12293.4</v>
      </c>
      <c r="M65" s="62">
        <v>11939.119999999999</v>
      </c>
      <c r="N65" s="62">
        <v>1419</v>
      </c>
      <c r="O65" s="62">
        <v>865.27</v>
      </c>
      <c r="P65" s="62">
        <v>889</v>
      </c>
      <c r="Q65" s="62">
        <v>8.34</v>
      </c>
      <c r="R65" s="62">
        <v>121</v>
      </c>
      <c r="S65" s="62">
        <v>80.61</v>
      </c>
      <c r="T65" s="62">
        <v>0</v>
      </c>
      <c r="U65" s="62">
        <v>0</v>
      </c>
      <c r="V65" s="62">
        <v>2735</v>
      </c>
      <c r="W65" s="62">
        <v>2732.85</v>
      </c>
      <c r="X65" s="62">
        <v>1420</v>
      </c>
      <c r="Y65" s="62">
        <v>1583.82</v>
      </c>
      <c r="Z65" s="12"/>
      <c r="AA65" s="12"/>
      <c r="AB65" s="12"/>
      <c r="AC65" s="12"/>
      <c r="AD65" s="12"/>
      <c r="AE65" s="12"/>
      <c r="AF65" s="12"/>
      <c r="AG65" s="12"/>
      <c r="AH65" s="12"/>
      <c r="AI65" s="12"/>
      <c r="AJ65" s="12"/>
      <c r="AK65" s="12"/>
      <c r="AL65" s="12"/>
      <c r="AM65" s="12"/>
      <c r="AN65" s="12"/>
      <c r="AO65" s="12"/>
      <c r="AP65" s="12"/>
      <c r="AQ65" s="12"/>
      <c r="AR65" s="12"/>
      <c r="AS65" s="12"/>
      <c r="AT65" s="12"/>
      <c r="AU65" s="12"/>
      <c r="AV65" s="12"/>
    </row>
    <row r="66" spans="1:48" s="34" customFormat="1" ht="36" customHeight="1" x14ac:dyDescent="0.2">
      <c r="A66" s="90" t="s">
        <v>23</v>
      </c>
      <c r="B66" s="78">
        <f t="shared" si="10"/>
        <v>71043.199999999997</v>
      </c>
      <c r="C66" s="78">
        <f t="shared" si="11"/>
        <v>70330.335700000011</v>
      </c>
      <c r="D66" s="62">
        <v>6009</v>
      </c>
      <c r="E66" s="62">
        <v>6392.1970000000001</v>
      </c>
      <c r="F66" s="62">
        <v>539</v>
      </c>
      <c r="G66" s="62">
        <v>491.22</v>
      </c>
      <c r="H66" s="62">
        <v>1308</v>
      </c>
      <c r="I66" s="62">
        <v>757</v>
      </c>
      <c r="J66" s="62">
        <v>4794</v>
      </c>
      <c r="K66" s="62">
        <v>4357.3</v>
      </c>
      <c r="L66" s="62">
        <v>22303</v>
      </c>
      <c r="M66" s="62">
        <v>22121.754600000004</v>
      </c>
      <c r="N66" s="62">
        <v>10357.200000000001</v>
      </c>
      <c r="O66" s="62">
        <v>8669.7661000000007</v>
      </c>
      <c r="P66" s="62">
        <v>112</v>
      </c>
      <c r="Q66" s="62">
        <v>24.8</v>
      </c>
      <c r="R66" s="62">
        <v>5</v>
      </c>
      <c r="S66" s="62">
        <v>0</v>
      </c>
      <c r="T66" s="62">
        <v>0</v>
      </c>
      <c r="U66" s="62">
        <v>5</v>
      </c>
      <c r="V66" s="62">
        <v>25616</v>
      </c>
      <c r="W66" s="62">
        <v>27511.297999999999</v>
      </c>
      <c r="X66" s="62">
        <v>7910.8</v>
      </c>
      <c r="Y66" s="62">
        <v>13731.479799999997</v>
      </c>
      <c r="Z66" s="22"/>
      <c r="AA66" s="22"/>
      <c r="AB66" s="22"/>
      <c r="AC66" s="22"/>
      <c r="AD66" s="22"/>
      <c r="AE66" s="22"/>
      <c r="AF66" s="22"/>
      <c r="AG66" s="22"/>
      <c r="AH66" s="22"/>
      <c r="AI66" s="22"/>
      <c r="AJ66" s="22"/>
      <c r="AK66" s="22"/>
      <c r="AL66" s="22"/>
      <c r="AM66" s="22"/>
      <c r="AN66" s="22"/>
      <c r="AO66" s="22"/>
      <c r="AP66" s="22"/>
      <c r="AQ66" s="22"/>
      <c r="AR66" s="22"/>
      <c r="AS66" s="22"/>
      <c r="AT66" s="22"/>
      <c r="AU66" s="22"/>
      <c r="AV66" s="22"/>
    </row>
    <row r="67" spans="1:48" s="13" customFormat="1" ht="36" customHeight="1" x14ac:dyDescent="0.2">
      <c r="A67" s="90" t="s">
        <v>24</v>
      </c>
      <c r="B67" s="78">
        <f t="shared" si="10"/>
        <v>93270.599999999991</v>
      </c>
      <c r="C67" s="78">
        <f t="shared" si="11"/>
        <v>86075.310559999998</v>
      </c>
      <c r="D67" s="62">
        <v>26746.400000000001</v>
      </c>
      <c r="E67" s="62">
        <v>26530.462499999998</v>
      </c>
      <c r="F67" s="62">
        <v>9472</v>
      </c>
      <c r="G67" s="62">
        <v>6609.6170999999995</v>
      </c>
      <c r="H67" s="62">
        <v>0</v>
      </c>
      <c r="I67" s="62">
        <v>778.4</v>
      </c>
      <c r="J67" s="62">
        <v>1055</v>
      </c>
      <c r="K67" s="62">
        <v>1169.83</v>
      </c>
      <c r="L67" s="62">
        <v>22956</v>
      </c>
      <c r="M67" s="62">
        <v>15031.331999999997</v>
      </c>
      <c r="N67" s="62">
        <v>11401</v>
      </c>
      <c r="O67" s="62">
        <v>15112.17496</v>
      </c>
      <c r="P67" s="62">
        <v>1338</v>
      </c>
      <c r="Q67" s="62">
        <v>1341.9449999999999</v>
      </c>
      <c r="R67" s="62">
        <v>0</v>
      </c>
      <c r="S67" s="62">
        <v>660</v>
      </c>
      <c r="T67" s="62">
        <v>15680.4</v>
      </c>
      <c r="U67" s="62">
        <v>9174.0310000000009</v>
      </c>
      <c r="V67" s="62">
        <v>4621.8</v>
      </c>
      <c r="W67" s="62">
        <v>9667.518</v>
      </c>
      <c r="X67" s="62">
        <v>6220.8</v>
      </c>
      <c r="Y67" s="62">
        <v>7291.5894000000008</v>
      </c>
      <c r="Z67" s="12"/>
      <c r="AA67" s="12"/>
      <c r="AB67" s="12"/>
      <c r="AC67" s="12"/>
      <c r="AD67" s="12"/>
      <c r="AE67" s="12"/>
      <c r="AF67" s="12"/>
      <c r="AG67" s="12"/>
      <c r="AH67" s="12"/>
      <c r="AI67" s="12"/>
      <c r="AJ67" s="12"/>
      <c r="AK67" s="12"/>
      <c r="AL67" s="12"/>
      <c r="AM67" s="12"/>
      <c r="AN67" s="12"/>
      <c r="AO67" s="12"/>
      <c r="AP67" s="12"/>
      <c r="AQ67" s="12"/>
      <c r="AR67" s="12"/>
      <c r="AS67" s="12"/>
      <c r="AT67" s="12"/>
      <c r="AU67" s="12"/>
      <c r="AV67" s="12"/>
    </row>
    <row r="68" spans="1:48" s="19" customFormat="1" ht="36" customHeight="1" x14ac:dyDescent="0.2">
      <c r="A68" s="91" t="s">
        <v>25</v>
      </c>
      <c r="B68" s="78">
        <f t="shared" si="10"/>
        <v>112054.5</v>
      </c>
      <c r="C68" s="78">
        <f t="shared" si="11"/>
        <v>101393.56969999999</v>
      </c>
      <c r="D68" s="62">
        <v>5398</v>
      </c>
      <c r="E68" s="62">
        <v>2580.3249999999998</v>
      </c>
      <c r="F68" s="62">
        <v>608</v>
      </c>
      <c r="G68" s="62">
        <v>67.62</v>
      </c>
      <c r="H68" s="62">
        <v>371</v>
      </c>
      <c r="I68" s="62">
        <v>656</v>
      </c>
      <c r="J68" s="62">
        <v>1369</v>
      </c>
      <c r="K68" s="62">
        <v>2249.66</v>
      </c>
      <c r="L68" s="62">
        <v>10802</v>
      </c>
      <c r="M68" s="62">
        <v>8683.4226999999992</v>
      </c>
      <c r="N68" s="62">
        <v>1342.5</v>
      </c>
      <c r="O68" s="62">
        <v>3169.4179999999997</v>
      </c>
      <c r="P68" s="62">
        <v>0</v>
      </c>
      <c r="Q68" s="62">
        <v>1.2</v>
      </c>
      <c r="R68" s="62">
        <v>0</v>
      </c>
      <c r="S68" s="62">
        <v>16</v>
      </c>
      <c r="T68" s="62">
        <v>4711</v>
      </c>
      <c r="U68" s="62">
        <v>5048.7709999999997</v>
      </c>
      <c r="V68" s="62">
        <v>87453</v>
      </c>
      <c r="W68" s="62">
        <v>78921.152999999991</v>
      </c>
      <c r="X68" s="62">
        <v>1953</v>
      </c>
      <c r="Y68" s="62">
        <v>2294.9869999999996</v>
      </c>
    </row>
    <row r="69" spans="1:48" s="13" customFormat="1" ht="36" customHeight="1" x14ac:dyDescent="0.2">
      <c r="A69" s="90" t="s">
        <v>56</v>
      </c>
      <c r="B69" s="78">
        <f t="shared" si="10"/>
        <v>26042</v>
      </c>
      <c r="C69" s="78">
        <f t="shared" si="11"/>
        <v>62206.928519999994</v>
      </c>
      <c r="D69" s="62">
        <v>4990</v>
      </c>
      <c r="E69" s="62">
        <v>13727.21782</v>
      </c>
      <c r="F69" s="62">
        <v>2865</v>
      </c>
      <c r="G69" s="62">
        <v>426.63</v>
      </c>
      <c r="H69" s="62">
        <v>16</v>
      </c>
      <c r="I69" s="62">
        <v>1694.3630000000001</v>
      </c>
      <c r="J69" s="62">
        <v>0</v>
      </c>
      <c r="K69" s="62">
        <v>646.75</v>
      </c>
      <c r="L69" s="62">
        <v>7046</v>
      </c>
      <c r="M69" s="62">
        <v>12219.057799999997</v>
      </c>
      <c r="N69" s="62">
        <v>9632</v>
      </c>
      <c r="O69" s="62">
        <v>20020.599899999997</v>
      </c>
      <c r="P69" s="62">
        <v>235</v>
      </c>
      <c r="Q69" s="62">
        <v>978.65</v>
      </c>
      <c r="R69" s="62">
        <v>169</v>
      </c>
      <c r="S69" s="62">
        <v>4016.3</v>
      </c>
      <c r="T69" s="62">
        <v>45</v>
      </c>
      <c r="U69" s="62">
        <v>600</v>
      </c>
      <c r="V69" s="62">
        <v>1044</v>
      </c>
      <c r="W69" s="62">
        <v>7877.3600000000015</v>
      </c>
      <c r="X69" s="62">
        <v>6351</v>
      </c>
      <c r="Y69" s="62">
        <v>12479.097700000004</v>
      </c>
      <c r="Z69" s="12"/>
      <c r="AA69" s="12"/>
      <c r="AB69" s="12"/>
      <c r="AC69" s="12"/>
      <c r="AD69" s="12"/>
      <c r="AE69" s="12"/>
      <c r="AF69" s="12"/>
      <c r="AG69" s="12"/>
      <c r="AH69" s="12"/>
      <c r="AI69" s="12"/>
      <c r="AJ69" s="12"/>
      <c r="AK69" s="12"/>
      <c r="AL69" s="12"/>
      <c r="AM69" s="12"/>
      <c r="AN69" s="12"/>
      <c r="AO69" s="12"/>
      <c r="AP69" s="12"/>
      <c r="AQ69" s="12"/>
      <c r="AR69" s="12"/>
      <c r="AS69" s="12"/>
      <c r="AT69" s="12"/>
      <c r="AU69" s="12"/>
      <c r="AV69" s="12"/>
    </row>
    <row r="70" spans="1:48" s="13" customFormat="1" ht="36" customHeight="1" x14ac:dyDescent="0.2">
      <c r="A70" s="40" t="s">
        <v>26</v>
      </c>
      <c r="B70" s="64">
        <f t="shared" ref="B70:Y70" si="12">SUM(B61:B69)</f>
        <v>742358.7</v>
      </c>
      <c r="C70" s="64">
        <f t="shared" si="12"/>
        <v>716176.81557999994</v>
      </c>
      <c r="D70" s="64">
        <f t="shared" si="12"/>
        <v>139176.79999999999</v>
      </c>
      <c r="E70" s="64">
        <f t="shared" si="12"/>
        <v>133235.52992</v>
      </c>
      <c r="F70" s="64">
        <f t="shared" si="12"/>
        <v>18915</v>
      </c>
      <c r="G70" s="64">
        <f t="shared" si="12"/>
        <v>12946.059799999999</v>
      </c>
      <c r="H70" s="64">
        <f t="shared" si="12"/>
        <v>2688</v>
      </c>
      <c r="I70" s="64">
        <f t="shared" si="12"/>
        <v>5407.9210000000003</v>
      </c>
      <c r="J70" s="64">
        <f t="shared" si="12"/>
        <v>21102</v>
      </c>
      <c r="K70" s="64">
        <f t="shared" si="12"/>
        <v>17421.912199999999</v>
      </c>
      <c r="L70" s="64">
        <f t="shared" si="12"/>
        <v>148664.9</v>
      </c>
      <c r="M70" s="64">
        <f t="shared" si="12"/>
        <v>137397.27549999999</v>
      </c>
      <c r="N70" s="64">
        <f t="shared" si="12"/>
        <v>81852</v>
      </c>
      <c r="O70" s="64">
        <f t="shared" si="12"/>
        <v>81915.231759999995</v>
      </c>
      <c r="P70" s="64">
        <f t="shared" si="12"/>
        <v>11423</v>
      </c>
      <c r="Q70" s="64">
        <f t="shared" si="12"/>
        <v>10714.4961</v>
      </c>
      <c r="R70" s="64">
        <f t="shared" si="12"/>
        <v>9535.7000000000007</v>
      </c>
      <c r="S70" s="64">
        <f t="shared" si="12"/>
        <v>7983.95</v>
      </c>
      <c r="T70" s="64">
        <f t="shared" si="12"/>
        <v>145508.4</v>
      </c>
      <c r="U70" s="64">
        <f t="shared" si="12"/>
        <v>134500.07199999999</v>
      </c>
      <c r="V70" s="64">
        <f t="shared" si="12"/>
        <v>163492.90000000002</v>
      </c>
      <c r="W70" s="64">
        <f t="shared" si="12"/>
        <v>174654.36730000001</v>
      </c>
      <c r="X70" s="64">
        <f t="shared" si="12"/>
        <v>60434.600000000006</v>
      </c>
      <c r="Y70" s="64">
        <f t="shared" si="12"/>
        <v>65295.760699999999</v>
      </c>
      <c r="Z70" s="12"/>
      <c r="AA70" s="12"/>
      <c r="AB70" s="12"/>
      <c r="AC70" s="12"/>
      <c r="AD70" s="12"/>
      <c r="AE70" s="12"/>
      <c r="AF70" s="12"/>
      <c r="AG70" s="12"/>
      <c r="AH70" s="12"/>
      <c r="AI70" s="12"/>
      <c r="AJ70" s="12"/>
      <c r="AK70" s="12"/>
      <c r="AL70" s="12"/>
      <c r="AM70" s="12"/>
      <c r="AN70" s="12"/>
      <c r="AO70" s="12"/>
      <c r="AP70" s="12"/>
      <c r="AQ70" s="12"/>
      <c r="AR70" s="12"/>
      <c r="AS70" s="12"/>
      <c r="AT70" s="12"/>
      <c r="AU70" s="12"/>
      <c r="AV70" s="12"/>
    </row>
    <row r="71" spans="1:48" s="19" customFormat="1" ht="22.15" customHeight="1" x14ac:dyDescent="0.2">
      <c r="A71" s="182" t="s">
        <v>179</v>
      </c>
      <c r="B71" s="183"/>
      <c r="C71" s="183"/>
      <c r="D71" s="183"/>
      <c r="E71" s="183"/>
      <c r="F71" s="183"/>
      <c r="G71" s="183"/>
      <c r="H71" s="183"/>
      <c r="I71" s="183"/>
      <c r="J71" s="183"/>
      <c r="K71" s="183"/>
      <c r="L71" s="183"/>
      <c r="M71" s="183"/>
      <c r="N71" s="183"/>
      <c r="O71" s="183"/>
      <c r="P71" s="183"/>
      <c r="Q71" s="183"/>
      <c r="R71" s="183"/>
      <c r="S71" s="183"/>
      <c r="T71" s="183"/>
      <c r="U71" s="183"/>
      <c r="V71" s="183"/>
      <c r="W71" s="183"/>
      <c r="X71" s="183"/>
      <c r="Y71" s="183"/>
    </row>
    <row r="72" spans="1:48" ht="22.5" customHeight="1" x14ac:dyDescent="0.2"/>
    <row r="73" spans="1:48" ht="22.5" customHeight="1" x14ac:dyDescent="0.2"/>
    <row r="74" spans="1:48" ht="22.5" customHeight="1" x14ac:dyDescent="0.2"/>
    <row r="75" spans="1:48" ht="22.5" customHeight="1" x14ac:dyDescent="0.2"/>
    <row r="76" spans="1:48" ht="22.5" customHeight="1" x14ac:dyDescent="0.2"/>
    <row r="77" spans="1:48" ht="22.5" customHeight="1" x14ac:dyDescent="0.2"/>
    <row r="78" spans="1:48" ht="22.5" customHeight="1" x14ac:dyDescent="0.2"/>
    <row r="79" spans="1:48" ht="22.5" customHeight="1" x14ac:dyDescent="0.2"/>
    <row r="80" spans="1:48" ht="22.5" customHeight="1" x14ac:dyDescent="0.2"/>
    <row r="81" ht="22.5" customHeight="1" x14ac:dyDescent="0.2"/>
    <row r="82" ht="22.5" customHeight="1" x14ac:dyDescent="0.2"/>
    <row r="83" ht="22.5" customHeight="1" x14ac:dyDescent="0.2"/>
    <row r="84" ht="22.5" customHeight="1" x14ac:dyDescent="0.2"/>
  </sheetData>
  <mergeCells count="64">
    <mergeCell ref="B57:C58"/>
    <mergeCell ref="A56:Y56"/>
    <mergeCell ref="A57:A59"/>
    <mergeCell ref="D57:Y57"/>
    <mergeCell ref="D58:E58"/>
    <mergeCell ref="F58:G58"/>
    <mergeCell ref="J58:K58"/>
    <mergeCell ref="L58:M58"/>
    <mergeCell ref="N58:O58"/>
    <mergeCell ref="P58:Q58"/>
    <mergeCell ref="R58:S58"/>
    <mergeCell ref="T58:U58"/>
    <mergeCell ref="A4:Y4"/>
    <mergeCell ref="D5:Y5"/>
    <mergeCell ref="B5:C6"/>
    <mergeCell ref="D6:E6"/>
    <mergeCell ref="F6:G6"/>
    <mergeCell ref="J6:K6"/>
    <mergeCell ref="L6:M6"/>
    <mergeCell ref="N6:O6"/>
    <mergeCell ref="P6:Q6"/>
    <mergeCell ref="R6:S6"/>
    <mergeCell ref="T6:U6"/>
    <mergeCell ref="V6:W6"/>
    <mergeCell ref="X6:Y6"/>
    <mergeCell ref="A5:A7"/>
    <mergeCell ref="H6:I6"/>
    <mergeCell ref="A19:Y19"/>
    <mergeCell ref="A16:Y16"/>
    <mergeCell ref="V21:W21"/>
    <mergeCell ref="X21:Y21"/>
    <mergeCell ref="A44:Y44"/>
    <mergeCell ref="A20:A22"/>
    <mergeCell ref="B20:C21"/>
    <mergeCell ref="D20:Y20"/>
    <mergeCell ref="D21:E21"/>
    <mergeCell ref="F21:G21"/>
    <mergeCell ref="J21:K21"/>
    <mergeCell ref="L21:M21"/>
    <mergeCell ref="N21:O21"/>
    <mergeCell ref="P21:Q21"/>
    <mergeCell ref="H21:I21"/>
    <mergeCell ref="A53:Y53"/>
    <mergeCell ref="A71:Y71"/>
    <mergeCell ref="A45:A47"/>
    <mergeCell ref="B45:C46"/>
    <mergeCell ref="D45:Y45"/>
    <mergeCell ref="D46:E46"/>
    <mergeCell ref="F46:G46"/>
    <mergeCell ref="J46:K46"/>
    <mergeCell ref="L46:M46"/>
    <mergeCell ref="N46:O46"/>
    <mergeCell ref="P46:Q46"/>
    <mergeCell ref="R46:S46"/>
    <mergeCell ref="T46:U46"/>
    <mergeCell ref="V58:W58"/>
    <mergeCell ref="X58:Y58"/>
    <mergeCell ref="H58:I58"/>
    <mergeCell ref="V46:W46"/>
    <mergeCell ref="X46:Y46"/>
    <mergeCell ref="R21:S21"/>
    <mergeCell ref="T21:U21"/>
    <mergeCell ref="A41:Y41"/>
    <mergeCell ref="H46:I46"/>
  </mergeCells>
  <phoneticPr fontId="0" type="noConversion"/>
  <printOptions horizontalCentered="1"/>
  <pageMargins left="0" right="0.19685039370078741" top="0.98425196850393704" bottom="0.59055118110236227" header="0.59055118110236227" footer="0"/>
  <pageSetup paperSize="9" scale="41"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92"/>
  <sheetViews>
    <sheetView zoomScale="70" zoomScaleNormal="70" workbookViewId="0">
      <pane ySplit="1" topLeftCell="A2" activePane="bottomLeft" state="frozenSplit"/>
      <selection pane="bottomLeft"/>
    </sheetView>
  </sheetViews>
  <sheetFormatPr defaultColWidth="9.140625" defaultRowHeight="12.75" x14ac:dyDescent="0.2"/>
  <cols>
    <col min="1" max="1" width="21.7109375" style="27" customWidth="1"/>
    <col min="2" max="2" width="12.7109375" style="30" customWidth="1"/>
    <col min="3" max="3" width="12.7109375" style="21" customWidth="1"/>
    <col min="4" max="4" width="12.7109375" style="30" customWidth="1"/>
    <col min="5" max="5" width="12.7109375" style="21" customWidth="1"/>
    <col min="6" max="6" width="12.7109375" style="30" customWidth="1"/>
    <col min="7" max="7" width="12.7109375" style="21" customWidth="1"/>
    <col min="8" max="8" width="12.7109375" style="30" customWidth="1"/>
    <col min="9" max="9" width="12.7109375" style="21" customWidth="1"/>
    <col min="10" max="10" width="12.7109375" style="30" customWidth="1"/>
    <col min="11" max="11" width="12.7109375" style="21" customWidth="1"/>
    <col min="12" max="12" width="12.7109375" style="30" customWidth="1"/>
    <col min="13" max="13" width="12.7109375" style="21" customWidth="1"/>
    <col min="14" max="14" width="12.7109375" style="30" customWidth="1"/>
    <col min="15" max="15" width="12.7109375" style="21" customWidth="1"/>
    <col min="16" max="16" width="12.7109375" style="30" customWidth="1"/>
    <col min="17" max="17" width="12.7109375" style="21" customWidth="1"/>
    <col min="18" max="18" width="12.7109375" style="30" customWidth="1"/>
    <col min="19" max="19" width="12.7109375" style="21" customWidth="1"/>
    <col min="20" max="20" width="12.7109375" style="30" customWidth="1"/>
    <col min="21" max="21" width="12.7109375" style="21" customWidth="1"/>
    <col min="22" max="16384" width="9.140625" style="8"/>
  </cols>
  <sheetData>
    <row r="1" spans="1:21" ht="22.5" customHeight="1" x14ac:dyDescent="0.2">
      <c r="A1" s="36" t="s">
        <v>89</v>
      </c>
    </row>
    <row r="2" spans="1:21" ht="22.5" customHeight="1" x14ac:dyDescent="0.2">
      <c r="A2" s="36"/>
    </row>
    <row r="3" spans="1:21" s="12" customFormat="1" ht="22.5" customHeight="1" x14ac:dyDescent="0.2">
      <c r="A3" s="41" t="s">
        <v>40</v>
      </c>
      <c r="B3" s="20"/>
      <c r="C3" s="19"/>
      <c r="D3" s="19"/>
      <c r="E3" s="19"/>
      <c r="F3" s="19"/>
      <c r="G3" s="19"/>
      <c r="H3" s="19"/>
      <c r="I3" s="19"/>
      <c r="J3" s="19"/>
      <c r="K3" s="19"/>
      <c r="L3" s="19"/>
      <c r="M3" s="19"/>
      <c r="N3" s="19"/>
      <c r="O3" s="19"/>
      <c r="P3" s="19"/>
      <c r="Q3" s="19"/>
      <c r="R3" s="19"/>
      <c r="S3" s="19"/>
      <c r="T3" s="19"/>
      <c r="U3" s="19"/>
    </row>
    <row r="4" spans="1:21" s="14" customFormat="1" ht="31.15" customHeight="1" x14ac:dyDescent="0.2">
      <c r="A4" s="187" t="s">
        <v>41</v>
      </c>
      <c r="B4" s="187"/>
      <c r="C4" s="187"/>
      <c r="D4" s="187"/>
      <c r="E4" s="187"/>
      <c r="F4" s="187"/>
      <c r="G4" s="187"/>
      <c r="H4" s="187"/>
      <c r="I4" s="187"/>
      <c r="J4" s="187"/>
      <c r="K4" s="187"/>
      <c r="L4" s="187"/>
      <c r="M4" s="187"/>
      <c r="N4" s="187"/>
      <c r="O4" s="187"/>
      <c r="P4" s="187"/>
      <c r="Q4" s="187"/>
      <c r="R4" s="187"/>
      <c r="S4" s="187"/>
      <c r="T4" s="187"/>
      <c r="U4" s="187"/>
    </row>
    <row r="5" spans="1:21" s="13" customFormat="1" ht="29.25" customHeight="1" x14ac:dyDescent="0.2">
      <c r="A5" s="132" t="s">
        <v>83</v>
      </c>
      <c r="B5" s="141" t="s">
        <v>77</v>
      </c>
      <c r="C5" s="141"/>
      <c r="D5" s="141"/>
      <c r="E5" s="141"/>
      <c r="F5" s="141"/>
      <c r="G5" s="141"/>
      <c r="H5" s="141"/>
      <c r="I5" s="141"/>
      <c r="J5" s="141" t="s">
        <v>78</v>
      </c>
      <c r="K5" s="141"/>
      <c r="L5" s="141"/>
      <c r="M5" s="141"/>
      <c r="N5" s="141"/>
      <c r="O5" s="141"/>
      <c r="P5" s="141"/>
      <c r="Q5" s="141"/>
      <c r="R5" s="141"/>
      <c r="S5" s="141"/>
      <c r="T5" s="141" t="s">
        <v>151</v>
      </c>
      <c r="U5" s="141"/>
    </row>
    <row r="6" spans="1:21" s="13" customFormat="1" ht="41.25" customHeight="1" x14ac:dyDescent="0.2">
      <c r="A6" s="133"/>
      <c r="B6" s="141" t="s">
        <v>30</v>
      </c>
      <c r="C6" s="141"/>
      <c r="D6" s="188" t="s">
        <v>61</v>
      </c>
      <c r="E6" s="188"/>
      <c r="F6" s="141" t="s">
        <v>42</v>
      </c>
      <c r="G6" s="141"/>
      <c r="H6" s="141" t="s">
        <v>43</v>
      </c>
      <c r="I6" s="141"/>
      <c r="J6" s="141" t="s">
        <v>30</v>
      </c>
      <c r="K6" s="141"/>
      <c r="L6" s="188" t="s">
        <v>61</v>
      </c>
      <c r="M6" s="188"/>
      <c r="N6" s="188" t="s">
        <v>79</v>
      </c>
      <c r="O6" s="188"/>
      <c r="P6" s="141" t="s">
        <v>44</v>
      </c>
      <c r="Q6" s="141"/>
      <c r="R6" s="141" t="s">
        <v>45</v>
      </c>
      <c r="S6" s="141"/>
      <c r="T6" s="141"/>
      <c r="U6" s="141"/>
    </row>
    <row r="7" spans="1:21" s="13" customFormat="1" ht="23.25" customHeight="1" x14ac:dyDescent="0.2">
      <c r="A7" s="133"/>
      <c r="B7" s="141" t="s">
        <v>46</v>
      </c>
      <c r="C7" s="141"/>
      <c r="D7" s="141"/>
      <c r="E7" s="141"/>
      <c r="F7" s="141"/>
      <c r="G7" s="141"/>
      <c r="H7" s="141"/>
      <c r="I7" s="141"/>
      <c r="J7" s="141" t="s">
        <v>46</v>
      </c>
      <c r="K7" s="141"/>
      <c r="L7" s="141"/>
      <c r="M7" s="141"/>
      <c r="N7" s="141"/>
      <c r="O7" s="141"/>
      <c r="P7" s="141"/>
      <c r="Q7" s="141"/>
      <c r="R7" s="141"/>
      <c r="S7" s="141"/>
      <c r="T7" s="141"/>
      <c r="U7" s="141"/>
    </row>
    <row r="8" spans="1:21" s="16" customFormat="1" ht="22.9" customHeight="1" x14ac:dyDescent="0.2">
      <c r="A8" s="134"/>
      <c r="B8" s="11">
        <v>2022</v>
      </c>
      <c r="C8" s="11">
        <v>2023</v>
      </c>
      <c r="D8" s="11">
        <v>2022</v>
      </c>
      <c r="E8" s="11">
        <v>2023</v>
      </c>
      <c r="F8" s="11">
        <v>2022</v>
      </c>
      <c r="G8" s="11">
        <v>2023</v>
      </c>
      <c r="H8" s="11">
        <v>2022</v>
      </c>
      <c r="I8" s="11">
        <v>2023</v>
      </c>
      <c r="J8" s="11">
        <v>2022</v>
      </c>
      <c r="K8" s="11">
        <v>2023</v>
      </c>
      <c r="L8" s="11">
        <v>2022</v>
      </c>
      <c r="M8" s="11">
        <v>2023</v>
      </c>
      <c r="N8" s="11">
        <v>2022</v>
      </c>
      <c r="O8" s="11">
        <v>2023</v>
      </c>
      <c r="P8" s="11">
        <v>2022</v>
      </c>
      <c r="Q8" s="11">
        <v>2023</v>
      </c>
      <c r="R8" s="11">
        <v>2022</v>
      </c>
      <c r="S8" s="11">
        <v>2023</v>
      </c>
      <c r="T8" s="11">
        <v>2022</v>
      </c>
      <c r="U8" s="11">
        <v>2023</v>
      </c>
    </row>
    <row r="9" spans="1:21" s="18" customFormat="1" ht="12.75" customHeight="1" x14ac:dyDescent="0.2">
      <c r="A9" s="48">
        <v>1</v>
      </c>
      <c r="B9" s="57">
        <v>2</v>
      </c>
      <c r="C9" s="57">
        <v>3</v>
      </c>
      <c r="D9" s="48">
        <v>4</v>
      </c>
      <c r="E9" s="57">
        <v>5</v>
      </c>
      <c r="F9" s="57">
        <v>6</v>
      </c>
      <c r="G9" s="48">
        <v>7</v>
      </c>
      <c r="H9" s="57">
        <v>8</v>
      </c>
      <c r="I9" s="57">
        <v>9</v>
      </c>
      <c r="J9" s="48">
        <v>10</v>
      </c>
      <c r="K9" s="57">
        <v>11</v>
      </c>
      <c r="L9" s="57">
        <v>12</v>
      </c>
      <c r="M9" s="48">
        <v>13</v>
      </c>
      <c r="N9" s="57">
        <v>14</v>
      </c>
      <c r="O9" s="57">
        <v>15</v>
      </c>
      <c r="P9" s="48">
        <v>16</v>
      </c>
      <c r="Q9" s="57">
        <v>17</v>
      </c>
      <c r="R9" s="57">
        <v>18</v>
      </c>
      <c r="S9" s="48">
        <v>19</v>
      </c>
      <c r="T9" s="57">
        <v>20</v>
      </c>
      <c r="U9" s="57">
        <v>21</v>
      </c>
    </row>
    <row r="10" spans="1:21" s="13" customFormat="1" ht="36" customHeight="1" x14ac:dyDescent="0.2">
      <c r="A10" s="89" t="s">
        <v>64</v>
      </c>
      <c r="B10" s="3">
        <f>SUM(D10,F10,H10)</f>
        <v>1081510.23</v>
      </c>
      <c r="C10" s="3">
        <f>SUM(E10,G10,I10)</f>
        <v>1003836.8900000001</v>
      </c>
      <c r="D10" s="3">
        <v>10619.750000000002</v>
      </c>
      <c r="E10" s="62">
        <v>9406.14</v>
      </c>
      <c r="F10" s="3">
        <v>826278.84000000008</v>
      </c>
      <c r="G10" s="62">
        <v>815339.42</v>
      </c>
      <c r="H10" s="3">
        <v>244611.64</v>
      </c>
      <c r="I10" s="62">
        <v>179091.33000000005</v>
      </c>
      <c r="J10" s="3">
        <f>SUM(L10,N10,P10,R10)</f>
        <v>618718.9</v>
      </c>
      <c r="K10" s="3">
        <f>SUM(M10,O10,Q10,S10)</f>
        <v>554314.43999999994</v>
      </c>
      <c r="L10" s="3">
        <v>4734.68</v>
      </c>
      <c r="M10" s="79">
        <v>5986.21</v>
      </c>
      <c r="N10" s="3">
        <v>247719.18</v>
      </c>
      <c r="O10" s="79">
        <v>226739.1</v>
      </c>
      <c r="P10" s="3">
        <v>229413.97000000003</v>
      </c>
      <c r="Q10" s="79">
        <v>170361.94000000003</v>
      </c>
      <c r="R10" s="3">
        <v>136851.07</v>
      </c>
      <c r="S10" s="79">
        <v>151227.19</v>
      </c>
      <c r="T10" s="3">
        <f t="shared" ref="T10:T15" si="0">B10+J10</f>
        <v>1700229.13</v>
      </c>
      <c r="U10" s="3">
        <f>K10+C10</f>
        <v>1558151.33</v>
      </c>
    </row>
    <row r="11" spans="1:21" s="14" customFormat="1" ht="36" customHeight="1" x14ac:dyDescent="0.2">
      <c r="A11" s="89" t="s">
        <v>65</v>
      </c>
      <c r="B11" s="3">
        <f t="shared" ref="B11:B15" si="1">SUM(D11,F11,H11)</f>
        <v>113041.79000000001</v>
      </c>
      <c r="C11" s="3">
        <f t="shared" ref="C11:C15" si="2">SUM(E11,G11,I11)</f>
        <v>160086.60999999996</v>
      </c>
      <c r="D11" s="3">
        <v>1544.23</v>
      </c>
      <c r="E11" s="62">
        <v>51259.85</v>
      </c>
      <c r="F11" s="3">
        <v>70262.12000000001</v>
      </c>
      <c r="G11" s="62">
        <v>96340.199999999953</v>
      </c>
      <c r="H11" s="3">
        <v>41235.44000000001</v>
      </c>
      <c r="I11" s="62">
        <v>12486.56</v>
      </c>
      <c r="J11" s="3">
        <f t="shared" ref="J11:J15" si="3">SUM(L11,N11,P11,R11)</f>
        <v>169397.76000000001</v>
      </c>
      <c r="K11" s="3">
        <f t="shared" ref="K11:K15" si="4">SUM(M11,O11,Q11,S11)</f>
        <v>104209.85</v>
      </c>
      <c r="L11" s="3">
        <v>1677</v>
      </c>
      <c r="M11" s="79">
        <v>3107.43</v>
      </c>
      <c r="N11" s="3">
        <v>101985.85</v>
      </c>
      <c r="O11" s="79">
        <v>89353.88</v>
      </c>
      <c r="P11" s="3">
        <v>30554.48</v>
      </c>
      <c r="Q11" s="79">
        <v>7844.19</v>
      </c>
      <c r="R11" s="3">
        <v>35180.43</v>
      </c>
      <c r="S11" s="79">
        <v>3904.35</v>
      </c>
      <c r="T11" s="3">
        <f t="shared" si="0"/>
        <v>282439.55000000005</v>
      </c>
      <c r="U11" s="3">
        <f t="shared" ref="U11:U15" si="5">K11+C11</f>
        <v>264296.45999999996</v>
      </c>
    </row>
    <row r="12" spans="1:21" s="21" customFormat="1" ht="36" customHeight="1" x14ac:dyDescent="0.2">
      <c r="A12" s="89" t="s">
        <v>17</v>
      </c>
      <c r="B12" s="3">
        <f t="shared" si="1"/>
        <v>734400.82000000018</v>
      </c>
      <c r="C12" s="3">
        <f t="shared" si="2"/>
        <v>520615.47000000003</v>
      </c>
      <c r="D12" s="3">
        <v>34578.230000000003</v>
      </c>
      <c r="E12" s="62">
        <v>10129.049999999999</v>
      </c>
      <c r="F12" s="3">
        <v>606993.98000000021</v>
      </c>
      <c r="G12" s="62">
        <v>407253.53</v>
      </c>
      <c r="H12" s="3">
        <v>92828.61</v>
      </c>
      <c r="I12" s="62">
        <v>103232.89</v>
      </c>
      <c r="J12" s="3">
        <f t="shared" si="3"/>
        <v>998154.02000000014</v>
      </c>
      <c r="K12" s="3">
        <f t="shared" si="4"/>
        <v>628260.51</v>
      </c>
      <c r="L12" s="3">
        <v>13439.61</v>
      </c>
      <c r="M12" s="79">
        <v>5466.57</v>
      </c>
      <c r="N12" s="3">
        <v>741485.2300000001</v>
      </c>
      <c r="O12" s="79">
        <v>400424.06</v>
      </c>
      <c r="P12" s="3">
        <v>107553.54000000001</v>
      </c>
      <c r="Q12" s="79">
        <v>86878.05</v>
      </c>
      <c r="R12" s="3">
        <v>135675.64000000001</v>
      </c>
      <c r="S12" s="79">
        <v>135491.83000000002</v>
      </c>
      <c r="T12" s="3">
        <f t="shared" si="0"/>
        <v>1732554.8400000003</v>
      </c>
      <c r="U12" s="3">
        <f t="shared" si="5"/>
        <v>1148875.98</v>
      </c>
    </row>
    <row r="13" spans="1:21" s="12" customFormat="1" ht="36" customHeight="1" x14ac:dyDescent="0.2">
      <c r="A13" s="89" t="s">
        <v>85</v>
      </c>
      <c r="B13" s="3">
        <f t="shared" si="1"/>
        <v>146152.62</v>
      </c>
      <c r="C13" s="3">
        <f t="shared" si="2"/>
        <v>243267.50999999998</v>
      </c>
      <c r="D13" s="3">
        <v>5431.35</v>
      </c>
      <c r="E13" s="62">
        <v>2453.31</v>
      </c>
      <c r="F13" s="3">
        <v>129131.49</v>
      </c>
      <c r="G13" s="62">
        <v>225113.8</v>
      </c>
      <c r="H13" s="3">
        <v>11589.779999999999</v>
      </c>
      <c r="I13" s="62">
        <v>15700.4</v>
      </c>
      <c r="J13" s="3">
        <f t="shared" si="3"/>
        <v>204750.18</v>
      </c>
      <c r="K13" s="3">
        <f t="shared" si="4"/>
        <v>120508.77</v>
      </c>
      <c r="L13" s="3">
        <v>48111.030000000006</v>
      </c>
      <c r="M13" s="79">
        <v>2239.6799999999998</v>
      </c>
      <c r="N13" s="3">
        <v>138788.13</v>
      </c>
      <c r="O13" s="79">
        <v>58773.39</v>
      </c>
      <c r="P13" s="3">
        <v>7591.65</v>
      </c>
      <c r="Q13" s="79">
        <v>50685.06</v>
      </c>
      <c r="R13" s="3">
        <v>10259.370000000001</v>
      </c>
      <c r="S13" s="79">
        <v>8810.64</v>
      </c>
      <c r="T13" s="3">
        <f t="shared" si="0"/>
        <v>350902.8</v>
      </c>
      <c r="U13" s="3">
        <f t="shared" si="5"/>
        <v>363776.27999999997</v>
      </c>
    </row>
    <row r="14" spans="1:21" s="12" customFormat="1" ht="36" customHeight="1" x14ac:dyDescent="0.2">
      <c r="A14" s="89" t="s">
        <v>104</v>
      </c>
      <c r="B14" s="3">
        <f t="shared" si="1"/>
        <v>658543.31999999995</v>
      </c>
      <c r="C14" s="3">
        <f t="shared" si="2"/>
        <v>782710.65</v>
      </c>
      <c r="D14" s="3">
        <v>48505.389999999978</v>
      </c>
      <c r="E14" s="62">
        <v>30511.95</v>
      </c>
      <c r="F14" s="3">
        <v>581852.5199999999</v>
      </c>
      <c r="G14" s="62">
        <v>671962.41</v>
      </c>
      <c r="H14" s="3">
        <v>28185.409999999993</v>
      </c>
      <c r="I14" s="62">
        <v>80236.289999999994</v>
      </c>
      <c r="J14" s="3">
        <f t="shared" si="3"/>
        <v>457797.72999999992</v>
      </c>
      <c r="K14" s="3">
        <f t="shared" si="4"/>
        <v>637311.04999999993</v>
      </c>
      <c r="L14" s="3">
        <v>12263.800000000003</v>
      </c>
      <c r="M14" s="79">
        <v>9288.7000000000007</v>
      </c>
      <c r="N14" s="3">
        <v>324041.40999999997</v>
      </c>
      <c r="O14" s="79">
        <v>581828.93000000005</v>
      </c>
      <c r="P14" s="3">
        <v>68087.959999999992</v>
      </c>
      <c r="Q14" s="79">
        <v>21311.7</v>
      </c>
      <c r="R14" s="3">
        <v>53404.559999999983</v>
      </c>
      <c r="S14" s="79">
        <v>24881.72</v>
      </c>
      <c r="T14" s="3">
        <f>B14+J14</f>
        <v>1116341.0499999998</v>
      </c>
      <c r="U14" s="3">
        <f t="shared" si="5"/>
        <v>1420021.7</v>
      </c>
    </row>
    <row r="15" spans="1:21" s="12" customFormat="1" ht="36" customHeight="1" x14ac:dyDescent="0.2">
      <c r="A15" s="89" t="s">
        <v>82</v>
      </c>
      <c r="B15" s="3">
        <f t="shared" si="1"/>
        <v>8290.880000000001</v>
      </c>
      <c r="C15" s="3">
        <f t="shared" si="2"/>
        <v>161.03</v>
      </c>
      <c r="D15" s="3">
        <v>60.84</v>
      </c>
      <c r="E15" s="62">
        <v>33.25</v>
      </c>
      <c r="F15" s="3">
        <v>8230.0400000000009</v>
      </c>
      <c r="G15" s="62">
        <v>127.78</v>
      </c>
      <c r="H15" s="3">
        <v>0</v>
      </c>
      <c r="I15" s="62">
        <v>0</v>
      </c>
      <c r="J15" s="3">
        <f t="shared" si="3"/>
        <v>2273.29</v>
      </c>
      <c r="K15" s="3">
        <f t="shared" si="4"/>
        <v>5335.97</v>
      </c>
      <c r="L15" s="3">
        <v>0</v>
      </c>
      <c r="M15" s="79">
        <v>158.66999999999999</v>
      </c>
      <c r="N15" s="3">
        <v>1937.32</v>
      </c>
      <c r="O15" s="79">
        <v>4874.32</v>
      </c>
      <c r="P15" s="3">
        <v>71.569999999999993</v>
      </c>
      <c r="Q15" s="79">
        <v>140.68</v>
      </c>
      <c r="R15" s="3">
        <v>264.39999999999998</v>
      </c>
      <c r="S15" s="79">
        <v>162.30000000000001</v>
      </c>
      <c r="T15" s="3">
        <f t="shared" si="0"/>
        <v>10564.170000000002</v>
      </c>
      <c r="U15" s="3">
        <f t="shared" si="5"/>
        <v>5497</v>
      </c>
    </row>
    <row r="16" spans="1:21" s="12" customFormat="1" ht="36" customHeight="1" x14ac:dyDescent="0.2">
      <c r="A16" s="44" t="s">
        <v>26</v>
      </c>
      <c r="B16" s="69">
        <f>SUM(B10:B15)</f>
        <v>2741939.66</v>
      </c>
      <c r="C16" s="69">
        <f t="shared" ref="C16:U16" si="6">SUM(C10:C15)</f>
        <v>2710678.1599999997</v>
      </c>
      <c r="D16" s="69">
        <f t="shared" si="6"/>
        <v>100739.78999999998</v>
      </c>
      <c r="E16" s="69">
        <f t="shared" si="6"/>
        <v>103793.54999999999</v>
      </c>
      <c r="F16" s="69">
        <f t="shared" si="6"/>
        <v>2222748.9900000002</v>
      </c>
      <c r="G16" s="69">
        <f t="shared" si="6"/>
        <v>2216137.1399999997</v>
      </c>
      <c r="H16" s="69">
        <f t="shared" si="6"/>
        <v>418450.87999999995</v>
      </c>
      <c r="I16" s="69">
        <f t="shared" si="6"/>
        <v>390747.47000000003</v>
      </c>
      <c r="J16" s="69">
        <f t="shared" si="6"/>
        <v>2451091.88</v>
      </c>
      <c r="K16" s="69">
        <f t="shared" si="6"/>
        <v>2049940.5899999996</v>
      </c>
      <c r="L16" s="69">
        <f t="shared" si="6"/>
        <v>80226.12000000001</v>
      </c>
      <c r="M16" s="69">
        <f t="shared" si="6"/>
        <v>26247.26</v>
      </c>
      <c r="N16" s="69">
        <f t="shared" si="6"/>
        <v>1555957.12</v>
      </c>
      <c r="O16" s="69">
        <f t="shared" si="6"/>
        <v>1361993.6800000002</v>
      </c>
      <c r="P16" s="69">
        <f t="shared" si="6"/>
        <v>443273.1700000001</v>
      </c>
      <c r="Q16" s="69">
        <f t="shared" si="6"/>
        <v>337221.62000000005</v>
      </c>
      <c r="R16" s="69">
        <f t="shared" si="6"/>
        <v>371635.47000000003</v>
      </c>
      <c r="S16" s="69">
        <f t="shared" si="6"/>
        <v>324478.02999999997</v>
      </c>
      <c r="T16" s="69">
        <f t="shared" si="6"/>
        <v>5193031.54</v>
      </c>
      <c r="U16" s="69">
        <f t="shared" si="6"/>
        <v>4760618.75</v>
      </c>
    </row>
    <row r="17" spans="1:21" s="12" customFormat="1" ht="30.6" customHeight="1" x14ac:dyDescent="0.2">
      <c r="A17" s="182" t="s">
        <v>164</v>
      </c>
      <c r="B17" s="182"/>
      <c r="C17" s="182"/>
      <c r="D17" s="182"/>
      <c r="E17" s="182"/>
      <c r="F17" s="182"/>
      <c r="G17" s="182"/>
      <c r="H17" s="182"/>
      <c r="I17" s="182"/>
      <c r="J17" s="182"/>
      <c r="K17" s="182"/>
      <c r="L17" s="182"/>
      <c r="M17" s="182"/>
      <c r="N17" s="182"/>
      <c r="O17" s="182"/>
      <c r="P17" s="182"/>
      <c r="Q17" s="182"/>
      <c r="R17" s="182"/>
      <c r="S17" s="182"/>
      <c r="T17" s="182"/>
      <c r="U17" s="182"/>
    </row>
    <row r="18" spans="1:21" s="12" customFormat="1" ht="22.5" customHeight="1" x14ac:dyDescent="0.2">
      <c r="A18" s="80"/>
      <c r="B18" s="80"/>
      <c r="C18" s="80"/>
      <c r="D18" s="80"/>
      <c r="E18" s="80"/>
      <c r="F18" s="80"/>
      <c r="G18" s="80"/>
      <c r="H18" s="80"/>
      <c r="I18" s="80"/>
      <c r="J18" s="80"/>
      <c r="K18" s="80"/>
      <c r="L18" s="80"/>
      <c r="M18" s="80"/>
      <c r="N18" s="80"/>
      <c r="O18" s="80"/>
      <c r="P18" s="80"/>
      <c r="Q18" s="80"/>
      <c r="R18" s="80"/>
      <c r="S18" s="80"/>
      <c r="T18" s="80"/>
      <c r="U18" s="80"/>
    </row>
    <row r="19" spans="1:21" s="12" customFormat="1" ht="22.5" customHeight="1" x14ac:dyDescent="0.2">
      <c r="A19" s="41" t="s">
        <v>69</v>
      </c>
      <c r="B19" s="20"/>
      <c r="C19" s="19"/>
      <c r="D19" s="19"/>
      <c r="E19" s="19"/>
      <c r="F19" s="19"/>
      <c r="G19" s="19"/>
      <c r="H19" s="19"/>
      <c r="I19" s="19"/>
      <c r="J19" s="19"/>
      <c r="K19" s="19"/>
      <c r="L19" s="19"/>
      <c r="M19" s="19"/>
      <c r="N19" s="19"/>
      <c r="O19" s="19"/>
      <c r="P19" s="19"/>
      <c r="Q19" s="19"/>
      <c r="R19" s="19"/>
      <c r="S19" s="19"/>
      <c r="T19" s="19"/>
      <c r="U19" s="19"/>
    </row>
    <row r="20" spans="1:21" s="14" customFormat="1" ht="31.5" customHeight="1" x14ac:dyDescent="0.2">
      <c r="A20" s="187" t="s">
        <v>47</v>
      </c>
      <c r="B20" s="187"/>
      <c r="C20" s="187"/>
      <c r="D20" s="187"/>
      <c r="E20" s="187"/>
      <c r="F20" s="187"/>
      <c r="G20" s="187"/>
      <c r="H20" s="187"/>
      <c r="I20" s="187"/>
      <c r="J20" s="187"/>
      <c r="K20" s="187"/>
      <c r="L20" s="187"/>
      <c r="M20" s="187"/>
      <c r="N20" s="187"/>
      <c r="O20" s="187"/>
      <c r="P20" s="187"/>
      <c r="Q20" s="187"/>
      <c r="R20" s="187"/>
      <c r="S20" s="187"/>
      <c r="T20" s="187"/>
      <c r="U20" s="187"/>
    </row>
    <row r="21" spans="1:21" s="13" customFormat="1" ht="29.25" customHeight="1" x14ac:dyDescent="0.2">
      <c r="A21" s="132" t="s">
        <v>74</v>
      </c>
      <c r="B21" s="141" t="s">
        <v>77</v>
      </c>
      <c r="C21" s="141"/>
      <c r="D21" s="141"/>
      <c r="E21" s="141"/>
      <c r="F21" s="141"/>
      <c r="G21" s="141"/>
      <c r="H21" s="141"/>
      <c r="I21" s="141"/>
      <c r="J21" s="141" t="s">
        <v>78</v>
      </c>
      <c r="K21" s="141"/>
      <c r="L21" s="141"/>
      <c r="M21" s="141"/>
      <c r="N21" s="141"/>
      <c r="O21" s="141"/>
      <c r="P21" s="141"/>
      <c r="Q21" s="141"/>
      <c r="R21" s="141"/>
      <c r="S21" s="141"/>
      <c r="T21" s="141" t="s">
        <v>151</v>
      </c>
      <c r="U21" s="141"/>
    </row>
    <row r="22" spans="1:21" s="13" customFormat="1" ht="42" customHeight="1" x14ac:dyDescent="0.2">
      <c r="A22" s="133"/>
      <c r="B22" s="141" t="s">
        <v>30</v>
      </c>
      <c r="C22" s="141"/>
      <c r="D22" s="188" t="s">
        <v>61</v>
      </c>
      <c r="E22" s="188"/>
      <c r="F22" s="141" t="s">
        <v>42</v>
      </c>
      <c r="G22" s="141"/>
      <c r="H22" s="141" t="s">
        <v>43</v>
      </c>
      <c r="I22" s="141"/>
      <c r="J22" s="141" t="s">
        <v>30</v>
      </c>
      <c r="K22" s="141"/>
      <c r="L22" s="188" t="s">
        <v>61</v>
      </c>
      <c r="M22" s="188"/>
      <c r="N22" s="188" t="s">
        <v>79</v>
      </c>
      <c r="O22" s="188"/>
      <c r="P22" s="141" t="s">
        <v>44</v>
      </c>
      <c r="Q22" s="141"/>
      <c r="R22" s="141" t="s">
        <v>45</v>
      </c>
      <c r="S22" s="141"/>
      <c r="T22" s="141"/>
      <c r="U22" s="141"/>
    </row>
    <row r="23" spans="1:21" s="13" customFormat="1" ht="23.25" customHeight="1" x14ac:dyDescent="0.2">
      <c r="A23" s="133"/>
      <c r="B23" s="141" t="s">
        <v>46</v>
      </c>
      <c r="C23" s="141"/>
      <c r="D23" s="141"/>
      <c r="E23" s="141"/>
      <c r="F23" s="141"/>
      <c r="G23" s="141"/>
      <c r="H23" s="141"/>
      <c r="I23" s="141"/>
      <c r="J23" s="141" t="s">
        <v>46</v>
      </c>
      <c r="K23" s="141"/>
      <c r="L23" s="141"/>
      <c r="M23" s="141"/>
      <c r="N23" s="141"/>
      <c r="O23" s="141"/>
      <c r="P23" s="141"/>
      <c r="Q23" s="141"/>
      <c r="R23" s="141"/>
      <c r="S23" s="141"/>
      <c r="T23" s="141"/>
      <c r="U23" s="141"/>
    </row>
    <row r="24" spans="1:21" s="16" customFormat="1" ht="23.25" customHeight="1" x14ac:dyDescent="0.2">
      <c r="A24" s="134"/>
      <c r="B24" s="11">
        <v>2022</v>
      </c>
      <c r="C24" s="11">
        <v>2023</v>
      </c>
      <c r="D24" s="11">
        <v>2022</v>
      </c>
      <c r="E24" s="11">
        <v>2023</v>
      </c>
      <c r="F24" s="11">
        <v>2022</v>
      </c>
      <c r="G24" s="11">
        <v>2023</v>
      </c>
      <c r="H24" s="11">
        <v>2022</v>
      </c>
      <c r="I24" s="11">
        <v>2023</v>
      </c>
      <c r="J24" s="11">
        <v>2022</v>
      </c>
      <c r="K24" s="11">
        <v>2023</v>
      </c>
      <c r="L24" s="11">
        <v>2022</v>
      </c>
      <c r="M24" s="11">
        <v>2023</v>
      </c>
      <c r="N24" s="11">
        <v>2022</v>
      </c>
      <c r="O24" s="11">
        <v>2023</v>
      </c>
      <c r="P24" s="11">
        <v>2022</v>
      </c>
      <c r="Q24" s="11">
        <v>2023</v>
      </c>
      <c r="R24" s="11">
        <v>2022</v>
      </c>
      <c r="S24" s="11">
        <v>2023</v>
      </c>
      <c r="T24" s="11">
        <v>2022</v>
      </c>
      <c r="U24" s="11">
        <v>2023</v>
      </c>
    </row>
    <row r="25" spans="1:21" s="18" customFormat="1" ht="12.75" customHeight="1" x14ac:dyDescent="0.2">
      <c r="A25" s="48">
        <v>1</v>
      </c>
      <c r="B25" s="57">
        <v>2</v>
      </c>
      <c r="C25" s="57">
        <v>3</v>
      </c>
      <c r="D25" s="48">
        <v>4</v>
      </c>
      <c r="E25" s="57">
        <v>5</v>
      </c>
      <c r="F25" s="57">
        <v>6</v>
      </c>
      <c r="G25" s="48">
        <v>7</v>
      </c>
      <c r="H25" s="57">
        <v>8</v>
      </c>
      <c r="I25" s="57">
        <v>9</v>
      </c>
      <c r="J25" s="48">
        <v>10</v>
      </c>
      <c r="K25" s="57">
        <v>11</v>
      </c>
      <c r="L25" s="57">
        <v>12</v>
      </c>
      <c r="M25" s="48">
        <v>13</v>
      </c>
      <c r="N25" s="57">
        <v>14</v>
      </c>
      <c r="O25" s="57">
        <v>15</v>
      </c>
      <c r="P25" s="48">
        <v>16</v>
      </c>
      <c r="Q25" s="57">
        <v>17</v>
      </c>
      <c r="R25" s="57">
        <v>18</v>
      </c>
      <c r="S25" s="48">
        <v>19</v>
      </c>
      <c r="T25" s="57">
        <v>20</v>
      </c>
      <c r="U25" s="57">
        <v>21</v>
      </c>
    </row>
    <row r="26" spans="1:21" s="13" customFormat="1" ht="36" customHeight="1" x14ac:dyDescent="0.2">
      <c r="A26" s="89" t="s">
        <v>2</v>
      </c>
      <c r="B26" s="3">
        <f>SUM(D26,F26,H26)</f>
        <v>192663.52000000008</v>
      </c>
      <c r="C26" s="3">
        <f>SUM(E26,G26,I26)</f>
        <v>186560.90000000002</v>
      </c>
      <c r="D26" s="62">
        <v>2961.5199999999995</v>
      </c>
      <c r="E26" s="62">
        <v>3237.19</v>
      </c>
      <c r="F26" s="62">
        <v>177194.02000000008</v>
      </c>
      <c r="G26" s="62">
        <v>159121.82</v>
      </c>
      <c r="H26" s="62">
        <v>12507.98</v>
      </c>
      <c r="I26" s="62">
        <v>24201.89</v>
      </c>
      <c r="J26" s="3">
        <f>SUM(L26,N26,P26,R26)</f>
        <v>146167.67999999999</v>
      </c>
      <c r="K26" s="3">
        <f>SUM(M26,O26,Q26,S26)</f>
        <v>109344.59</v>
      </c>
      <c r="L26" s="62">
        <v>46773.420000000006</v>
      </c>
      <c r="M26" s="79">
        <v>2952.4599999999996</v>
      </c>
      <c r="N26" s="62">
        <v>86063.11</v>
      </c>
      <c r="O26" s="79">
        <v>97182.04</v>
      </c>
      <c r="P26" s="62">
        <v>6871.3099999999995</v>
      </c>
      <c r="Q26" s="79">
        <v>6025.95</v>
      </c>
      <c r="R26" s="62">
        <v>6459.8400000000011</v>
      </c>
      <c r="S26" s="79">
        <v>3184.14</v>
      </c>
      <c r="T26" s="3">
        <f>B26+J26</f>
        <v>338831.20000000007</v>
      </c>
      <c r="U26" s="3">
        <f>K26+C26</f>
        <v>295905.49</v>
      </c>
    </row>
    <row r="27" spans="1:21" s="13" customFormat="1" ht="36" customHeight="1" x14ac:dyDescent="0.2">
      <c r="A27" s="89" t="s">
        <v>3</v>
      </c>
      <c r="B27" s="3">
        <f t="shared" ref="B27:B41" si="7">SUM(D27,F27,H27)</f>
        <v>197891.02999999994</v>
      </c>
      <c r="C27" s="3">
        <f t="shared" ref="C27:C41" si="8">SUM(E27,G27,I27)</f>
        <v>68346.799999999988</v>
      </c>
      <c r="D27" s="62">
        <v>30806.68</v>
      </c>
      <c r="E27" s="62">
        <v>1846.32</v>
      </c>
      <c r="F27" s="62">
        <v>144848.22999999995</v>
      </c>
      <c r="G27" s="62">
        <v>43388.63</v>
      </c>
      <c r="H27" s="62">
        <v>22236.12</v>
      </c>
      <c r="I27" s="62">
        <v>23111.85</v>
      </c>
      <c r="J27" s="3">
        <f t="shared" ref="J27:J41" si="9">SUM(L27,N27,P27,R27)</f>
        <v>107675.4</v>
      </c>
      <c r="K27" s="3">
        <f t="shared" ref="K27:K41" si="10">SUM(M27,O27,Q27,S27)</f>
        <v>78243.259999999995</v>
      </c>
      <c r="L27" s="62">
        <v>1310.2</v>
      </c>
      <c r="M27" s="79">
        <v>636.04999999999995</v>
      </c>
      <c r="N27" s="62">
        <v>72543.360000000001</v>
      </c>
      <c r="O27" s="79">
        <v>72119.16</v>
      </c>
      <c r="P27" s="62">
        <v>27689.84</v>
      </c>
      <c r="Q27" s="79">
        <v>1955.79</v>
      </c>
      <c r="R27" s="62">
        <v>6131.9999999999991</v>
      </c>
      <c r="S27" s="79">
        <v>3532.26</v>
      </c>
      <c r="T27" s="3">
        <f t="shared" ref="T27:T41" si="11">B27+J27</f>
        <v>305566.42999999993</v>
      </c>
      <c r="U27" s="3">
        <f>K27+C27</f>
        <v>146590.06</v>
      </c>
    </row>
    <row r="28" spans="1:21" s="13" customFormat="1" ht="36" customHeight="1" x14ac:dyDescent="0.2">
      <c r="A28" s="3" t="s">
        <v>4</v>
      </c>
      <c r="B28" s="3">
        <f t="shared" si="7"/>
        <v>64614.62999999999</v>
      </c>
      <c r="C28" s="3">
        <f t="shared" si="8"/>
        <v>68324.97</v>
      </c>
      <c r="D28" s="62">
        <v>1454.0899999999995</v>
      </c>
      <c r="E28" s="62">
        <v>3267.19</v>
      </c>
      <c r="F28" s="62">
        <v>53078.319999999992</v>
      </c>
      <c r="G28" s="62">
        <v>48538.89</v>
      </c>
      <c r="H28" s="62">
        <v>10082.219999999999</v>
      </c>
      <c r="I28" s="62">
        <v>16518.89</v>
      </c>
      <c r="J28" s="3">
        <f t="shared" si="9"/>
        <v>97655.63</v>
      </c>
      <c r="K28" s="3">
        <f t="shared" si="10"/>
        <v>57464.51</v>
      </c>
      <c r="L28" s="62">
        <v>1073.1699999999998</v>
      </c>
      <c r="M28" s="79">
        <v>642.78</v>
      </c>
      <c r="N28" s="62">
        <v>84254.53</v>
      </c>
      <c r="O28" s="79">
        <v>49806.170000000006</v>
      </c>
      <c r="P28" s="62">
        <v>8895.94</v>
      </c>
      <c r="Q28" s="79">
        <v>5018.0200000000004</v>
      </c>
      <c r="R28" s="62">
        <v>3431.99</v>
      </c>
      <c r="S28" s="79">
        <v>1997.54</v>
      </c>
      <c r="T28" s="3">
        <f>B28+J28</f>
        <v>162270.26</v>
      </c>
      <c r="U28" s="3">
        <f t="shared" ref="U28:U41" si="12">K28+C28</f>
        <v>125789.48000000001</v>
      </c>
    </row>
    <row r="29" spans="1:21" s="13" customFormat="1" ht="36" customHeight="1" x14ac:dyDescent="0.2">
      <c r="A29" s="5" t="s">
        <v>5</v>
      </c>
      <c r="B29" s="3">
        <f t="shared" si="7"/>
        <v>49543.5</v>
      </c>
      <c r="C29" s="3">
        <f t="shared" si="8"/>
        <v>37302.22</v>
      </c>
      <c r="D29" s="62">
        <v>430.82</v>
      </c>
      <c r="E29" s="62">
        <v>649.0200000000001</v>
      </c>
      <c r="F29" s="62">
        <v>27696.439999999995</v>
      </c>
      <c r="G29" s="62">
        <v>31408.32</v>
      </c>
      <c r="H29" s="62">
        <v>21416.240000000002</v>
      </c>
      <c r="I29" s="62">
        <v>5244.88</v>
      </c>
      <c r="J29" s="3">
        <f t="shared" si="9"/>
        <v>54993.429999999993</v>
      </c>
      <c r="K29" s="3">
        <f t="shared" si="10"/>
        <v>83540.930000000008</v>
      </c>
      <c r="L29" s="62">
        <v>3734.6</v>
      </c>
      <c r="M29" s="79">
        <v>217.24</v>
      </c>
      <c r="N29" s="62">
        <v>39009.599999999999</v>
      </c>
      <c r="O29" s="79">
        <v>76590.38</v>
      </c>
      <c r="P29" s="62">
        <v>4972.0999999999995</v>
      </c>
      <c r="Q29" s="79">
        <v>3779.5499999999997</v>
      </c>
      <c r="R29" s="62">
        <v>7277.13</v>
      </c>
      <c r="S29" s="79">
        <v>2953.76</v>
      </c>
      <c r="T29" s="3">
        <f t="shared" si="11"/>
        <v>104536.93</v>
      </c>
      <c r="U29" s="3">
        <f t="shared" si="12"/>
        <v>120843.15000000001</v>
      </c>
    </row>
    <row r="30" spans="1:21" s="13" customFormat="1" ht="36" customHeight="1" x14ac:dyDescent="0.2">
      <c r="A30" s="5" t="s">
        <v>6</v>
      </c>
      <c r="B30" s="3">
        <f t="shared" si="7"/>
        <v>101538.01000000004</v>
      </c>
      <c r="C30" s="3">
        <f t="shared" si="8"/>
        <v>108358.32</v>
      </c>
      <c r="D30" s="62">
        <v>7149.2100000000009</v>
      </c>
      <c r="E30" s="62">
        <v>21392.74</v>
      </c>
      <c r="F30" s="62">
        <v>88214.620000000039</v>
      </c>
      <c r="G30" s="62">
        <v>83761.210000000006</v>
      </c>
      <c r="H30" s="62">
        <v>6174.1799999999994</v>
      </c>
      <c r="I30" s="62">
        <v>3204.37</v>
      </c>
      <c r="J30" s="3">
        <f t="shared" si="9"/>
        <v>162937.18000000002</v>
      </c>
      <c r="K30" s="3">
        <f t="shared" si="10"/>
        <v>159552.75</v>
      </c>
      <c r="L30" s="62">
        <v>2128.1999999999998</v>
      </c>
      <c r="M30" s="79">
        <v>756.46</v>
      </c>
      <c r="N30" s="62">
        <v>67064.75</v>
      </c>
      <c r="O30" s="79">
        <v>133909.62</v>
      </c>
      <c r="P30" s="62">
        <v>67704.69</v>
      </c>
      <c r="Q30" s="79">
        <v>19228.390000000003</v>
      </c>
      <c r="R30" s="62">
        <v>26039.54</v>
      </c>
      <c r="S30" s="79">
        <v>5658.28</v>
      </c>
      <c r="T30" s="3">
        <f t="shared" si="11"/>
        <v>264475.19000000006</v>
      </c>
      <c r="U30" s="3">
        <f t="shared" si="12"/>
        <v>267911.07</v>
      </c>
    </row>
    <row r="31" spans="1:21" s="13" customFormat="1" ht="36" customHeight="1" x14ac:dyDescent="0.2">
      <c r="A31" s="89" t="s">
        <v>7</v>
      </c>
      <c r="B31" s="3">
        <f t="shared" si="7"/>
        <v>268425.05</v>
      </c>
      <c r="C31" s="3">
        <f t="shared" si="8"/>
        <v>298720.30000000005</v>
      </c>
      <c r="D31" s="62">
        <v>4487.1600000000008</v>
      </c>
      <c r="E31" s="62">
        <v>3775.58</v>
      </c>
      <c r="F31" s="62">
        <v>247494.77</v>
      </c>
      <c r="G31" s="62">
        <v>274514.15000000002</v>
      </c>
      <c r="H31" s="62">
        <v>16443.12</v>
      </c>
      <c r="I31" s="62">
        <v>20430.57</v>
      </c>
      <c r="J31" s="3">
        <f t="shared" si="9"/>
        <v>93518.68</v>
      </c>
      <c r="K31" s="3">
        <f t="shared" si="10"/>
        <v>142532.49</v>
      </c>
      <c r="L31" s="62">
        <v>5450.2400000000007</v>
      </c>
      <c r="M31" s="79">
        <v>2399.7799999999997</v>
      </c>
      <c r="N31" s="62">
        <v>51141.06</v>
      </c>
      <c r="O31" s="79">
        <v>102286.82</v>
      </c>
      <c r="P31" s="62">
        <v>14775.19</v>
      </c>
      <c r="Q31" s="79">
        <v>20630.98</v>
      </c>
      <c r="R31" s="62">
        <v>22152.189999999995</v>
      </c>
      <c r="S31" s="79">
        <v>17214.91</v>
      </c>
      <c r="T31" s="3">
        <f t="shared" si="11"/>
        <v>361943.73</v>
      </c>
      <c r="U31" s="3">
        <f t="shared" si="12"/>
        <v>441252.79000000004</v>
      </c>
    </row>
    <row r="32" spans="1:21" s="13" customFormat="1" ht="36" customHeight="1" x14ac:dyDescent="0.2">
      <c r="A32" s="89" t="s">
        <v>8</v>
      </c>
      <c r="B32" s="3">
        <f t="shared" si="7"/>
        <v>709631.4299999997</v>
      </c>
      <c r="C32" s="3">
        <f t="shared" si="8"/>
        <v>578597.71000000008</v>
      </c>
      <c r="D32" s="62">
        <v>4556.13</v>
      </c>
      <c r="E32" s="62">
        <v>2721.7</v>
      </c>
      <c r="F32" s="62">
        <v>605527.08999999973</v>
      </c>
      <c r="G32" s="62">
        <v>508773.34</v>
      </c>
      <c r="H32" s="62">
        <v>99548.21</v>
      </c>
      <c r="I32" s="62">
        <v>67102.67</v>
      </c>
      <c r="J32" s="3">
        <f t="shared" si="9"/>
        <v>437444.6399999999</v>
      </c>
      <c r="K32" s="3">
        <f t="shared" si="10"/>
        <v>453432.03</v>
      </c>
      <c r="L32" s="62">
        <v>6877.19</v>
      </c>
      <c r="M32" s="79">
        <v>3602.84</v>
      </c>
      <c r="N32" s="62">
        <v>192033.00999999995</v>
      </c>
      <c r="O32" s="79">
        <v>152256.39000000001</v>
      </c>
      <c r="P32" s="62">
        <v>144311.15999999992</v>
      </c>
      <c r="Q32" s="79">
        <v>118354.39000000001</v>
      </c>
      <c r="R32" s="62">
        <v>94223.28</v>
      </c>
      <c r="S32" s="79">
        <v>179218.41</v>
      </c>
      <c r="T32" s="3">
        <f t="shared" si="11"/>
        <v>1147076.0699999996</v>
      </c>
      <c r="U32" s="3">
        <f t="shared" si="12"/>
        <v>1032029.7400000001</v>
      </c>
    </row>
    <row r="33" spans="1:21" s="13" customFormat="1" ht="36" customHeight="1" x14ac:dyDescent="0.2">
      <c r="A33" s="89" t="s">
        <v>9</v>
      </c>
      <c r="B33" s="3">
        <f t="shared" si="7"/>
        <v>69786.37000000001</v>
      </c>
      <c r="C33" s="3">
        <f t="shared" si="8"/>
        <v>53578.920000000006</v>
      </c>
      <c r="D33" s="62">
        <v>927.30000000000007</v>
      </c>
      <c r="E33" s="62">
        <v>165.28</v>
      </c>
      <c r="F33" s="62">
        <v>61392.930000000008</v>
      </c>
      <c r="G33" s="62">
        <v>51443.590000000004</v>
      </c>
      <c r="H33" s="62">
        <v>7466.14</v>
      </c>
      <c r="I33" s="62">
        <v>1970.0499999999997</v>
      </c>
      <c r="J33" s="3">
        <f t="shared" si="9"/>
        <v>84652.930000000008</v>
      </c>
      <c r="K33" s="3">
        <f t="shared" si="10"/>
        <v>87117.54</v>
      </c>
      <c r="L33" s="62">
        <v>429.62</v>
      </c>
      <c r="M33" s="79">
        <v>192.14999999999998</v>
      </c>
      <c r="N33" s="62">
        <v>70923.41</v>
      </c>
      <c r="O33" s="79">
        <v>61190.479999999996</v>
      </c>
      <c r="P33" s="62">
        <v>9049.2999999999993</v>
      </c>
      <c r="Q33" s="79">
        <v>20835.650000000001</v>
      </c>
      <c r="R33" s="62">
        <v>4250.6000000000004</v>
      </c>
      <c r="S33" s="79">
        <v>4899.2599999999993</v>
      </c>
      <c r="T33" s="3">
        <f t="shared" si="11"/>
        <v>154439.30000000002</v>
      </c>
      <c r="U33" s="3">
        <f t="shared" si="12"/>
        <v>140696.46</v>
      </c>
    </row>
    <row r="34" spans="1:21" s="13" customFormat="1" ht="36" customHeight="1" x14ac:dyDescent="0.2">
      <c r="A34" s="89" t="s">
        <v>11</v>
      </c>
      <c r="B34" s="3">
        <f t="shared" si="7"/>
        <v>92152.599999999977</v>
      </c>
      <c r="C34" s="3">
        <f t="shared" si="8"/>
        <v>217752.98</v>
      </c>
      <c r="D34" s="62">
        <v>2936.5400000000004</v>
      </c>
      <c r="E34" s="62">
        <v>52165.83</v>
      </c>
      <c r="F34" s="62">
        <v>80843.729999999981</v>
      </c>
      <c r="G34" s="62">
        <v>140610.54999999999</v>
      </c>
      <c r="H34" s="62">
        <v>8372.33</v>
      </c>
      <c r="I34" s="62">
        <v>24976.6</v>
      </c>
      <c r="J34" s="3">
        <f t="shared" si="9"/>
        <v>163633.08000000002</v>
      </c>
      <c r="K34" s="3">
        <f t="shared" si="10"/>
        <v>130253.37</v>
      </c>
      <c r="L34" s="62">
        <v>3260.5699999999997</v>
      </c>
      <c r="M34" s="79">
        <v>961.73</v>
      </c>
      <c r="N34" s="62">
        <v>125167.48000000003</v>
      </c>
      <c r="O34" s="79">
        <v>104167.02</v>
      </c>
      <c r="P34" s="62">
        <v>26742.33</v>
      </c>
      <c r="Q34" s="79">
        <v>20006.36</v>
      </c>
      <c r="R34" s="62">
        <v>8462.7000000000044</v>
      </c>
      <c r="S34" s="79">
        <v>5118.26</v>
      </c>
      <c r="T34" s="3">
        <f t="shared" si="11"/>
        <v>255785.68</v>
      </c>
      <c r="U34" s="3">
        <f t="shared" si="12"/>
        <v>348006.35</v>
      </c>
    </row>
    <row r="35" spans="1:21" s="13" customFormat="1" ht="36" customHeight="1" x14ac:dyDescent="0.2">
      <c r="A35" s="89" t="s">
        <v>10</v>
      </c>
      <c r="B35" s="3">
        <f t="shared" si="7"/>
        <v>21207.78</v>
      </c>
      <c r="C35" s="3">
        <f t="shared" si="8"/>
        <v>21630.559999999998</v>
      </c>
      <c r="D35" s="62">
        <v>301.98</v>
      </c>
      <c r="E35" s="62">
        <v>471.86999999999995</v>
      </c>
      <c r="F35" s="62">
        <v>13282.4</v>
      </c>
      <c r="G35" s="62">
        <v>18363.489999999998</v>
      </c>
      <c r="H35" s="62">
        <v>7623.4000000000005</v>
      </c>
      <c r="I35" s="62">
        <v>2795.2</v>
      </c>
      <c r="J35" s="3">
        <f t="shared" si="9"/>
        <v>57068.939999999995</v>
      </c>
      <c r="K35" s="3">
        <f t="shared" si="10"/>
        <v>60842.229999999996</v>
      </c>
      <c r="L35" s="62">
        <v>87</v>
      </c>
      <c r="M35" s="79">
        <v>0</v>
      </c>
      <c r="N35" s="62">
        <v>53646.74</v>
      </c>
      <c r="O35" s="79">
        <v>58948.32</v>
      </c>
      <c r="P35" s="62">
        <v>2708.67</v>
      </c>
      <c r="Q35" s="79">
        <v>1400.9199999999998</v>
      </c>
      <c r="R35" s="62">
        <v>626.53000000000009</v>
      </c>
      <c r="S35" s="79">
        <v>492.99</v>
      </c>
      <c r="T35" s="3">
        <f t="shared" si="11"/>
        <v>78276.72</v>
      </c>
      <c r="U35" s="3">
        <f t="shared" si="12"/>
        <v>82472.789999999994</v>
      </c>
    </row>
    <row r="36" spans="1:21" s="13" customFormat="1" ht="36" customHeight="1" x14ac:dyDescent="0.2">
      <c r="A36" s="89" t="s">
        <v>12</v>
      </c>
      <c r="B36" s="3">
        <f t="shared" si="7"/>
        <v>136267.68</v>
      </c>
      <c r="C36" s="3">
        <f t="shared" si="8"/>
        <v>99988.85</v>
      </c>
      <c r="D36" s="62">
        <v>6278.3700000000008</v>
      </c>
      <c r="E36" s="62">
        <v>2006.02</v>
      </c>
      <c r="F36" s="62">
        <v>104400.08</v>
      </c>
      <c r="G36" s="62">
        <v>77539.97</v>
      </c>
      <c r="H36" s="62">
        <v>25589.23</v>
      </c>
      <c r="I36" s="62">
        <v>20442.86</v>
      </c>
      <c r="J36" s="3">
        <f t="shared" si="9"/>
        <v>125554.31</v>
      </c>
      <c r="K36" s="3">
        <f t="shared" si="10"/>
        <v>135402.15</v>
      </c>
      <c r="L36" s="62">
        <v>1583.23</v>
      </c>
      <c r="M36" s="79">
        <v>1113.8999999999999</v>
      </c>
      <c r="N36" s="62">
        <v>62293.59</v>
      </c>
      <c r="O36" s="79">
        <v>40433.71</v>
      </c>
      <c r="P36" s="62">
        <v>33144.270000000004</v>
      </c>
      <c r="Q36" s="79">
        <v>66709.2</v>
      </c>
      <c r="R36" s="62">
        <v>28533.22</v>
      </c>
      <c r="S36" s="79">
        <v>27145.339999999989</v>
      </c>
      <c r="T36" s="3">
        <f t="shared" si="11"/>
        <v>261821.99</v>
      </c>
      <c r="U36" s="3">
        <f t="shared" si="12"/>
        <v>235391</v>
      </c>
    </row>
    <row r="37" spans="1:21" s="13" customFormat="1" ht="36" customHeight="1" x14ac:dyDescent="0.2">
      <c r="A37" s="89" t="s">
        <v>13</v>
      </c>
      <c r="B37" s="3">
        <f t="shared" si="7"/>
        <v>393525.61</v>
      </c>
      <c r="C37" s="3">
        <f t="shared" si="8"/>
        <v>377363.48000000004</v>
      </c>
      <c r="D37" s="62">
        <v>30996.690000000002</v>
      </c>
      <c r="E37" s="62">
        <v>4586.6499999999996</v>
      </c>
      <c r="F37" s="62">
        <v>245713.48000000004</v>
      </c>
      <c r="G37" s="62">
        <v>266289.03000000003</v>
      </c>
      <c r="H37" s="62">
        <v>116815.43999999996</v>
      </c>
      <c r="I37" s="62">
        <v>106487.8</v>
      </c>
      <c r="J37" s="3">
        <f t="shared" si="9"/>
        <v>150127.29</v>
      </c>
      <c r="K37" s="3">
        <f t="shared" si="10"/>
        <v>161609.82000000004</v>
      </c>
      <c r="L37" s="62">
        <v>3531.39</v>
      </c>
      <c r="M37" s="79">
        <v>5004.3200000000006</v>
      </c>
      <c r="N37" s="62">
        <v>98971.150000000009</v>
      </c>
      <c r="O37" s="79">
        <v>109969.49000000002</v>
      </c>
      <c r="P37" s="62">
        <v>19943.010000000002</v>
      </c>
      <c r="Q37" s="79">
        <v>27684.07</v>
      </c>
      <c r="R37" s="62">
        <v>27681.739999999998</v>
      </c>
      <c r="S37" s="79">
        <v>18951.939999999995</v>
      </c>
      <c r="T37" s="3">
        <f t="shared" si="11"/>
        <v>543652.9</v>
      </c>
      <c r="U37" s="3">
        <f t="shared" si="12"/>
        <v>538973.30000000005</v>
      </c>
    </row>
    <row r="38" spans="1:21" s="13" customFormat="1" ht="36" customHeight="1" x14ac:dyDescent="0.2">
      <c r="A38" s="89" t="s">
        <v>14</v>
      </c>
      <c r="B38" s="3">
        <f t="shared" si="7"/>
        <v>60710.109999999993</v>
      </c>
      <c r="C38" s="3">
        <f t="shared" si="8"/>
        <v>72836.25</v>
      </c>
      <c r="D38" s="62">
        <v>876.99</v>
      </c>
      <c r="E38" s="62">
        <v>508.03999999999996</v>
      </c>
      <c r="F38" s="62">
        <v>57898.979999999996</v>
      </c>
      <c r="G38" s="62">
        <v>56804.72</v>
      </c>
      <c r="H38" s="62">
        <v>1934.1399999999999</v>
      </c>
      <c r="I38" s="62">
        <v>15523.49</v>
      </c>
      <c r="J38" s="3">
        <f t="shared" si="9"/>
        <v>53150.87</v>
      </c>
      <c r="K38" s="3">
        <f t="shared" si="10"/>
        <v>14580.2</v>
      </c>
      <c r="L38" s="62">
        <v>47</v>
      </c>
      <c r="M38" s="79">
        <v>686.32</v>
      </c>
      <c r="N38" s="62">
        <v>17833.150000000001</v>
      </c>
      <c r="O38" s="79">
        <v>10517.900000000001</v>
      </c>
      <c r="P38" s="62">
        <v>33292.28</v>
      </c>
      <c r="Q38" s="79">
        <v>108.82</v>
      </c>
      <c r="R38" s="62">
        <v>1978.4399999999998</v>
      </c>
      <c r="S38" s="79">
        <v>3267.1600000000003</v>
      </c>
      <c r="T38" s="3">
        <f t="shared" si="11"/>
        <v>113860.98</v>
      </c>
      <c r="U38" s="3">
        <f t="shared" si="12"/>
        <v>87416.45</v>
      </c>
    </row>
    <row r="39" spans="1:21" s="13" customFormat="1" ht="36" customHeight="1" x14ac:dyDescent="0.2">
      <c r="A39" s="91" t="s">
        <v>15</v>
      </c>
      <c r="B39" s="3">
        <f t="shared" si="7"/>
        <v>32238.03</v>
      </c>
      <c r="C39" s="3">
        <f t="shared" si="8"/>
        <v>40967.230000000003</v>
      </c>
      <c r="D39" s="62">
        <v>464.88</v>
      </c>
      <c r="E39" s="62">
        <v>1234.74</v>
      </c>
      <c r="F39" s="62">
        <v>18945.98</v>
      </c>
      <c r="G39" s="62">
        <v>25375.62</v>
      </c>
      <c r="H39" s="62">
        <v>12827.17</v>
      </c>
      <c r="I39" s="62">
        <v>14356.87</v>
      </c>
      <c r="J39" s="3">
        <f t="shared" si="9"/>
        <v>97495.430000000008</v>
      </c>
      <c r="K39" s="3">
        <f t="shared" si="10"/>
        <v>51850.510000000017</v>
      </c>
      <c r="L39" s="62">
        <v>527.6</v>
      </c>
      <c r="M39" s="79">
        <v>1981.44</v>
      </c>
      <c r="N39" s="62">
        <v>63195.6</v>
      </c>
      <c r="O39" s="79">
        <v>47543.900000000009</v>
      </c>
      <c r="P39" s="62">
        <v>13314.63</v>
      </c>
      <c r="Q39" s="79">
        <v>828.98</v>
      </c>
      <c r="R39" s="62">
        <v>20457.600000000002</v>
      </c>
      <c r="S39" s="79">
        <v>1496.19</v>
      </c>
      <c r="T39" s="3">
        <f t="shared" si="11"/>
        <v>129733.46</v>
      </c>
      <c r="U39" s="3">
        <f t="shared" si="12"/>
        <v>92817.74000000002</v>
      </c>
    </row>
    <row r="40" spans="1:21" s="13" customFormat="1" ht="36" customHeight="1" x14ac:dyDescent="0.2">
      <c r="A40" s="91" t="s">
        <v>57</v>
      </c>
      <c r="B40" s="3">
        <f t="shared" si="7"/>
        <v>282334.06000000011</v>
      </c>
      <c r="C40" s="3">
        <f t="shared" si="8"/>
        <v>420122.49</v>
      </c>
      <c r="D40" s="62">
        <v>4207.1400000000003</v>
      </c>
      <c r="E40" s="62">
        <v>3602.67</v>
      </c>
      <c r="F40" s="62">
        <v>244789.71000000011</v>
      </c>
      <c r="G40" s="62">
        <v>381775.88</v>
      </c>
      <c r="H40" s="62">
        <v>33337.209999999992</v>
      </c>
      <c r="I40" s="62">
        <v>34743.94</v>
      </c>
      <c r="J40" s="3">
        <f t="shared" si="9"/>
        <v>529452.47</v>
      </c>
      <c r="K40" s="3">
        <f t="shared" si="10"/>
        <v>254248.37</v>
      </c>
      <c r="L40" s="62">
        <v>2389.7799999999997</v>
      </c>
      <c r="M40" s="79">
        <v>4602.75</v>
      </c>
      <c r="N40" s="62">
        <v>392560.68999999994</v>
      </c>
      <c r="O40" s="79">
        <v>178839.48</v>
      </c>
      <c r="P40" s="62">
        <v>24753.11</v>
      </c>
      <c r="Q40" s="79">
        <v>23592.25</v>
      </c>
      <c r="R40" s="62">
        <v>109748.89</v>
      </c>
      <c r="S40" s="79">
        <v>47213.89</v>
      </c>
      <c r="T40" s="3">
        <f t="shared" si="11"/>
        <v>811786.53</v>
      </c>
      <c r="U40" s="3">
        <f t="shared" si="12"/>
        <v>674370.86</v>
      </c>
    </row>
    <row r="41" spans="1:21" s="13" customFormat="1" ht="36" customHeight="1" x14ac:dyDescent="0.2">
      <c r="A41" s="91" t="s">
        <v>16</v>
      </c>
      <c r="B41" s="3">
        <f t="shared" si="7"/>
        <v>69410.25</v>
      </c>
      <c r="C41" s="3">
        <f t="shared" si="8"/>
        <v>60226.2</v>
      </c>
      <c r="D41" s="62">
        <v>1904.2900000000004</v>
      </c>
      <c r="E41" s="62">
        <v>2162.7199999999998</v>
      </c>
      <c r="F41" s="62">
        <v>51428.21</v>
      </c>
      <c r="G41" s="62">
        <v>48427.95</v>
      </c>
      <c r="H41" s="62">
        <v>16077.75</v>
      </c>
      <c r="I41" s="62">
        <v>9635.5300000000007</v>
      </c>
      <c r="J41" s="3">
        <f t="shared" si="9"/>
        <v>89563.92</v>
      </c>
      <c r="K41" s="3">
        <f t="shared" si="10"/>
        <v>69925.850000000006</v>
      </c>
      <c r="L41" s="62">
        <v>1022.9099999999999</v>
      </c>
      <c r="M41" s="79">
        <v>497.04</v>
      </c>
      <c r="N41" s="62">
        <v>79255.89</v>
      </c>
      <c r="O41" s="79">
        <v>66232.800000000003</v>
      </c>
      <c r="P41" s="62">
        <v>5105.3399999999983</v>
      </c>
      <c r="Q41" s="79">
        <v>1062.3</v>
      </c>
      <c r="R41" s="62">
        <v>4179.7800000000007</v>
      </c>
      <c r="S41" s="79">
        <v>2133.71</v>
      </c>
      <c r="T41" s="3">
        <f t="shared" si="11"/>
        <v>158974.16999999998</v>
      </c>
      <c r="U41" s="3">
        <f t="shared" si="12"/>
        <v>130152.05</v>
      </c>
    </row>
    <row r="42" spans="1:21" s="13" customFormat="1" ht="36" customHeight="1" x14ac:dyDescent="0.2">
      <c r="A42" s="25" t="s">
        <v>26</v>
      </c>
      <c r="B42" s="69">
        <f>SUM(B26:B41)</f>
        <v>2741939.6599999992</v>
      </c>
      <c r="C42" s="69">
        <f t="shared" ref="C42:U42" si="13">SUM(C26:C41)</f>
        <v>2710678.1800000006</v>
      </c>
      <c r="D42" s="69">
        <f t="shared" si="13"/>
        <v>100739.79000000001</v>
      </c>
      <c r="E42" s="69">
        <f t="shared" si="13"/>
        <v>103793.56</v>
      </c>
      <c r="F42" s="69">
        <f t="shared" si="13"/>
        <v>2222748.9899999998</v>
      </c>
      <c r="G42" s="69">
        <f t="shared" si="13"/>
        <v>2216137.1600000006</v>
      </c>
      <c r="H42" s="69">
        <f t="shared" si="13"/>
        <v>418450.88</v>
      </c>
      <c r="I42" s="69">
        <f t="shared" si="13"/>
        <v>390747.46</v>
      </c>
      <c r="J42" s="69">
        <f t="shared" si="13"/>
        <v>2451091.88</v>
      </c>
      <c r="K42" s="69">
        <f t="shared" si="13"/>
        <v>2049940.6</v>
      </c>
      <c r="L42" s="69">
        <f t="shared" si="13"/>
        <v>80226.12</v>
      </c>
      <c r="M42" s="69">
        <f t="shared" si="13"/>
        <v>26247.26</v>
      </c>
      <c r="N42" s="69">
        <f t="shared" si="13"/>
        <v>1555957.1199999999</v>
      </c>
      <c r="O42" s="69">
        <f t="shared" si="13"/>
        <v>1361993.6799999997</v>
      </c>
      <c r="P42" s="69">
        <f t="shared" si="13"/>
        <v>443273.17</v>
      </c>
      <c r="Q42" s="69">
        <f t="shared" si="13"/>
        <v>337221.62</v>
      </c>
      <c r="R42" s="69">
        <f t="shared" si="13"/>
        <v>371635.47000000003</v>
      </c>
      <c r="S42" s="69">
        <f t="shared" si="13"/>
        <v>324478.03999999998</v>
      </c>
      <c r="T42" s="69">
        <f t="shared" si="13"/>
        <v>5193031.54</v>
      </c>
      <c r="U42" s="69">
        <f t="shared" si="13"/>
        <v>4760618.7800000012</v>
      </c>
    </row>
    <row r="43" spans="1:21" s="13" customFormat="1" ht="30.6" customHeight="1" x14ac:dyDescent="0.2">
      <c r="A43" s="182" t="s">
        <v>164</v>
      </c>
      <c r="B43" s="182"/>
      <c r="C43" s="182"/>
      <c r="D43" s="182"/>
      <c r="E43" s="182"/>
      <c r="F43" s="182"/>
      <c r="G43" s="182"/>
      <c r="H43" s="182"/>
      <c r="I43" s="182"/>
      <c r="J43" s="182"/>
      <c r="K43" s="182"/>
      <c r="L43" s="182"/>
      <c r="M43" s="182"/>
      <c r="N43" s="182"/>
      <c r="O43" s="182"/>
      <c r="P43" s="182"/>
      <c r="Q43" s="182"/>
      <c r="R43" s="182"/>
      <c r="S43" s="182"/>
      <c r="T43" s="182"/>
      <c r="U43" s="182"/>
    </row>
    <row r="44" spans="1:21" s="12" customFormat="1" ht="22.5" customHeight="1" x14ac:dyDescent="0.2">
      <c r="A44" s="80"/>
      <c r="B44" s="80"/>
      <c r="C44" s="81"/>
      <c r="D44" s="80"/>
      <c r="E44" s="80"/>
      <c r="F44" s="80"/>
      <c r="G44" s="80"/>
      <c r="H44" s="80"/>
      <c r="I44" s="80"/>
      <c r="J44" s="80"/>
      <c r="K44" s="80"/>
      <c r="L44" s="80"/>
      <c r="M44" s="80"/>
      <c r="N44" s="80"/>
      <c r="O44" s="80"/>
      <c r="P44" s="80"/>
      <c r="Q44" s="80"/>
      <c r="R44" s="80"/>
      <c r="S44" s="80"/>
      <c r="T44" s="80"/>
      <c r="U44" s="80"/>
    </row>
    <row r="45" spans="1:21" s="12" customFormat="1" ht="22.5" customHeight="1" x14ac:dyDescent="0.2">
      <c r="A45" s="41" t="s">
        <v>70</v>
      </c>
      <c r="B45" s="20"/>
      <c r="C45" s="19"/>
      <c r="D45" s="19"/>
      <c r="E45" s="19"/>
      <c r="F45" s="19"/>
      <c r="G45" s="19"/>
      <c r="H45" s="19"/>
      <c r="I45" s="19"/>
      <c r="J45" s="19"/>
      <c r="K45" s="19"/>
      <c r="L45" s="19"/>
      <c r="M45" s="19"/>
      <c r="N45" s="19"/>
      <c r="O45" s="19"/>
      <c r="P45" s="19"/>
      <c r="Q45" s="19"/>
      <c r="R45" s="19"/>
      <c r="S45" s="19"/>
      <c r="T45" s="19"/>
      <c r="U45" s="19"/>
    </row>
    <row r="46" spans="1:21" s="14" customFormat="1" ht="30.75" customHeight="1" x14ac:dyDescent="0.2">
      <c r="A46" s="187" t="s">
        <v>48</v>
      </c>
      <c r="B46" s="187"/>
      <c r="C46" s="187"/>
      <c r="D46" s="187"/>
      <c r="E46" s="187"/>
      <c r="F46" s="187"/>
      <c r="G46" s="187"/>
      <c r="H46" s="187"/>
      <c r="I46" s="187"/>
      <c r="J46" s="187"/>
      <c r="K46" s="187"/>
      <c r="L46" s="187"/>
      <c r="M46" s="187"/>
      <c r="N46" s="187"/>
      <c r="O46" s="187"/>
      <c r="P46" s="187"/>
      <c r="Q46" s="187"/>
      <c r="R46" s="187"/>
      <c r="S46" s="187"/>
      <c r="T46" s="187"/>
      <c r="U46" s="187"/>
    </row>
    <row r="47" spans="1:21" s="13" customFormat="1" ht="29.25" customHeight="1" x14ac:dyDescent="0.2">
      <c r="A47" s="132" t="s">
        <v>58</v>
      </c>
      <c r="B47" s="141" t="s">
        <v>77</v>
      </c>
      <c r="C47" s="141"/>
      <c r="D47" s="141"/>
      <c r="E47" s="141"/>
      <c r="F47" s="141"/>
      <c r="G47" s="141"/>
      <c r="H47" s="141"/>
      <c r="I47" s="141"/>
      <c r="J47" s="141" t="s">
        <v>78</v>
      </c>
      <c r="K47" s="141"/>
      <c r="L47" s="141"/>
      <c r="M47" s="141"/>
      <c r="N47" s="141"/>
      <c r="O47" s="141"/>
      <c r="P47" s="141"/>
      <c r="Q47" s="141"/>
      <c r="R47" s="141"/>
      <c r="S47" s="141"/>
      <c r="T47" s="141" t="s">
        <v>151</v>
      </c>
      <c r="U47" s="141"/>
    </row>
    <row r="48" spans="1:21" s="13" customFormat="1" ht="41.25" customHeight="1" x14ac:dyDescent="0.2">
      <c r="A48" s="133"/>
      <c r="B48" s="141" t="s">
        <v>30</v>
      </c>
      <c r="C48" s="141"/>
      <c r="D48" s="188" t="s">
        <v>61</v>
      </c>
      <c r="E48" s="188"/>
      <c r="F48" s="141" t="s">
        <v>42</v>
      </c>
      <c r="G48" s="141"/>
      <c r="H48" s="141" t="s">
        <v>43</v>
      </c>
      <c r="I48" s="141"/>
      <c r="J48" s="141" t="s">
        <v>30</v>
      </c>
      <c r="K48" s="141"/>
      <c r="L48" s="188" t="s">
        <v>61</v>
      </c>
      <c r="M48" s="188"/>
      <c r="N48" s="188" t="s">
        <v>79</v>
      </c>
      <c r="O48" s="188"/>
      <c r="P48" s="141" t="s">
        <v>44</v>
      </c>
      <c r="Q48" s="141"/>
      <c r="R48" s="141" t="s">
        <v>45</v>
      </c>
      <c r="S48" s="141"/>
      <c r="T48" s="141"/>
      <c r="U48" s="141"/>
    </row>
    <row r="49" spans="1:21" s="13" customFormat="1" ht="23.25" customHeight="1" x14ac:dyDescent="0.2">
      <c r="A49" s="133"/>
      <c r="B49" s="141" t="s">
        <v>46</v>
      </c>
      <c r="C49" s="141"/>
      <c r="D49" s="141"/>
      <c r="E49" s="141"/>
      <c r="F49" s="141"/>
      <c r="G49" s="141"/>
      <c r="H49" s="141"/>
      <c r="I49" s="141"/>
      <c r="J49" s="141" t="s">
        <v>46</v>
      </c>
      <c r="K49" s="141"/>
      <c r="L49" s="141"/>
      <c r="M49" s="141"/>
      <c r="N49" s="141"/>
      <c r="O49" s="141"/>
      <c r="P49" s="141"/>
      <c r="Q49" s="141"/>
      <c r="R49" s="141"/>
      <c r="S49" s="141"/>
      <c r="T49" s="141"/>
      <c r="U49" s="141"/>
    </row>
    <row r="50" spans="1:21" s="16" customFormat="1" ht="23.25" customHeight="1" x14ac:dyDescent="0.2">
      <c r="A50" s="134"/>
      <c r="B50" s="11">
        <v>2022</v>
      </c>
      <c r="C50" s="11">
        <v>2023</v>
      </c>
      <c r="D50" s="11">
        <v>2022</v>
      </c>
      <c r="E50" s="11">
        <v>2023</v>
      </c>
      <c r="F50" s="11">
        <v>2022</v>
      </c>
      <c r="G50" s="11">
        <v>2023</v>
      </c>
      <c r="H50" s="11">
        <v>2022</v>
      </c>
      <c r="I50" s="11">
        <v>2023</v>
      </c>
      <c r="J50" s="11">
        <v>2022</v>
      </c>
      <c r="K50" s="11">
        <v>2023</v>
      </c>
      <c r="L50" s="11">
        <v>2022</v>
      </c>
      <c r="M50" s="11">
        <v>2023</v>
      </c>
      <c r="N50" s="11">
        <v>2022</v>
      </c>
      <c r="O50" s="11">
        <v>2023</v>
      </c>
      <c r="P50" s="11">
        <v>2022</v>
      </c>
      <c r="Q50" s="11">
        <v>2023</v>
      </c>
      <c r="R50" s="11">
        <v>2022</v>
      </c>
      <c r="S50" s="11">
        <v>2023</v>
      </c>
      <c r="T50" s="11">
        <v>2022</v>
      </c>
      <c r="U50" s="11">
        <v>2023</v>
      </c>
    </row>
    <row r="51" spans="1:21" s="18" customFormat="1" ht="12.75" customHeight="1" x14ac:dyDescent="0.2">
      <c r="A51" s="48">
        <v>1</v>
      </c>
      <c r="B51" s="57">
        <v>2</v>
      </c>
      <c r="C51" s="57">
        <v>3</v>
      </c>
      <c r="D51" s="48">
        <v>4</v>
      </c>
      <c r="E51" s="57">
        <v>5</v>
      </c>
      <c r="F51" s="57">
        <v>6</v>
      </c>
      <c r="G51" s="48">
        <v>7</v>
      </c>
      <c r="H51" s="57">
        <v>8</v>
      </c>
      <c r="I51" s="57">
        <v>9</v>
      </c>
      <c r="J51" s="48">
        <v>10</v>
      </c>
      <c r="K51" s="57">
        <v>11</v>
      </c>
      <c r="L51" s="57">
        <v>12</v>
      </c>
      <c r="M51" s="48">
        <v>13</v>
      </c>
      <c r="N51" s="57">
        <v>14</v>
      </c>
      <c r="O51" s="57">
        <v>15</v>
      </c>
      <c r="P51" s="48">
        <v>16</v>
      </c>
      <c r="Q51" s="57">
        <v>17</v>
      </c>
      <c r="R51" s="57">
        <v>18</v>
      </c>
      <c r="S51" s="48">
        <v>19</v>
      </c>
      <c r="T51" s="57">
        <v>20</v>
      </c>
      <c r="U51" s="57">
        <v>21</v>
      </c>
    </row>
    <row r="52" spans="1:21" s="13" customFormat="1" ht="36" customHeight="1" x14ac:dyDescent="0.2">
      <c r="A52" s="7" t="s">
        <v>0</v>
      </c>
      <c r="B52" s="3">
        <f>SUM(D52,F52,H52)</f>
        <v>877212.3400000002</v>
      </c>
      <c r="C52" s="3">
        <f>SUM(E52,G52,I52)</f>
        <v>978642.37</v>
      </c>
      <c r="D52" s="62">
        <v>58900.979999999981</v>
      </c>
      <c r="E52" s="62">
        <v>31916.880000000001</v>
      </c>
      <c r="F52" s="62">
        <v>708403.70000000019</v>
      </c>
      <c r="G52" s="62">
        <v>854889.69</v>
      </c>
      <c r="H52" s="62">
        <v>109907.66000000003</v>
      </c>
      <c r="I52" s="62">
        <v>91835.8</v>
      </c>
      <c r="J52" s="3">
        <f>SUM(L52,N52,P52,R52)</f>
        <v>1067395.5900000001</v>
      </c>
      <c r="K52" s="3">
        <f>SUM(M52,O52,Q52,S52)</f>
        <v>747104.09</v>
      </c>
      <c r="L52" s="62">
        <v>58065.319999999992</v>
      </c>
      <c r="M52" s="79">
        <v>11938.07</v>
      </c>
      <c r="N52" s="62">
        <v>742140.05000000028</v>
      </c>
      <c r="O52" s="79">
        <v>596171.89</v>
      </c>
      <c r="P52" s="62">
        <v>117838.29999999997</v>
      </c>
      <c r="Q52" s="79">
        <v>65294.9</v>
      </c>
      <c r="R52" s="62">
        <v>149351.92000000001</v>
      </c>
      <c r="S52" s="79">
        <v>73699.23</v>
      </c>
      <c r="T52" s="3">
        <f t="shared" ref="T52" si="14">B52+J52</f>
        <v>1944607.9300000002</v>
      </c>
      <c r="U52" s="3">
        <f>K52+C52</f>
        <v>1725746.46</v>
      </c>
    </row>
    <row r="53" spans="1:21" s="13" customFormat="1" ht="36" customHeight="1" x14ac:dyDescent="0.2">
      <c r="A53" s="7" t="s">
        <v>1</v>
      </c>
      <c r="B53" s="3">
        <f>SUM(D53,F53,H53)</f>
        <v>1855528.4799999993</v>
      </c>
      <c r="C53" s="3">
        <f t="shared" ref="C53:C54" si="15">SUM(E53,G53,I53)</f>
        <v>1706774.4999999998</v>
      </c>
      <c r="D53" s="62">
        <v>41570.119999999988</v>
      </c>
      <c r="E53" s="62">
        <v>71646.37</v>
      </c>
      <c r="F53" s="62">
        <v>1506240.7999999993</v>
      </c>
      <c r="G53" s="62">
        <v>1343255.18</v>
      </c>
      <c r="H53" s="62">
        <v>307717.56000000006</v>
      </c>
      <c r="I53" s="62">
        <v>291872.95</v>
      </c>
      <c r="J53" s="3">
        <f t="shared" ref="J53:J54" si="16">SUM(L53,N53,P53,R53)</f>
        <v>1364184.1999999997</v>
      </c>
      <c r="K53" s="3">
        <f t="shared" ref="K53:K54" si="17">SUM(M53,O53,Q53,S53)</f>
        <v>1299399.8799999999</v>
      </c>
      <c r="L53" s="62">
        <v>21899.799999999996</v>
      </c>
      <c r="M53" s="79">
        <v>13424.19</v>
      </c>
      <c r="N53" s="62">
        <v>795250.5299999998</v>
      </c>
      <c r="O53" s="79">
        <v>763900.17</v>
      </c>
      <c r="P53" s="62">
        <v>325202.86999999988</v>
      </c>
      <c r="Q53" s="79">
        <v>271564.65000000002</v>
      </c>
      <c r="R53" s="62">
        <v>221830.99999999997</v>
      </c>
      <c r="S53" s="79">
        <v>250510.87</v>
      </c>
      <c r="T53" s="3">
        <f t="shared" ref="T53:T54" si="18">B53+J53</f>
        <v>3219712.6799999988</v>
      </c>
      <c r="U53" s="3">
        <f t="shared" ref="U53:U54" si="19">K53+C53</f>
        <v>3006174.38</v>
      </c>
    </row>
    <row r="54" spans="1:21" s="13" customFormat="1" ht="36" customHeight="1" x14ac:dyDescent="0.2">
      <c r="A54" s="7" t="s">
        <v>56</v>
      </c>
      <c r="B54" s="3">
        <f t="shared" ref="B54" si="20">SUM(D54,F54,H54)</f>
        <v>9198.8399999999983</v>
      </c>
      <c r="C54" s="3">
        <f t="shared" si="15"/>
        <v>25261.27</v>
      </c>
      <c r="D54" s="62">
        <v>268.69</v>
      </c>
      <c r="E54" s="62">
        <v>230.29</v>
      </c>
      <c r="F54" s="62">
        <v>8104.489999999998</v>
      </c>
      <c r="G54" s="62">
        <v>17992.259999999998</v>
      </c>
      <c r="H54" s="62">
        <v>825.66</v>
      </c>
      <c r="I54" s="62">
        <v>7038.72</v>
      </c>
      <c r="J54" s="3">
        <f t="shared" si="16"/>
        <v>19512.09</v>
      </c>
      <c r="K54" s="3">
        <f t="shared" si="17"/>
        <v>3436.6199999999994</v>
      </c>
      <c r="L54" s="62">
        <v>261</v>
      </c>
      <c r="M54" s="79">
        <v>885</v>
      </c>
      <c r="N54" s="62">
        <v>18566.54</v>
      </c>
      <c r="O54" s="79">
        <v>1921.61</v>
      </c>
      <c r="P54" s="62">
        <v>232</v>
      </c>
      <c r="Q54" s="79">
        <v>362.08</v>
      </c>
      <c r="R54" s="62">
        <v>452.55</v>
      </c>
      <c r="S54" s="79">
        <v>267.93</v>
      </c>
      <c r="T54" s="3">
        <f t="shared" si="18"/>
        <v>28710.93</v>
      </c>
      <c r="U54" s="3">
        <f t="shared" si="19"/>
        <v>28697.89</v>
      </c>
    </row>
    <row r="55" spans="1:21" s="13" customFormat="1" ht="36" customHeight="1" x14ac:dyDescent="0.2">
      <c r="A55" s="25" t="s">
        <v>26</v>
      </c>
      <c r="B55" s="69">
        <f>SUM(B52:B54)</f>
        <v>2741939.6599999992</v>
      </c>
      <c r="C55" s="69">
        <f t="shared" ref="C55:U55" si="21">SUM(C52:C54)</f>
        <v>2710678.1399999997</v>
      </c>
      <c r="D55" s="69">
        <f t="shared" si="21"/>
        <v>100739.78999999998</v>
      </c>
      <c r="E55" s="69">
        <f t="shared" si="21"/>
        <v>103793.54</v>
      </c>
      <c r="F55" s="69">
        <f t="shared" si="21"/>
        <v>2222748.9899999998</v>
      </c>
      <c r="G55" s="69">
        <f t="shared" si="21"/>
        <v>2216137.13</v>
      </c>
      <c r="H55" s="69">
        <f t="shared" si="21"/>
        <v>418450.88000000006</v>
      </c>
      <c r="I55" s="69">
        <f t="shared" si="21"/>
        <v>390747.47</v>
      </c>
      <c r="J55" s="69">
        <f t="shared" si="21"/>
        <v>2451091.88</v>
      </c>
      <c r="K55" s="69">
        <f t="shared" si="21"/>
        <v>2049940.5899999999</v>
      </c>
      <c r="L55" s="69">
        <f t="shared" si="21"/>
        <v>80226.12</v>
      </c>
      <c r="M55" s="69">
        <f t="shared" si="21"/>
        <v>26247.260000000002</v>
      </c>
      <c r="N55" s="69">
        <f t="shared" si="21"/>
        <v>1555957.12</v>
      </c>
      <c r="O55" s="69">
        <f t="shared" si="21"/>
        <v>1361993.6700000002</v>
      </c>
      <c r="P55" s="69">
        <f t="shared" si="21"/>
        <v>443273.16999999987</v>
      </c>
      <c r="Q55" s="69">
        <f t="shared" si="21"/>
        <v>337221.63000000006</v>
      </c>
      <c r="R55" s="69">
        <f t="shared" si="21"/>
        <v>371635.47</v>
      </c>
      <c r="S55" s="69">
        <f t="shared" si="21"/>
        <v>324478.02999999997</v>
      </c>
      <c r="T55" s="69">
        <f t="shared" si="21"/>
        <v>5193031.5399999991</v>
      </c>
      <c r="U55" s="69">
        <f t="shared" si="21"/>
        <v>4760618.7299999995</v>
      </c>
    </row>
    <row r="56" spans="1:21" s="13" customFormat="1" ht="30.6" customHeight="1" x14ac:dyDescent="0.2">
      <c r="A56" s="182" t="s">
        <v>164</v>
      </c>
      <c r="B56" s="182"/>
      <c r="C56" s="182"/>
      <c r="D56" s="182"/>
      <c r="E56" s="182"/>
      <c r="F56" s="182"/>
      <c r="G56" s="182"/>
      <c r="H56" s="182"/>
      <c r="I56" s="182"/>
      <c r="J56" s="182"/>
      <c r="K56" s="182"/>
      <c r="L56" s="182"/>
      <c r="M56" s="182"/>
      <c r="N56" s="182"/>
      <c r="O56" s="182"/>
      <c r="P56" s="182"/>
      <c r="Q56" s="182"/>
      <c r="R56" s="182"/>
      <c r="S56" s="182"/>
      <c r="T56" s="182"/>
      <c r="U56" s="182"/>
    </row>
    <row r="57" spans="1:21" s="12" customFormat="1" ht="22.5" customHeight="1" x14ac:dyDescent="0.2">
      <c r="A57" s="82"/>
      <c r="B57" s="82"/>
      <c r="C57" s="82"/>
      <c r="D57" s="82"/>
      <c r="E57" s="82"/>
      <c r="F57" s="82"/>
      <c r="G57" s="82"/>
      <c r="H57" s="82"/>
      <c r="I57" s="82"/>
      <c r="J57" s="82"/>
      <c r="K57" s="82"/>
      <c r="L57" s="82"/>
      <c r="M57" s="82"/>
      <c r="N57" s="82"/>
      <c r="O57" s="82"/>
      <c r="P57" s="82"/>
      <c r="Q57" s="82"/>
      <c r="R57" s="82"/>
      <c r="S57" s="82"/>
      <c r="T57" s="82"/>
      <c r="U57" s="82"/>
    </row>
    <row r="58" spans="1:21" s="12" customFormat="1" ht="22.5" customHeight="1" x14ac:dyDescent="0.2">
      <c r="A58" s="41" t="s">
        <v>71</v>
      </c>
      <c r="B58" s="61"/>
      <c r="C58" s="19"/>
      <c r="D58" s="19"/>
      <c r="E58" s="19"/>
      <c r="F58" s="19"/>
      <c r="G58" s="19"/>
      <c r="H58" s="19"/>
      <c r="I58" s="19"/>
      <c r="J58" s="19"/>
      <c r="K58" s="19"/>
      <c r="L58" s="19"/>
      <c r="M58" s="19"/>
      <c r="N58" s="19"/>
      <c r="O58" s="19"/>
      <c r="P58" s="19"/>
      <c r="Q58" s="19"/>
      <c r="R58" s="19"/>
      <c r="S58" s="19"/>
      <c r="T58" s="19"/>
      <c r="U58" s="19"/>
    </row>
    <row r="59" spans="1:21" s="14" customFormat="1" ht="30.75" customHeight="1" x14ac:dyDescent="0.2">
      <c r="A59" s="187" t="s">
        <v>49</v>
      </c>
      <c r="B59" s="187"/>
      <c r="C59" s="187"/>
      <c r="D59" s="187"/>
      <c r="E59" s="187"/>
      <c r="F59" s="187"/>
      <c r="G59" s="187"/>
      <c r="H59" s="187"/>
      <c r="I59" s="187"/>
      <c r="J59" s="187"/>
      <c r="K59" s="187"/>
      <c r="L59" s="187"/>
      <c r="M59" s="187"/>
      <c r="N59" s="187"/>
      <c r="O59" s="187"/>
      <c r="P59" s="187"/>
      <c r="Q59" s="187"/>
      <c r="R59" s="187"/>
      <c r="S59" s="187"/>
      <c r="T59" s="187"/>
      <c r="U59" s="187"/>
    </row>
    <row r="60" spans="1:21" s="13" customFormat="1" ht="29.25" customHeight="1" x14ac:dyDescent="0.2">
      <c r="A60" s="132" t="s">
        <v>60</v>
      </c>
      <c r="B60" s="141" t="s">
        <v>77</v>
      </c>
      <c r="C60" s="141"/>
      <c r="D60" s="141"/>
      <c r="E60" s="141"/>
      <c r="F60" s="141"/>
      <c r="G60" s="141"/>
      <c r="H60" s="141"/>
      <c r="I60" s="141"/>
      <c r="J60" s="141" t="s">
        <v>78</v>
      </c>
      <c r="K60" s="141"/>
      <c r="L60" s="141"/>
      <c r="M60" s="141"/>
      <c r="N60" s="141"/>
      <c r="O60" s="141"/>
      <c r="P60" s="141"/>
      <c r="Q60" s="141"/>
      <c r="R60" s="141"/>
      <c r="S60" s="141"/>
      <c r="T60" s="141" t="s">
        <v>151</v>
      </c>
      <c r="U60" s="141"/>
    </row>
    <row r="61" spans="1:21" s="13" customFormat="1" ht="41.25" customHeight="1" x14ac:dyDescent="0.2">
      <c r="A61" s="133"/>
      <c r="B61" s="141" t="s">
        <v>30</v>
      </c>
      <c r="C61" s="141"/>
      <c r="D61" s="188" t="s">
        <v>61</v>
      </c>
      <c r="E61" s="188"/>
      <c r="F61" s="141" t="s">
        <v>42</v>
      </c>
      <c r="G61" s="141"/>
      <c r="H61" s="141" t="s">
        <v>43</v>
      </c>
      <c r="I61" s="141"/>
      <c r="J61" s="141" t="s">
        <v>30</v>
      </c>
      <c r="K61" s="141"/>
      <c r="L61" s="188" t="s">
        <v>61</v>
      </c>
      <c r="M61" s="188"/>
      <c r="N61" s="188" t="s">
        <v>79</v>
      </c>
      <c r="O61" s="188"/>
      <c r="P61" s="141" t="s">
        <v>44</v>
      </c>
      <c r="Q61" s="141"/>
      <c r="R61" s="141" t="s">
        <v>45</v>
      </c>
      <c r="S61" s="141"/>
      <c r="T61" s="141"/>
      <c r="U61" s="141"/>
    </row>
    <row r="62" spans="1:21" s="13" customFormat="1" ht="23.25" customHeight="1" x14ac:dyDescent="0.2">
      <c r="A62" s="133"/>
      <c r="B62" s="141" t="s">
        <v>46</v>
      </c>
      <c r="C62" s="141"/>
      <c r="D62" s="141"/>
      <c r="E62" s="141"/>
      <c r="F62" s="141"/>
      <c r="G62" s="141"/>
      <c r="H62" s="141"/>
      <c r="I62" s="141"/>
      <c r="J62" s="141" t="s">
        <v>46</v>
      </c>
      <c r="K62" s="141"/>
      <c r="L62" s="141"/>
      <c r="M62" s="141"/>
      <c r="N62" s="141"/>
      <c r="O62" s="141"/>
      <c r="P62" s="141"/>
      <c r="Q62" s="141"/>
      <c r="R62" s="141"/>
      <c r="S62" s="141"/>
      <c r="T62" s="141"/>
      <c r="U62" s="141"/>
    </row>
    <row r="63" spans="1:21" s="16" customFormat="1" ht="23.25" customHeight="1" x14ac:dyDescent="0.2">
      <c r="A63" s="134"/>
      <c r="B63" s="11">
        <v>2022</v>
      </c>
      <c r="C63" s="11">
        <v>2023</v>
      </c>
      <c r="D63" s="11">
        <v>2022</v>
      </c>
      <c r="E63" s="11">
        <v>2023</v>
      </c>
      <c r="F63" s="11">
        <v>2022</v>
      </c>
      <c r="G63" s="11">
        <v>2023</v>
      </c>
      <c r="H63" s="11">
        <v>2022</v>
      </c>
      <c r="I63" s="11">
        <v>2023</v>
      </c>
      <c r="J63" s="11">
        <v>2022</v>
      </c>
      <c r="K63" s="11">
        <v>2023</v>
      </c>
      <c r="L63" s="11">
        <v>2022</v>
      </c>
      <c r="M63" s="11">
        <v>2023</v>
      </c>
      <c r="N63" s="11">
        <v>2022</v>
      </c>
      <c r="O63" s="11">
        <v>2023</v>
      </c>
      <c r="P63" s="11">
        <v>2022</v>
      </c>
      <c r="Q63" s="11">
        <v>2023</v>
      </c>
      <c r="R63" s="11">
        <v>2022</v>
      </c>
      <c r="S63" s="11">
        <v>2023</v>
      </c>
      <c r="T63" s="11">
        <v>2022</v>
      </c>
      <c r="U63" s="11">
        <v>2023</v>
      </c>
    </row>
    <row r="64" spans="1:21" s="18" customFormat="1" ht="12.75" customHeight="1" x14ac:dyDescent="0.2">
      <c r="A64" s="48">
        <v>1</v>
      </c>
      <c r="B64" s="57">
        <v>2</v>
      </c>
      <c r="C64" s="57">
        <v>3</v>
      </c>
      <c r="D64" s="48">
        <v>4</v>
      </c>
      <c r="E64" s="57">
        <v>5</v>
      </c>
      <c r="F64" s="57">
        <v>6</v>
      </c>
      <c r="G64" s="48">
        <v>7</v>
      </c>
      <c r="H64" s="57">
        <v>8</v>
      </c>
      <c r="I64" s="57">
        <v>9</v>
      </c>
      <c r="J64" s="48">
        <v>10</v>
      </c>
      <c r="K64" s="57">
        <v>11</v>
      </c>
      <c r="L64" s="57">
        <v>12</v>
      </c>
      <c r="M64" s="48">
        <v>13</v>
      </c>
      <c r="N64" s="57">
        <v>14</v>
      </c>
      <c r="O64" s="57">
        <v>15</v>
      </c>
      <c r="P64" s="48">
        <v>16</v>
      </c>
      <c r="Q64" s="57">
        <v>17</v>
      </c>
      <c r="R64" s="57">
        <v>18</v>
      </c>
      <c r="S64" s="48">
        <v>19</v>
      </c>
      <c r="T64" s="57">
        <v>20</v>
      </c>
      <c r="U64" s="57">
        <v>21</v>
      </c>
    </row>
    <row r="65" spans="1:21" s="34" customFormat="1" ht="36" customHeight="1" x14ac:dyDescent="0.2">
      <c r="A65" s="91" t="s">
        <v>18</v>
      </c>
      <c r="B65" s="3">
        <f>SUM(D65,F65,H65)</f>
        <v>205418.39999999997</v>
      </c>
      <c r="C65" s="3">
        <f>SUM(E65,G65,I65)</f>
        <v>157974.35</v>
      </c>
      <c r="D65" s="62">
        <v>3563.2700000000004</v>
      </c>
      <c r="E65" s="62">
        <v>2259.91</v>
      </c>
      <c r="F65" s="62">
        <v>119795.16999999998</v>
      </c>
      <c r="G65" s="62">
        <v>96468.03</v>
      </c>
      <c r="H65" s="62">
        <v>82059.959999999977</v>
      </c>
      <c r="I65" s="62">
        <v>59246.410000000011</v>
      </c>
      <c r="J65" s="3">
        <f>SUM(L65,N65,P65,R65)</f>
        <v>72717.69</v>
      </c>
      <c r="K65" s="3">
        <f>SUM(M65,O65,Q65,S65)</f>
        <v>66259.61</v>
      </c>
      <c r="L65" s="62">
        <v>730.6</v>
      </c>
      <c r="M65" s="79">
        <v>1641.2099999999998</v>
      </c>
      <c r="N65" s="62">
        <v>50650.130000000005</v>
      </c>
      <c r="O65" s="79">
        <v>50907.950000000004</v>
      </c>
      <c r="P65" s="62">
        <v>10320.98</v>
      </c>
      <c r="Q65" s="79">
        <v>7940.51</v>
      </c>
      <c r="R65" s="62">
        <v>11015.98</v>
      </c>
      <c r="S65" s="79">
        <v>5769.94</v>
      </c>
      <c r="T65" s="3">
        <f t="shared" ref="T65" si="22">B65+J65</f>
        <v>278136.08999999997</v>
      </c>
      <c r="U65" s="3">
        <f t="shared" ref="U65" si="23">K65+C65</f>
        <v>224233.96000000002</v>
      </c>
    </row>
    <row r="66" spans="1:21" s="34" customFormat="1" ht="36" customHeight="1" x14ac:dyDescent="0.2">
      <c r="A66" s="91" t="s">
        <v>19</v>
      </c>
      <c r="B66" s="3">
        <f t="shared" ref="B66:B73" si="24">SUM(D66,F66,H66)</f>
        <v>468649.45999999996</v>
      </c>
      <c r="C66" s="3">
        <f t="shared" ref="C66:C73" si="25">SUM(E66,G66,I66)</f>
        <v>612652.12</v>
      </c>
      <c r="D66" s="62">
        <v>9709.2000000000007</v>
      </c>
      <c r="E66" s="62">
        <v>58831.26</v>
      </c>
      <c r="F66" s="62">
        <v>407211.89999999997</v>
      </c>
      <c r="G66" s="62">
        <v>457732.57</v>
      </c>
      <c r="H66" s="62">
        <v>51728.36</v>
      </c>
      <c r="I66" s="62">
        <v>96088.29</v>
      </c>
      <c r="J66" s="3">
        <f t="shared" ref="J66:J73" si="26">SUM(L66,N66,P66,R66)</f>
        <v>279092.5</v>
      </c>
      <c r="K66" s="3">
        <f t="shared" ref="K66:K73" si="27">SUM(M66,O66,Q66,S66)</f>
        <v>295572.17</v>
      </c>
      <c r="L66" s="62">
        <v>8974.2800000000007</v>
      </c>
      <c r="M66" s="79">
        <v>4005.6</v>
      </c>
      <c r="N66" s="62">
        <v>190960.84</v>
      </c>
      <c r="O66" s="79">
        <v>210182.99</v>
      </c>
      <c r="P66" s="62">
        <v>46945.189999999995</v>
      </c>
      <c r="Q66" s="79">
        <v>58139.569999999992</v>
      </c>
      <c r="R66" s="62">
        <v>32212.189999999984</v>
      </c>
      <c r="S66" s="79">
        <v>23244.01</v>
      </c>
      <c r="T66" s="3">
        <f>B66+J66</f>
        <v>747741.96</v>
      </c>
      <c r="U66" s="3">
        <f t="shared" ref="U66:U73" si="28">K66+C66</f>
        <v>908224.29</v>
      </c>
    </row>
    <row r="67" spans="1:21" s="14" customFormat="1" ht="36" customHeight="1" x14ac:dyDescent="0.2">
      <c r="A67" s="91" t="s">
        <v>20</v>
      </c>
      <c r="B67" s="3">
        <f t="shared" si="24"/>
        <v>986395.22999999975</v>
      </c>
      <c r="C67" s="3">
        <f t="shared" si="25"/>
        <v>663170.63</v>
      </c>
      <c r="D67" s="62">
        <v>20525.749999999996</v>
      </c>
      <c r="E67" s="62">
        <v>4461.78</v>
      </c>
      <c r="F67" s="62">
        <v>840426.69999999972</v>
      </c>
      <c r="G67" s="62">
        <v>586752</v>
      </c>
      <c r="H67" s="62">
        <v>125442.78000000001</v>
      </c>
      <c r="I67" s="62">
        <v>71956.850000000006</v>
      </c>
      <c r="J67" s="3">
        <f t="shared" si="26"/>
        <v>713669.76</v>
      </c>
      <c r="K67" s="3">
        <f t="shared" si="27"/>
        <v>550161.67000000004</v>
      </c>
      <c r="L67" s="62">
        <v>9090.89</v>
      </c>
      <c r="M67" s="79">
        <v>3640.42</v>
      </c>
      <c r="N67" s="62">
        <v>384934.91</v>
      </c>
      <c r="O67" s="79">
        <v>223580.38</v>
      </c>
      <c r="P67" s="62">
        <v>194311.93999999994</v>
      </c>
      <c r="Q67" s="79">
        <v>134431.1</v>
      </c>
      <c r="R67" s="62">
        <v>125332.02</v>
      </c>
      <c r="S67" s="79">
        <v>188509.77</v>
      </c>
      <c r="T67" s="3">
        <f t="shared" ref="T67:T73" si="29">B67+J67</f>
        <v>1700064.9899999998</v>
      </c>
      <c r="U67" s="3">
        <f t="shared" si="28"/>
        <v>1213332.3</v>
      </c>
    </row>
    <row r="68" spans="1:21" s="13" customFormat="1" ht="36" customHeight="1" x14ac:dyDescent="0.2">
      <c r="A68" s="91" t="s">
        <v>21</v>
      </c>
      <c r="B68" s="3">
        <f t="shared" si="24"/>
        <v>194962.35</v>
      </c>
      <c r="C68" s="3">
        <f t="shared" si="25"/>
        <v>151800.25</v>
      </c>
      <c r="D68" s="62">
        <v>7786.9</v>
      </c>
      <c r="E68" s="62">
        <v>3532.33</v>
      </c>
      <c r="F68" s="62">
        <v>138721.99000000002</v>
      </c>
      <c r="G68" s="62">
        <v>105621.51</v>
      </c>
      <c r="H68" s="62">
        <v>48453.46</v>
      </c>
      <c r="I68" s="62">
        <v>42646.41</v>
      </c>
      <c r="J68" s="3">
        <f t="shared" si="26"/>
        <v>293616.25</v>
      </c>
      <c r="K68" s="3">
        <f t="shared" si="27"/>
        <v>245985.15</v>
      </c>
      <c r="L68" s="62">
        <v>3104.0299999999997</v>
      </c>
      <c r="M68" s="79">
        <v>1741.95</v>
      </c>
      <c r="N68" s="62">
        <v>164206.65000000002</v>
      </c>
      <c r="O68" s="79">
        <v>145797.26999999999</v>
      </c>
      <c r="P68" s="62">
        <v>73034.760000000009</v>
      </c>
      <c r="Q68" s="79">
        <v>67864.37</v>
      </c>
      <c r="R68" s="62">
        <v>53270.80999999999</v>
      </c>
      <c r="S68" s="79">
        <v>30581.56</v>
      </c>
      <c r="T68" s="3">
        <f t="shared" si="29"/>
        <v>488578.6</v>
      </c>
      <c r="U68" s="3">
        <f t="shared" si="28"/>
        <v>397785.4</v>
      </c>
    </row>
    <row r="69" spans="1:21" s="34" customFormat="1" ht="36" customHeight="1" x14ac:dyDescent="0.2">
      <c r="A69" s="91" t="s">
        <v>22</v>
      </c>
      <c r="B69" s="3">
        <f t="shared" si="24"/>
        <v>67249.62</v>
      </c>
      <c r="C69" s="3">
        <f t="shared" si="25"/>
        <v>106864.11</v>
      </c>
      <c r="D69" s="62">
        <v>1660.33</v>
      </c>
      <c r="E69" s="62">
        <v>1344.4</v>
      </c>
      <c r="F69" s="62">
        <v>59080.659999999996</v>
      </c>
      <c r="G69" s="62">
        <v>98852.08</v>
      </c>
      <c r="H69" s="62">
        <v>6508.6299999999992</v>
      </c>
      <c r="I69" s="62">
        <v>6667.63</v>
      </c>
      <c r="J69" s="3">
        <f t="shared" si="26"/>
        <v>53608.42</v>
      </c>
      <c r="K69" s="3">
        <f t="shared" si="27"/>
        <v>64988.270000000004</v>
      </c>
      <c r="L69" s="62">
        <v>5387.1200000000008</v>
      </c>
      <c r="M69" s="79">
        <v>3179.2099999999996</v>
      </c>
      <c r="N69" s="62">
        <v>18635.75</v>
      </c>
      <c r="O69" s="79">
        <v>49726.5</v>
      </c>
      <c r="P69" s="62">
        <v>15943.18</v>
      </c>
      <c r="Q69" s="79">
        <v>2012.65</v>
      </c>
      <c r="R69" s="62">
        <v>13642.369999999999</v>
      </c>
      <c r="S69" s="79">
        <v>10069.91</v>
      </c>
      <c r="T69" s="3">
        <f t="shared" si="29"/>
        <v>120858.04</v>
      </c>
      <c r="U69" s="3">
        <f>K69+C69</f>
        <v>171852.38</v>
      </c>
    </row>
    <row r="70" spans="1:21" s="13" customFormat="1" ht="36" customHeight="1" x14ac:dyDescent="0.2">
      <c r="A70" s="90" t="s">
        <v>23</v>
      </c>
      <c r="B70" s="3">
        <f t="shared" si="24"/>
        <v>311202.1100000001</v>
      </c>
      <c r="C70" s="3">
        <f t="shared" si="25"/>
        <v>264640.12</v>
      </c>
      <c r="D70" s="62">
        <v>4698.7099999999991</v>
      </c>
      <c r="E70" s="62">
        <v>4103.8500000000004</v>
      </c>
      <c r="F70" s="62">
        <v>264563.85000000009</v>
      </c>
      <c r="G70" s="62">
        <v>220909.59</v>
      </c>
      <c r="H70" s="62">
        <v>41939.55000000001</v>
      </c>
      <c r="I70" s="62">
        <v>39626.68</v>
      </c>
      <c r="J70" s="3">
        <f t="shared" si="26"/>
        <v>260843.79000000004</v>
      </c>
      <c r="K70" s="3">
        <f t="shared" si="27"/>
        <v>223414.53999999998</v>
      </c>
      <c r="L70" s="62">
        <v>47727.53</v>
      </c>
      <c r="M70" s="79">
        <v>3599.46</v>
      </c>
      <c r="N70" s="62">
        <v>180216.72000000003</v>
      </c>
      <c r="O70" s="79">
        <v>183624.71</v>
      </c>
      <c r="P70" s="62">
        <v>15298.509999999998</v>
      </c>
      <c r="Q70" s="79">
        <v>27123.09</v>
      </c>
      <c r="R70" s="62">
        <v>17601.030000000002</v>
      </c>
      <c r="S70" s="79">
        <v>9067.2800000000007</v>
      </c>
      <c r="T70" s="3">
        <f t="shared" si="29"/>
        <v>572045.90000000014</v>
      </c>
      <c r="U70" s="3">
        <f t="shared" si="28"/>
        <v>488054.66</v>
      </c>
    </row>
    <row r="71" spans="1:21" s="19" customFormat="1" ht="36" customHeight="1" x14ac:dyDescent="0.2">
      <c r="A71" s="90" t="s">
        <v>24</v>
      </c>
      <c r="B71" s="3">
        <f t="shared" si="24"/>
        <v>362713.5199999999</v>
      </c>
      <c r="C71" s="3">
        <f t="shared" si="25"/>
        <v>434234.30000000005</v>
      </c>
      <c r="D71" s="62">
        <v>30130.11</v>
      </c>
      <c r="E71" s="62">
        <v>23660.280000000002</v>
      </c>
      <c r="F71" s="62">
        <v>292856.80999999994</v>
      </c>
      <c r="G71" s="62">
        <v>377783.43</v>
      </c>
      <c r="H71" s="62">
        <v>39726.599999999991</v>
      </c>
      <c r="I71" s="62">
        <v>32790.590000000004</v>
      </c>
      <c r="J71" s="3">
        <f t="shared" si="26"/>
        <v>643299.76</v>
      </c>
      <c r="K71" s="3">
        <f t="shared" si="27"/>
        <v>313093.32000000007</v>
      </c>
      <c r="L71" s="62">
        <v>3743.7599999999998</v>
      </c>
      <c r="M71" s="79">
        <v>3322.9</v>
      </c>
      <c r="N71" s="62">
        <v>448285.99</v>
      </c>
      <c r="O71" s="79">
        <v>228994.01</v>
      </c>
      <c r="P71" s="62">
        <v>80117.50999999998</v>
      </c>
      <c r="Q71" s="79">
        <v>30227.75</v>
      </c>
      <c r="R71" s="62">
        <v>111152.5</v>
      </c>
      <c r="S71" s="79">
        <v>50548.66</v>
      </c>
      <c r="T71" s="3">
        <f t="shared" si="29"/>
        <v>1006013.2799999999</v>
      </c>
      <c r="U71" s="3">
        <f t="shared" si="28"/>
        <v>747327.62000000011</v>
      </c>
    </row>
    <row r="72" spans="1:21" s="13" customFormat="1" ht="36" customHeight="1" x14ac:dyDescent="0.2">
      <c r="A72" s="91" t="s">
        <v>25</v>
      </c>
      <c r="B72" s="3">
        <f t="shared" si="24"/>
        <v>66676.490000000005</v>
      </c>
      <c r="C72" s="3">
        <f t="shared" si="25"/>
        <v>66578.760000000009</v>
      </c>
      <c r="D72" s="62">
        <v>1455.9800000000002</v>
      </c>
      <c r="E72" s="62">
        <v>2142.9</v>
      </c>
      <c r="F72" s="62">
        <v>49745.55</v>
      </c>
      <c r="G72" s="62">
        <v>54178.44</v>
      </c>
      <c r="H72" s="62">
        <v>15474.96</v>
      </c>
      <c r="I72" s="62">
        <v>10257.42</v>
      </c>
      <c r="J72" s="3">
        <f t="shared" si="26"/>
        <v>86880.319999999992</v>
      </c>
      <c r="K72" s="3">
        <f t="shared" si="27"/>
        <v>84977.760000000009</v>
      </c>
      <c r="L72" s="62">
        <v>1161.9099999999999</v>
      </c>
      <c r="M72" s="79">
        <v>463.03</v>
      </c>
      <c r="N72" s="62">
        <v>76396.81</v>
      </c>
      <c r="O72" s="79">
        <v>80715.960000000006</v>
      </c>
      <c r="P72" s="62">
        <v>5173.3399999999983</v>
      </c>
      <c r="Q72" s="79">
        <v>1209.0999999999999</v>
      </c>
      <c r="R72" s="62">
        <v>4148.26</v>
      </c>
      <c r="S72" s="79">
        <v>2589.67</v>
      </c>
      <c r="T72" s="3">
        <f t="shared" si="29"/>
        <v>153556.81</v>
      </c>
      <c r="U72" s="3">
        <f t="shared" si="28"/>
        <v>151556.52000000002</v>
      </c>
    </row>
    <row r="73" spans="1:21" s="13" customFormat="1" ht="36" customHeight="1" x14ac:dyDescent="0.2">
      <c r="A73" s="90" t="s">
        <v>56</v>
      </c>
      <c r="B73" s="3">
        <f t="shared" si="24"/>
        <v>78672.479999999996</v>
      </c>
      <c r="C73" s="3">
        <f t="shared" si="25"/>
        <v>252763.50999999998</v>
      </c>
      <c r="D73" s="62">
        <v>21209.54</v>
      </c>
      <c r="E73" s="83">
        <v>3456.83</v>
      </c>
      <c r="F73" s="62">
        <v>50346.36</v>
      </c>
      <c r="G73" s="83">
        <v>217839.49</v>
      </c>
      <c r="H73" s="62">
        <v>7116.58</v>
      </c>
      <c r="I73" s="83">
        <v>31467.19</v>
      </c>
      <c r="J73" s="3">
        <f t="shared" si="26"/>
        <v>47363.39</v>
      </c>
      <c r="K73" s="3">
        <f t="shared" si="27"/>
        <v>205488.09999999969</v>
      </c>
      <c r="L73" s="62">
        <v>306</v>
      </c>
      <c r="M73" s="79">
        <v>4653.4800000000032</v>
      </c>
      <c r="N73" s="62">
        <v>41669.32</v>
      </c>
      <c r="O73" s="79">
        <v>188463.89999999967</v>
      </c>
      <c r="P73" s="62">
        <v>2127.7600000000002</v>
      </c>
      <c r="Q73" s="79">
        <v>8273.49</v>
      </c>
      <c r="R73" s="62">
        <v>3260.3100000000004</v>
      </c>
      <c r="S73" s="79">
        <v>4097.2299999999996</v>
      </c>
      <c r="T73" s="3">
        <f t="shared" si="29"/>
        <v>126035.87</v>
      </c>
      <c r="U73" s="3">
        <f t="shared" si="28"/>
        <v>458251.60999999964</v>
      </c>
    </row>
    <row r="74" spans="1:21" s="19" customFormat="1" ht="36" customHeight="1" x14ac:dyDescent="0.2">
      <c r="A74" s="45" t="s">
        <v>26</v>
      </c>
      <c r="B74" s="69">
        <f>SUM(B65:B73)</f>
        <v>2741939.66</v>
      </c>
      <c r="C74" s="69">
        <f t="shared" ref="C74:U74" si="30">SUM(C65:C73)</f>
        <v>2710678.1499999994</v>
      </c>
      <c r="D74" s="69">
        <f t="shared" si="30"/>
        <v>100739.79000000001</v>
      </c>
      <c r="E74" s="69">
        <f t="shared" si="30"/>
        <v>103793.54</v>
      </c>
      <c r="F74" s="69">
        <f t="shared" si="30"/>
        <v>2222748.9899999993</v>
      </c>
      <c r="G74" s="69">
        <f t="shared" si="30"/>
        <v>2216137.14</v>
      </c>
      <c r="H74" s="69">
        <f t="shared" si="30"/>
        <v>418450.88</v>
      </c>
      <c r="I74" s="69">
        <f t="shared" si="30"/>
        <v>390747.47000000003</v>
      </c>
      <c r="J74" s="69">
        <f t="shared" si="30"/>
        <v>2451091.88</v>
      </c>
      <c r="K74" s="69">
        <f t="shared" si="30"/>
        <v>2049940.5899999996</v>
      </c>
      <c r="L74" s="69">
        <f t="shared" si="30"/>
        <v>80226.12</v>
      </c>
      <c r="M74" s="69">
        <f t="shared" si="30"/>
        <v>26247.260000000002</v>
      </c>
      <c r="N74" s="69">
        <f t="shared" si="30"/>
        <v>1555957.12</v>
      </c>
      <c r="O74" s="69">
        <f t="shared" si="30"/>
        <v>1361993.6699999997</v>
      </c>
      <c r="P74" s="69">
        <f t="shared" si="30"/>
        <v>443273.17</v>
      </c>
      <c r="Q74" s="69">
        <f t="shared" si="30"/>
        <v>337221.63</v>
      </c>
      <c r="R74" s="69">
        <f t="shared" si="30"/>
        <v>371635.47000000003</v>
      </c>
      <c r="S74" s="69">
        <f t="shared" si="30"/>
        <v>324478.02999999997</v>
      </c>
      <c r="T74" s="69">
        <f t="shared" si="30"/>
        <v>5193031.54</v>
      </c>
      <c r="U74" s="69">
        <f t="shared" si="30"/>
        <v>4760618.7399999993</v>
      </c>
    </row>
    <row r="75" spans="1:21" s="12" customFormat="1" ht="30.6" customHeight="1" x14ac:dyDescent="0.2">
      <c r="A75" s="182" t="s">
        <v>164</v>
      </c>
      <c r="B75" s="182"/>
      <c r="C75" s="182"/>
      <c r="D75" s="182"/>
      <c r="E75" s="182"/>
      <c r="F75" s="182"/>
      <c r="G75" s="182"/>
      <c r="H75" s="182"/>
      <c r="I75" s="182"/>
      <c r="J75" s="182"/>
      <c r="K75" s="182"/>
      <c r="L75" s="182"/>
      <c r="M75" s="182"/>
      <c r="N75" s="182"/>
      <c r="O75" s="182"/>
      <c r="P75" s="182"/>
      <c r="Q75" s="182"/>
      <c r="R75" s="182"/>
      <c r="S75" s="182"/>
      <c r="T75" s="182"/>
      <c r="U75" s="182"/>
    </row>
    <row r="76" spans="1:21" ht="21" customHeight="1" x14ac:dyDescent="0.2"/>
    <row r="77" spans="1:21" ht="21" customHeight="1" x14ac:dyDescent="0.2">
      <c r="C77" s="13"/>
      <c r="D77" s="8"/>
      <c r="E77" s="13"/>
      <c r="F77" s="8"/>
      <c r="G77" s="13"/>
      <c r="H77" s="8"/>
      <c r="I77" s="13"/>
      <c r="J77" s="8"/>
      <c r="K77" s="13"/>
      <c r="L77" s="8"/>
    </row>
    <row r="78" spans="1:21" ht="21" customHeight="1" x14ac:dyDescent="0.2">
      <c r="C78" s="13"/>
      <c r="D78" s="8"/>
      <c r="E78" s="13"/>
      <c r="F78" s="8"/>
      <c r="G78" s="13"/>
      <c r="H78" s="8"/>
      <c r="I78" s="13"/>
      <c r="J78" s="8"/>
      <c r="K78" s="13"/>
      <c r="L78" s="8"/>
    </row>
    <row r="79" spans="1:21" ht="21" customHeight="1" x14ac:dyDescent="0.2">
      <c r="C79" s="13"/>
      <c r="D79" s="8"/>
      <c r="E79" s="13"/>
      <c r="F79" s="8"/>
      <c r="G79" s="13"/>
      <c r="H79" s="8"/>
      <c r="I79" s="13"/>
      <c r="J79" s="8"/>
      <c r="K79" s="13"/>
      <c r="L79" s="8"/>
    </row>
    <row r="80" spans="1:21" ht="21" customHeight="1" x14ac:dyDescent="0.2">
      <c r="C80" s="13"/>
      <c r="D80" s="8"/>
      <c r="E80" s="13"/>
      <c r="F80" s="8"/>
      <c r="G80" s="13"/>
      <c r="H80" s="8"/>
      <c r="I80" s="13"/>
      <c r="J80" s="8"/>
      <c r="K80" s="13"/>
      <c r="L80" s="8"/>
    </row>
    <row r="81" spans="3:12" ht="21" customHeight="1" x14ac:dyDescent="0.2">
      <c r="C81" s="13"/>
      <c r="D81" s="8"/>
      <c r="E81" s="13"/>
      <c r="F81" s="8"/>
      <c r="G81" s="13"/>
      <c r="H81" s="8"/>
      <c r="I81" s="13"/>
      <c r="J81" s="8"/>
      <c r="K81" s="13"/>
      <c r="L81" s="8"/>
    </row>
    <row r="82" spans="3:12" ht="21" customHeight="1" x14ac:dyDescent="0.2">
      <c r="C82" s="13"/>
      <c r="D82" s="8"/>
      <c r="E82" s="13"/>
      <c r="F82" s="8"/>
      <c r="G82" s="13"/>
      <c r="H82" s="8"/>
      <c r="I82" s="13"/>
      <c r="J82" s="8"/>
      <c r="K82" s="13"/>
      <c r="L82" s="8"/>
    </row>
    <row r="83" spans="3:12" ht="21" customHeight="1" x14ac:dyDescent="0.2">
      <c r="C83" s="13"/>
      <c r="D83" s="8"/>
      <c r="E83" s="13"/>
      <c r="F83" s="8"/>
      <c r="G83" s="13"/>
      <c r="H83" s="8"/>
      <c r="I83" s="13"/>
      <c r="J83" s="8"/>
      <c r="K83" s="13"/>
      <c r="L83" s="8"/>
    </row>
    <row r="84" spans="3:12" ht="21" customHeight="1" x14ac:dyDescent="0.2">
      <c r="C84" s="13"/>
      <c r="D84" s="8"/>
      <c r="E84" s="13"/>
      <c r="F84" s="8"/>
      <c r="G84" s="13"/>
      <c r="H84" s="8"/>
      <c r="I84" s="13"/>
      <c r="J84" s="8"/>
      <c r="K84" s="13"/>
      <c r="L84" s="8"/>
    </row>
    <row r="85" spans="3:12" ht="21" customHeight="1" x14ac:dyDescent="0.2"/>
    <row r="86" spans="3:12" ht="21" customHeight="1" x14ac:dyDescent="0.2"/>
    <row r="87" spans="3:12" ht="21" customHeight="1" x14ac:dyDescent="0.2"/>
    <row r="88" spans="3:12" ht="21" customHeight="1" x14ac:dyDescent="0.2"/>
    <row r="89" spans="3:12" ht="21" customHeight="1" x14ac:dyDescent="0.2"/>
    <row r="90" spans="3:12" ht="21" customHeight="1" x14ac:dyDescent="0.2"/>
    <row r="91" spans="3:12" ht="21" customHeight="1" x14ac:dyDescent="0.2"/>
    <row r="92" spans="3:12" ht="21" customHeight="1" x14ac:dyDescent="0.2"/>
  </sheetData>
  <mergeCells count="68">
    <mergeCell ref="A46:U46"/>
    <mergeCell ref="R22:S22"/>
    <mergeCell ref="J22:K22"/>
    <mergeCell ref="B22:C22"/>
    <mergeCell ref="J23:U23"/>
    <mergeCell ref="B23:I23"/>
    <mergeCell ref="P22:Q22"/>
    <mergeCell ref="N22:O22"/>
    <mergeCell ref="H22:I22"/>
    <mergeCell ref="D22:E22"/>
    <mergeCell ref="A43:U43"/>
    <mergeCell ref="A20:U20"/>
    <mergeCell ref="B7:I7"/>
    <mergeCell ref="A17:U17"/>
    <mergeCell ref="B21:I21"/>
    <mergeCell ref="J21:S21"/>
    <mergeCell ref="A21:A24"/>
    <mergeCell ref="T21:U22"/>
    <mergeCell ref="F22:G22"/>
    <mergeCell ref="L22:M22"/>
    <mergeCell ref="A56:U56"/>
    <mergeCell ref="A4:U4"/>
    <mergeCell ref="J5:S5"/>
    <mergeCell ref="F6:G6"/>
    <mergeCell ref="H6:I6"/>
    <mergeCell ref="B5:I5"/>
    <mergeCell ref="R6:S6"/>
    <mergeCell ref="J6:K6"/>
    <mergeCell ref="N6:O6"/>
    <mergeCell ref="T5:U6"/>
    <mergeCell ref="P6:Q6"/>
    <mergeCell ref="B6:C6"/>
    <mergeCell ref="D6:E6"/>
    <mergeCell ref="L6:M6"/>
    <mergeCell ref="A5:A8"/>
    <mergeCell ref="J7:U7"/>
    <mergeCell ref="L48:M48"/>
    <mergeCell ref="T47:U48"/>
    <mergeCell ref="N61:O61"/>
    <mergeCell ref="N48:O48"/>
    <mergeCell ref="B48:C48"/>
    <mergeCell ref="F48:G48"/>
    <mergeCell ref="H48:I48"/>
    <mergeCell ref="L61:M61"/>
    <mergeCell ref="J60:S60"/>
    <mergeCell ref="J49:U49"/>
    <mergeCell ref="J47:S47"/>
    <mergeCell ref="R48:S48"/>
    <mergeCell ref="B49:I49"/>
    <mergeCell ref="D48:E48"/>
    <mergeCell ref="P48:Q48"/>
    <mergeCell ref="B47:I47"/>
    <mergeCell ref="A75:U75"/>
    <mergeCell ref="A47:A50"/>
    <mergeCell ref="A60:A63"/>
    <mergeCell ref="A59:U59"/>
    <mergeCell ref="B62:I62"/>
    <mergeCell ref="T60:U61"/>
    <mergeCell ref="B61:C61"/>
    <mergeCell ref="F61:G61"/>
    <mergeCell ref="R61:S61"/>
    <mergeCell ref="P61:Q61"/>
    <mergeCell ref="D61:E61"/>
    <mergeCell ref="B60:I60"/>
    <mergeCell ref="J62:U62"/>
    <mergeCell ref="J61:K61"/>
    <mergeCell ref="H61:I61"/>
    <mergeCell ref="J48:K48"/>
  </mergeCells>
  <phoneticPr fontId="0" type="noConversion"/>
  <printOptions horizontalCentered="1"/>
  <pageMargins left="0.7" right="0.7" top="0.75" bottom="0.75" header="0.3" footer="0.3"/>
  <pageSetup paperSize="9" scale="32" orientation="portrait" r:id="rId1"/>
  <headerFooter alignWithMargins="0"/>
  <ignoredErrors>
    <ignoredError sqref="B55 B74:U74 B42 B16"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72"/>
  <sheetViews>
    <sheetView zoomScale="70" zoomScaleNormal="70" workbookViewId="0">
      <pane ySplit="1" topLeftCell="A2" activePane="bottomLeft" state="frozenSplit"/>
      <selection pane="bottomLeft"/>
    </sheetView>
  </sheetViews>
  <sheetFormatPr defaultColWidth="9.140625" defaultRowHeight="12.75" x14ac:dyDescent="0.2"/>
  <cols>
    <col min="1" max="1" width="21.7109375" style="8" customWidth="1"/>
    <col min="2" max="13" width="12.7109375" style="8" customWidth="1"/>
    <col min="14" max="16384" width="9.140625" style="8"/>
  </cols>
  <sheetData>
    <row r="1" spans="1:13" ht="22.5" customHeight="1" x14ac:dyDescent="0.2">
      <c r="A1" s="36" t="s">
        <v>176</v>
      </c>
      <c r="B1" s="36"/>
    </row>
    <row r="2" spans="1:13" ht="22.5" customHeight="1" x14ac:dyDescent="0.2"/>
    <row r="3" spans="1:13" s="12" customFormat="1" ht="22.5" customHeight="1" x14ac:dyDescent="0.2">
      <c r="A3" s="41" t="s">
        <v>165</v>
      </c>
      <c r="B3" s="22"/>
    </row>
    <row r="4" spans="1:13" s="14" customFormat="1" ht="31.15" customHeight="1" x14ac:dyDescent="0.2">
      <c r="A4" s="189" t="s">
        <v>50</v>
      </c>
      <c r="B4" s="190"/>
      <c r="C4" s="190"/>
      <c r="D4" s="190"/>
      <c r="E4" s="190"/>
      <c r="F4" s="190"/>
      <c r="G4" s="190"/>
      <c r="H4" s="190"/>
      <c r="I4" s="190"/>
      <c r="J4" s="190"/>
      <c r="K4" s="190"/>
      <c r="L4" s="190"/>
      <c r="M4" s="191"/>
    </row>
    <row r="5" spans="1:13" s="13" customFormat="1" ht="28.5" customHeight="1" x14ac:dyDescent="0.2">
      <c r="A5" s="132" t="s">
        <v>83</v>
      </c>
      <c r="B5" s="141" t="s">
        <v>80</v>
      </c>
      <c r="C5" s="141"/>
      <c r="D5" s="148" t="s">
        <v>105</v>
      </c>
      <c r="E5" s="149"/>
      <c r="F5" s="149"/>
      <c r="G5" s="153"/>
      <c r="H5" s="142" t="s">
        <v>81</v>
      </c>
      <c r="I5" s="143"/>
      <c r="J5" s="142" t="s">
        <v>169</v>
      </c>
      <c r="K5" s="143"/>
      <c r="L5" s="160" t="s">
        <v>170</v>
      </c>
      <c r="M5" s="161"/>
    </row>
    <row r="6" spans="1:13" s="13" customFormat="1" ht="40.9" customHeight="1" x14ac:dyDescent="0.2">
      <c r="A6" s="133"/>
      <c r="B6" s="141"/>
      <c r="C6" s="141"/>
      <c r="D6" s="148" t="s">
        <v>51</v>
      </c>
      <c r="E6" s="153"/>
      <c r="F6" s="148" t="s">
        <v>52</v>
      </c>
      <c r="G6" s="153"/>
      <c r="H6" s="146"/>
      <c r="I6" s="147"/>
      <c r="J6" s="146"/>
      <c r="K6" s="147"/>
      <c r="L6" s="162"/>
      <c r="M6" s="163"/>
    </row>
    <row r="7" spans="1:13" s="13" customFormat="1" ht="23.25" customHeight="1" x14ac:dyDescent="0.2">
      <c r="A7" s="133"/>
      <c r="B7" s="162" t="s">
        <v>46</v>
      </c>
      <c r="C7" s="192"/>
      <c r="D7" s="192"/>
      <c r="E7" s="192"/>
      <c r="F7" s="192"/>
      <c r="G7" s="192"/>
      <c r="H7" s="192"/>
      <c r="I7" s="192"/>
      <c r="J7" s="192"/>
      <c r="K7" s="192"/>
      <c r="L7" s="192"/>
      <c r="M7" s="163"/>
    </row>
    <row r="8" spans="1:13" s="13" customFormat="1" ht="23.25" customHeight="1" x14ac:dyDescent="0.2">
      <c r="A8" s="134"/>
      <c r="B8" s="11">
        <v>2022</v>
      </c>
      <c r="C8" s="11">
        <v>2023</v>
      </c>
      <c r="D8" s="11">
        <v>2022</v>
      </c>
      <c r="E8" s="11">
        <v>2023</v>
      </c>
      <c r="F8" s="11">
        <v>2022</v>
      </c>
      <c r="G8" s="11">
        <v>2023</v>
      </c>
      <c r="H8" s="11">
        <v>2022</v>
      </c>
      <c r="I8" s="11">
        <v>2023</v>
      </c>
      <c r="J8" s="11">
        <v>2022</v>
      </c>
      <c r="K8" s="11">
        <v>2023</v>
      </c>
      <c r="L8" s="11">
        <v>2022</v>
      </c>
      <c r="M8" s="11">
        <v>2023</v>
      </c>
    </row>
    <row r="9" spans="1:13" s="18" customFormat="1" ht="12.75" customHeight="1" x14ac:dyDescent="0.2">
      <c r="A9" s="1">
        <v>1</v>
      </c>
      <c r="B9" s="1">
        <v>2</v>
      </c>
      <c r="C9" s="2">
        <v>3</v>
      </c>
      <c r="D9" s="2">
        <v>4</v>
      </c>
      <c r="E9" s="1">
        <v>5</v>
      </c>
      <c r="F9" s="1">
        <v>6</v>
      </c>
      <c r="G9" s="2">
        <v>7</v>
      </c>
      <c r="H9" s="2">
        <v>8</v>
      </c>
      <c r="I9" s="2">
        <v>9</v>
      </c>
      <c r="J9" s="2">
        <v>10</v>
      </c>
      <c r="K9" s="1">
        <v>11</v>
      </c>
      <c r="L9" s="1">
        <v>12</v>
      </c>
      <c r="M9" s="2">
        <v>13</v>
      </c>
    </row>
    <row r="10" spans="1:13" s="13" customFormat="1" ht="36" customHeight="1" x14ac:dyDescent="0.2">
      <c r="A10" s="89" t="s">
        <v>64</v>
      </c>
      <c r="B10" s="62">
        <v>909739.25</v>
      </c>
      <c r="C10" s="62">
        <v>763109.67</v>
      </c>
      <c r="D10" s="62">
        <v>143789.41</v>
      </c>
      <c r="E10" s="62">
        <v>45642.259999999995</v>
      </c>
      <c r="F10" s="62">
        <v>823.75</v>
      </c>
      <c r="G10" s="62">
        <v>0</v>
      </c>
      <c r="H10" s="62">
        <v>115666.97</v>
      </c>
      <c r="I10" s="62">
        <v>100333.73</v>
      </c>
      <c r="J10" s="62">
        <v>248987.93</v>
      </c>
      <c r="K10" s="62">
        <v>486743.55000000005</v>
      </c>
      <c r="L10" s="62">
        <v>281222.77</v>
      </c>
      <c r="M10" s="62">
        <v>162322.12</v>
      </c>
    </row>
    <row r="11" spans="1:13" s="14" customFormat="1" ht="36" customHeight="1" x14ac:dyDescent="0.2">
      <c r="A11" s="89" t="s">
        <v>65</v>
      </c>
      <c r="B11" s="62">
        <v>140787.12999999998</v>
      </c>
      <c r="C11" s="62">
        <v>165203.5</v>
      </c>
      <c r="D11" s="62">
        <v>36182</v>
      </c>
      <c r="E11" s="62">
        <v>14899.239999999998</v>
      </c>
      <c r="F11" s="62">
        <v>15287.800000000001</v>
      </c>
      <c r="G11" s="62">
        <v>3000</v>
      </c>
      <c r="H11" s="62">
        <v>29481.649999999998</v>
      </c>
      <c r="I11" s="62">
        <v>4928.8999999999996</v>
      </c>
      <c r="J11" s="62">
        <v>36530.94</v>
      </c>
      <c r="K11" s="62">
        <v>61523.16</v>
      </c>
      <c r="L11" s="62">
        <v>24169.08</v>
      </c>
      <c r="M11" s="62">
        <v>14741.660000000033</v>
      </c>
    </row>
    <row r="12" spans="1:13" s="21" customFormat="1" ht="36" customHeight="1" x14ac:dyDescent="0.2">
      <c r="A12" s="89" t="s">
        <v>17</v>
      </c>
      <c r="B12" s="62">
        <v>948848.88999999978</v>
      </c>
      <c r="C12" s="62">
        <v>553296.5</v>
      </c>
      <c r="D12" s="62">
        <v>229431.11000000002</v>
      </c>
      <c r="E12" s="62">
        <v>147242.68</v>
      </c>
      <c r="F12" s="62">
        <v>15300.91</v>
      </c>
      <c r="G12" s="62">
        <v>9508.65</v>
      </c>
      <c r="H12" s="62">
        <v>203035.2</v>
      </c>
      <c r="I12" s="62">
        <v>94561.56</v>
      </c>
      <c r="J12" s="62">
        <v>247936.64000000004</v>
      </c>
      <c r="K12" s="62">
        <v>190348.36</v>
      </c>
      <c r="L12" s="62">
        <v>88215.26</v>
      </c>
      <c r="M12" s="62">
        <v>153918.23000000001</v>
      </c>
    </row>
    <row r="13" spans="1:13" s="12" customFormat="1" ht="36" customHeight="1" x14ac:dyDescent="0.2">
      <c r="A13" s="89" t="s">
        <v>85</v>
      </c>
      <c r="B13" s="62">
        <v>185092.11000000002</v>
      </c>
      <c r="C13" s="62">
        <v>222465.84</v>
      </c>
      <c r="D13" s="62">
        <v>33484.199999999997</v>
      </c>
      <c r="E13" s="62">
        <v>32973.439999999988</v>
      </c>
      <c r="F13" s="62">
        <v>4064.51</v>
      </c>
      <c r="G13" s="62">
        <v>93.09</v>
      </c>
      <c r="H13" s="62">
        <v>40065.74</v>
      </c>
      <c r="I13" s="62">
        <v>8613.1299999999992</v>
      </c>
      <c r="J13" s="62">
        <v>21323.54</v>
      </c>
      <c r="K13" s="62">
        <v>36843.74</v>
      </c>
      <c r="L13" s="62">
        <v>66872.960000000006</v>
      </c>
      <c r="M13" s="62">
        <v>63788.910000000033</v>
      </c>
    </row>
    <row r="14" spans="1:13" s="12" customFormat="1" ht="36" customHeight="1" x14ac:dyDescent="0.2">
      <c r="A14" s="89" t="s">
        <v>106</v>
      </c>
      <c r="B14" s="62">
        <v>557941.13999999966</v>
      </c>
      <c r="C14" s="62">
        <v>576264.24</v>
      </c>
      <c r="D14" s="62">
        <v>14475.439999999999</v>
      </c>
      <c r="E14" s="62">
        <v>8115.77</v>
      </c>
      <c r="F14" s="62">
        <v>21141.09</v>
      </c>
      <c r="G14" s="62">
        <v>23121.909999999996</v>
      </c>
      <c r="H14" s="62">
        <v>143227.13999999996</v>
      </c>
      <c r="I14" s="62">
        <v>119070.98</v>
      </c>
      <c r="J14" s="62">
        <v>53502.030000000006</v>
      </c>
      <c r="K14" s="62">
        <v>66842.25</v>
      </c>
      <c r="L14" s="62">
        <v>326044.53999999998</v>
      </c>
      <c r="M14" s="62">
        <v>624535.72</v>
      </c>
    </row>
    <row r="15" spans="1:13" s="12" customFormat="1" ht="36" customHeight="1" x14ac:dyDescent="0.2">
      <c r="A15" s="89" t="s">
        <v>82</v>
      </c>
      <c r="B15" s="62">
        <v>2969.1900000000005</v>
      </c>
      <c r="C15" s="62">
        <v>2247</v>
      </c>
      <c r="D15" s="62">
        <v>0</v>
      </c>
      <c r="E15" s="62">
        <v>0</v>
      </c>
      <c r="F15" s="62">
        <v>550.87</v>
      </c>
      <c r="G15" s="62">
        <v>0</v>
      </c>
      <c r="H15" s="62">
        <v>4806.1400000000003</v>
      </c>
      <c r="I15" s="62">
        <v>0</v>
      </c>
      <c r="J15" s="62">
        <v>681</v>
      </c>
      <c r="K15" s="62">
        <v>0</v>
      </c>
      <c r="L15" s="62">
        <v>1557.62</v>
      </c>
      <c r="M15" s="62">
        <v>3250</v>
      </c>
    </row>
    <row r="16" spans="1:13" s="12" customFormat="1" ht="36" customHeight="1" x14ac:dyDescent="0.2">
      <c r="A16" s="4" t="s">
        <v>26</v>
      </c>
      <c r="B16" s="84">
        <f>SUM(B10:B15)</f>
        <v>2745377.709999999</v>
      </c>
      <c r="C16" s="84">
        <f t="shared" ref="C16:M16" si="0">SUM(C10:C15)</f>
        <v>2282586.75</v>
      </c>
      <c r="D16" s="84">
        <f t="shared" si="0"/>
        <v>457362.16000000003</v>
      </c>
      <c r="E16" s="84">
        <f t="shared" si="0"/>
        <v>248873.38999999998</v>
      </c>
      <c r="F16" s="84">
        <f t="shared" si="0"/>
        <v>57168.93</v>
      </c>
      <c r="G16" s="84">
        <f t="shared" si="0"/>
        <v>35723.649999999994</v>
      </c>
      <c r="H16" s="84">
        <f t="shared" si="0"/>
        <v>536282.84</v>
      </c>
      <c r="I16" s="84">
        <f t="shared" si="0"/>
        <v>327508.3</v>
      </c>
      <c r="J16" s="84">
        <f t="shared" si="0"/>
        <v>608962.08000000007</v>
      </c>
      <c r="K16" s="84">
        <f t="shared" si="0"/>
        <v>842301.06</v>
      </c>
      <c r="L16" s="84">
        <f t="shared" si="0"/>
        <v>788082.2300000001</v>
      </c>
      <c r="M16" s="84">
        <f t="shared" si="0"/>
        <v>1022556.64</v>
      </c>
    </row>
    <row r="17" spans="1:13" s="12" customFormat="1" ht="22.5" customHeight="1" x14ac:dyDescent="0.2"/>
    <row r="18" spans="1:13" s="12" customFormat="1" ht="22.5" customHeight="1" x14ac:dyDescent="0.2">
      <c r="A18" s="41" t="s">
        <v>166</v>
      </c>
      <c r="B18" s="22"/>
    </row>
    <row r="19" spans="1:13" s="14" customFormat="1" ht="30.75" customHeight="1" x14ac:dyDescent="0.2">
      <c r="A19" s="189" t="s">
        <v>53</v>
      </c>
      <c r="B19" s="190"/>
      <c r="C19" s="190"/>
      <c r="D19" s="190"/>
      <c r="E19" s="190"/>
      <c r="F19" s="190"/>
      <c r="G19" s="190"/>
      <c r="H19" s="190"/>
      <c r="I19" s="190"/>
      <c r="J19" s="190"/>
      <c r="K19" s="190"/>
      <c r="L19" s="190"/>
      <c r="M19" s="191"/>
    </row>
    <row r="20" spans="1:13" s="13" customFormat="1" ht="29.25" customHeight="1" x14ac:dyDescent="0.2">
      <c r="A20" s="132" t="s">
        <v>74</v>
      </c>
      <c r="B20" s="141" t="s">
        <v>80</v>
      </c>
      <c r="C20" s="141"/>
      <c r="D20" s="148" t="s">
        <v>105</v>
      </c>
      <c r="E20" s="149"/>
      <c r="F20" s="149"/>
      <c r="G20" s="153"/>
      <c r="H20" s="142" t="s">
        <v>81</v>
      </c>
      <c r="I20" s="143"/>
      <c r="J20" s="142" t="s">
        <v>169</v>
      </c>
      <c r="K20" s="143"/>
      <c r="L20" s="160" t="s">
        <v>170</v>
      </c>
      <c r="M20" s="161"/>
    </row>
    <row r="21" spans="1:13" s="13" customFormat="1" ht="42" customHeight="1" x14ac:dyDescent="0.2">
      <c r="A21" s="133"/>
      <c r="B21" s="141"/>
      <c r="C21" s="141"/>
      <c r="D21" s="148" t="s">
        <v>51</v>
      </c>
      <c r="E21" s="153"/>
      <c r="F21" s="148" t="s">
        <v>52</v>
      </c>
      <c r="G21" s="153"/>
      <c r="H21" s="146"/>
      <c r="I21" s="147"/>
      <c r="J21" s="146"/>
      <c r="K21" s="147"/>
      <c r="L21" s="162"/>
      <c r="M21" s="163"/>
    </row>
    <row r="22" spans="1:13" s="13" customFormat="1" ht="23.25" customHeight="1" x14ac:dyDescent="0.2">
      <c r="A22" s="134"/>
      <c r="B22" s="162" t="s">
        <v>46</v>
      </c>
      <c r="C22" s="192"/>
      <c r="D22" s="192"/>
      <c r="E22" s="192"/>
      <c r="F22" s="192"/>
      <c r="G22" s="192"/>
      <c r="H22" s="192"/>
      <c r="I22" s="192"/>
      <c r="J22" s="192"/>
      <c r="K22" s="192"/>
      <c r="L22" s="192"/>
      <c r="M22" s="163"/>
    </row>
    <row r="23" spans="1:13" s="13" customFormat="1" ht="23.25" customHeight="1" x14ac:dyDescent="0.2">
      <c r="A23" s="92"/>
      <c r="B23" s="11">
        <v>2022</v>
      </c>
      <c r="C23" s="11">
        <v>2023</v>
      </c>
      <c r="D23" s="11">
        <v>2022</v>
      </c>
      <c r="E23" s="11">
        <v>2023</v>
      </c>
      <c r="F23" s="11">
        <v>2022</v>
      </c>
      <c r="G23" s="11">
        <v>2023</v>
      </c>
      <c r="H23" s="11">
        <v>2022</v>
      </c>
      <c r="I23" s="11">
        <v>2023</v>
      </c>
      <c r="J23" s="11">
        <v>2022</v>
      </c>
      <c r="K23" s="11">
        <v>2023</v>
      </c>
      <c r="L23" s="11">
        <v>2022</v>
      </c>
      <c r="M23" s="11">
        <v>2023</v>
      </c>
    </row>
    <row r="24" spans="1:13" s="18" customFormat="1" ht="12.75" customHeight="1" x14ac:dyDescent="0.2">
      <c r="A24" s="1">
        <v>1</v>
      </c>
      <c r="B24" s="1">
        <v>2</v>
      </c>
      <c r="C24" s="2">
        <v>3</v>
      </c>
      <c r="D24" s="2">
        <v>4</v>
      </c>
      <c r="E24" s="1">
        <v>5</v>
      </c>
      <c r="F24" s="1">
        <v>6</v>
      </c>
      <c r="G24" s="2">
        <v>7</v>
      </c>
      <c r="H24" s="2">
        <v>8</v>
      </c>
      <c r="I24" s="2">
        <v>9</v>
      </c>
      <c r="J24" s="2">
        <v>10</v>
      </c>
      <c r="K24" s="1">
        <v>11</v>
      </c>
      <c r="L24" s="1">
        <v>12</v>
      </c>
      <c r="M24" s="2">
        <v>13</v>
      </c>
    </row>
    <row r="25" spans="1:13" s="13" customFormat="1" ht="36" customHeight="1" x14ac:dyDescent="0.2">
      <c r="A25" s="89" t="s">
        <v>2</v>
      </c>
      <c r="B25" s="62">
        <v>170071.48000000013</v>
      </c>
      <c r="C25" s="62">
        <v>96256.74</v>
      </c>
      <c r="D25" s="62">
        <v>15376.78</v>
      </c>
      <c r="E25" s="62">
        <v>28952.7</v>
      </c>
      <c r="F25" s="62">
        <v>692.52</v>
      </c>
      <c r="G25" s="62">
        <v>3954</v>
      </c>
      <c r="H25" s="62">
        <v>63259.689999999995</v>
      </c>
      <c r="I25" s="62">
        <v>40304.300000000003</v>
      </c>
      <c r="J25" s="62">
        <v>44930.000000000015</v>
      </c>
      <c r="K25" s="62">
        <v>86402.34</v>
      </c>
      <c r="L25" s="62">
        <v>44502.33</v>
      </c>
      <c r="M25" s="62">
        <v>40035.42</v>
      </c>
    </row>
    <row r="26" spans="1:13" s="13" customFormat="1" ht="36" customHeight="1" x14ac:dyDescent="0.2">
      <c r="A26" s="89" t="s">
        <v>3</v>
      </c>
      <c r="B26" s="62">
        <v>209137.89999999997</v>
      </c>
      <c r="C26" s="62">
        <v>43208.85</v>
      </c>
      <c r="D26" s="62">
        <v>51111.839999999997</v>
      </c>
      <c r="E26" s="62">
        <v>27367.93</v>
      </c>
      <c r="F26" s="62">
        <v>1491</v>
      </c>
      <c r="G26" s="62">
        <v>38.6</v>
      </c>
      <c r="H26" s="62">
        <v>18150.560000000001</v>
      </c>
      <c r="I26" s="62">
        <v>12281.91</v>
      </c>
      <c r="J26" s="62">
        <v>7187.37</v>
      </c>
      <c r="K26" s="62">
        <v>40658.36</v>
      </c>
      <c r="L26" s="62">
        <v>18489.79</v>
      </c>
      <c r="M26" s="62">
        <v>23034.400000000001</v>
      </c>
    </row>
    <row r="27" spans="1:13" s="13" customFormat="1" ht="36" customHeight="1" x14ac:dyDescent="0.2">
      <c r="A27" s="3" t="s">
        <v>4</v>
      </c>
      <c r="B27" s="62">
        <v>65641.560000000012</v>
      </c>
      <c r="C27" s="62">
        <v>55134.18</v>
      </c>
      <c r="D27" s="62">
        <v>16177.3</v>
      </c>
      <c r="E27" s="62">
        <v>897</v>
      </c>
      <c r="F27" s="62">
        <v>0</v>
      </c>
      <c r="G27" s="62">
        <v>0</v>
      </c>
      <c r="H27" s="62">
        <v>13224.1</v>
      </c>
      <c r="I27" s="62">
        <v>4020.1</v>
      </c>
      <c r="J27" s="62">
        <v>45079.810000000005</v>
      </c>
      <c r="K27" s="62">
        <v>4998.3899999999994</v>
      </c>
      <c r="L27" s="62">
        <v>22146.77</v>
      </c>
      <c r="M27" s="62">
        <v>60739.8</v>
      </c>
    </row>
    <row r="28" spans="1:13" s="13" customFormat="1" ht="36" customHeight="1" x14ac:dyDescent="0.2">
      <c r="A28" s="5" t="s">
        <v>5</v>
      </c>
      <c r="B28" s="62">
        <v>34327.099999999991</v>
      </c>
      <c r="C28" s="62">
        <v>49545.13</v>
      </c>
      <c r="D28" s="62">
        <v>20259.509999999998</v>
      </c>
      <c r="E28" s="62">
        <v>23518.77</v>
      </c>
      <c r="F28" s="62">
        <v>1704</v>
      </c>
      <c r="G28" s="62">
        <v>0</v>
      </c>
      <c r="H28" s="62">
        <v>19645.43</v>
      </c>
      <c r="I28" s="62">
        <v>13372.310000000001</v>
      </c>
      <c r="J28" s="62">
        <v>20049.919999999998</v>
      </c>
      <c r="K28" s="62">
        <v>15381.7</v>
      </c>
      <c r="L28" s="62">
        <v>8551.2999999999993</v>
      </c>
      <c r="M28" s="62">
        <v>19025.240000000002</v>
      </c>
    </row>
    <row r="29" spans="1:13" s="13" customFormat="1" ht="36" customHeight="1" x14ac:dyDescent="0.2">
      <c r="A29" s="5" t="s">
        <v>6</v>
      </c>
      <c r="B29" s="62">
        <v>129572.76000000002</v>
      </c>
      <c r="C29" s="62">
        <v>135574.90000000002</v>
      </c>
      <c r="D29" s="62">
        <v>65778</v>
      </c>
      <c r="E29" s="62">
        <v>8750.2199999999993</v>
      </c>
      <c r="F29" s="62">
        <v>3135.8500000000004</v>
      </c>
      <c r="G29" s="62">
        <v>7018.3499999999985</v>
      </c>
      <c r="H29" s="62">
        <v>25026.659999999996</v>
      </c>
      <c r="I29" s="62">
        <v>24000.25</v>
      </c>
      <c r="J29" s="62">
        <v>20201.879999999997</v>
      </c>
      <c r="K29" s="62">
        <v>39118.649999999994</v>
      </c>
      <c r="L29" s="62">
        <v>20759.14</v>
      </c>
      <c r="M29" s="62">
        <v>53448.689999999995</v>
      </c>
    </row>
    <row r="30" spans="1:13" s="13" customFormat="1" ht="36" customHeight="1" x14ac:dyDescent="0.2">
      <c r="A30" s="89" t="s">
        <v>7</v>
      </c>
      <c r="B30" s="62">
        <v>169557.13</v>
      </c>
      <c r="C30" s="62">
        <v>270573.37</v>
      </c>
      <c r="D30" s="62">
        <v>6272</v>
      </c>
      <c r="E30" s="62">
        <v>2874</v>
      </c>
      <c r="F30" s="62">
        <v>4984.87</v>
      </c>
      <c r="G30" s="62">
        <v>8164.8</v>
      </c>
      <c r="H30" s="62">
        <v>50859.49</v>
      </c>
      <c r="I30" s="62">
        <v>27004.199999999997</v>
      </c>
      <c r="J30" s="62">
        <v>28684.49</v>
      </c>
      <c r="K30" s="62">
        <v>28989.01</v>
      </c>
      <c r="L30" s="62">
        <v>101587.62000000001</v>
      </c>
      <c r="M30" s="62">
        <v>104966.57</v>
      </c>
    </row>
    <row r="31" spans="1:13" s="13" customFormat="1" ht="36" customHeight="1" x14ac:dyDescent="0.2">
      <c r="A31" s="89" t="s">
        <v>8</v>
      </c>
      <c r="B31" s="62">
        <v>537880.15999999992</v>
      </c>
      <c r="C31" s="62">
        <v>444230.29</v>
      </c>
      <c r="D31" s="62">
        <v>69081.05</v>
      </c>
      <c r="E31" s="62">
        <v>36512.36</v>
      </c>
      <c r="F31" s="62">
        <v>13115.52</v>
      </c>
      <c r="G31" s="62">
        <v>1900</v>
      </c>
      <c r="H31" s="62">
        <v>40878.240000000005</v>
      </c>
      <c r="I31" s="62">
        <v>28268</v>
      </c>
      <c r="J31" s="62">
        <v>164136.34000000003</v>
      </c>
      <c r="K31" s="62">
        <v>416953.39</v>
      </c>
      <c r="L31" s="62">
        <v>321982.96000000002</v>
      </c>
      <c r="M31" s="62">
        <v>103896.70000000001</v>
      </c>
    </row>
    <row r="32" spans="1:13" s="13" customFormat="1" ht="36" customHeight="1" x14ac:dyDescent="0.2">
      <c r="A32" s="89" t="s">
        <v>9</v>
      </c>
      <c r="B32" s="62">
        <v>85106.609999999971</v>
      </c>
      <c r="C32" s="62">
        <v>74952.950000000012</v>
      </c>
      <c r="D32" s="62">
        <v>7090.83</v>
      </c>
      <c r="E32" s="62">
        <v>18504.5</v>
      </c>
      <c r="F32" s="62">
        <v>1594</v>
      </c>
      <c r="G32" s="62">
        <v>0</v>
      </c>
      <c r="H32" s="62">
        <v>36759.26</v>
      </c>
      <c r="I32" s="62">
        <v>4842.99</v>
      </c>
      <c r="J32" s="62">
        <v>17280.32</v>
      </c>
      <c r="K32" s="62">
        <v>34203.1</v>
      </c>
      <c r="L32" s="62">
        <v>6608.7</v>
      </c>
      <c r="M32" s="62">
        <v>8192.92</v>
      </c>
    </row>
    <row r="33" spans="1:13" s="13" customFormat="1" ht="36" customHeight="1" x14ac:dyDescent="0.2">
      <c r="A33" s="89" t="s">
        <v>11</v>
      </c>
      <c r="B33" s="62">
        <v>119443.45</v>
      </c>
      <c r="C33" s="62">
        <v>190377.41</v>
      </c>
      <c r="D33" s="62">
        <v>39029</v>
      </c>
      <c r="E33" s="62">
        <v>3350</v>
      </c>
      <c r="F33" s="62">
        <v>250</v>
      </c>
      <c r="G33" s="62">
        <v>0</v>
      </c>
      <c r="H33" s="62">
        <v>20287.13</v>
      </c>
      <c r="I33" s="62">
        <v>0</v>
      </c>
      <c r="J33" s="62">
        <v>15958.05</v>
      </c>
      <c r="K33" s="62">
        <v>20837.599999999999</v>
      </c>
      <c r="L33" s="62">
        <v>60817.68</v>
      </c>
      <c r="M33" s="62">
        <v>133441.32999999999</v>
      </c>
    </row>
    <row r="34" spans="1:13" s="13" customFormat="1" ht="36" customHeight="1" x14ac:dyDescent="0.2">
      <c r="A34" s="89" t="s">
        <v>10</v>
      </c>
      <c r="B34" s="62">
        <v>30016.28</v>
      </c>
      <c r="C34" s="62">
        <v>14931.95</v>
      </c>
      <c r="D34" s="62">
        <v>0</v>
      </c>
      <c r="E34" s="62">
        <v>11631</v>
      </c>
      <c r="F34" s="62">
        <v>1830</v>
      </c>
      <c r="G34" s="62">
        <v>0</v>
      </c>
      <c r="H34" s="62">
        <v>24984.399999999998</v>
      </c>
      <c r="I34" s="62">
        <v>11946</v>
      </c>
      <c r="J34" s="62">
        <v>16000</v>
      </c>
      <c r="K34" s="62">
        <v>39950.14</v>
      </c>
      <c r="L34" s="62">
        <v>5446.9</v>
      </c>
      <c r="M34" s="62">
        <v>4013.7</v>
      </c>
    </row>
    <row r="35" spans="1:13" s="13" customFormat="1" ht="36" customHeight="1" x14ac:dyDescent="0.2">
      <c r="A35" s="89" t="s">
        <v>12</v>
      </c>
      <c r="B35" s="62">
        <v>178500.95999999993</v>
      </c>
      <c r="C35" s="62">
        <v>150823.21</v>
      </c>
      <c r="D35" s="62">
        <v>11270.07</v>
      </c>
      <c r="E35" s="62">
        <v>0</v>
      </c>
      <c r="F35" s="62">
        <v>7624.6</v>
      </c>
      <c r="G35" s="62">
        <v>3000</v>
      </c>
      <c r="H35" s="62">
        <v>21905.059999999998</v>
      </c>
      <c r="I35" s="62">
        <v>27744.07</v>
      </c>
      <c r="J35" s="62">
        <v>31724.85</v>
      </c>
      <c r="K35" s="62">
        <v>5012.46</v>
      </c>
      <c r="L35" s="62">
        <v>11004.069999999998</v>
      </c>
      <c r="M35" s="62">
        <v>48811.35</v>
      </c>
    </row>
    <row r="36" spans="1:13" s="13" customFormat="1" ht="36" customHeight="1" x14ac:dyDescent="0.2">
      <c r="A36" s="89" t="s">
        <v>13</v>
      </c>
      <c r="B36" s="62">
        <v>292028.06999999995</v>
      </c>
      <c r="C36" s="62">
        <v>292443.17</v>
      </c>
      <c r="D36" s="62">
        <v>73388.01999999999</v>
      </c>
      <c r="E36" s="62">
        <v>57114.8</v>
      </c>
      <c r="F36" s="62">
        <v>4509.55</v>
      </c>
      <c r="G36" s="62">
        <v>5305.35</v>
      </c>
      <c r="H36" s="62">
        <v>62455.49</v>
      </c>
      <c r="I36" s="62">
        <v>64112.420000000013</v>
      </c>
      <c r="J36" s="62">
        <v>34957.11</v>
      </c>
      <c r="K36" s="62">
        <v>25730.34</v>
      </c>
      <c r="L36" s="62">
        <v>76315.320000000007</v>
      </c>
      <c r="M36" s="62">
        <v>93949.919999999969</v>
      </c>
    </row>
    <row r="37" spans="1:13" s="13" customFormat="1" ht="36" customHeight="1" x14ac:dyDescent="0.2">
      <c r="A37" s="89" t="s">
        <v>14</v>
      </c>
      <c r="B37" s="62">
        <v>70047.51999999999</v>
      </c>
      <c r="C37" s="62">
        <v>37746.57</v>
      </c>
      <c r="D37" s="62">
        <v>1898.5</v>
      </c>
      <c r="E37" s="62">
        <v>0</v>
      </c>
      <c r="F37" s="62">
        <v>2258</v>
      </c>
      <c r="G37" s="62">
        <v>0</v>
      </c>
      <c r="H37" s="62">
        <v>22460.49</v>
      </c>
      <c r="I37" s="62">
        <v>19265.150000000001</v>
      </c>
      <c r="J37" s="62">
        <v>4137.6000000000004</v>
      </c>
      <c r="K37" s="62">
        <v>1527.21</v>
      </c>
      <c r="L37" s="62">
        <v>13057.179999999997</v>
      </c>
      <c r="M37" s="62">
        <v>28877.530000000002</v>
      </c>
    </row>
    <row r="38" spans="1:13" s="13" customFormat="1" ht="36" customHeight="1" x14ac:dyDescent="0.2">
      <c r="A38" s="91" t="s">
        <v>15</v>
      </c>
      <c r="B38" s="62">
        <v>58461.1</v>
      </c>
      <c r="C38" s="62">
        <v>30075.05</v>
      </c>
      <c r="D38" s="62">
        <v>31718</v>
      </c>
      <c r="E38" s="62">
        <v>2706.41</v>
      </c>
      <c r="F38" s="62">
        <v>3157.31</v>
      </c>
      <c r="G38" s="62">
        <v>0</v>
      </c>
      <c r="H38" s="62">
        <v>7257</v>
      </c>
      <c r="I38" s="62">
        <v>3798</v>
      </c>
      <c r="J38" s="62">
        <v>15739.56</v>
      </c>
      <c r="K38" s="62">
        <v>25087.07</v>
      </c>
      <c r="L38" s="62">
        <v>13401.95</v>
      </c>
      <c r="M38" s="62">
        <v>31151.219999999998</v>
      </c>
    </row>
    <row r="39" spans="1:13" s="13" customFormat="1" ht="36" customHeight="1" x14ac:dyDescent="0.2">
      <c r="A39" s="91" t="s">
        <v>57</v>
      </c>
      <c r="B39" s="62">
        <v>524906.74</v>
      </c>
      <c r="C39" s="62">
        <v>346932.06</v>
      </c>
      <c r="D39" s="62">
        <v>28336.260000000002</v>
      </c>
      <c r="E39" s="62">
        <v>0</v>
      </c>
      <c r="F39" s="62">
        <v>4986.7199999999993</v>
      </c>
      <c r="G39" s="62">
        <v>3728.55</v>
      </c>
      <c r="H39" s="62">
        <v>91466.74</v>
      </c>
      <c r="I39" s="62">
        <v>41161</v>
      </c>
      <c r="J39" s="62">
        <v>115638.8</v>
      </c>
      <c r="K39" s="62">
        <v>45484.2</v>
      </c>
      <c r="L39" s="62">
        <v>46444.850000000006</v>
      </c>
      <c r="M39" s="62">
        <v>235263.16000000003</v>
      </c>
    </row>
    <row r="40" spans="1:13" s="13" customFormat="1" ht="36" customHeight="1" x14ac:dyDescent="0.2">
      <c r="A40" s="91" t="s">
        <v>16</v>
      </c>
      <c r="B40" s="62">
        <v>70678.890000000014</v>
      </c>
      <c r="C40" s="62">
        <v>49780.92</v>
      </c>
      <c r="D40" s="62">
        <v>20575</v>
      </c>
      <c r="E40" s="62">
        <v>26693.7</v>
      </c>
      <c r="F40" s="62">
        <v>5834.99</v>
      </c>
      <c r="G40" s="62">
        <v>2614</v>
      </c>
      <c r="H40" s="62">
        <v>17663.099999999999</v>
      </c>
      <c r="I40" s="62">
        <v>5387.59</v>
      </c>
      <c r="J40" s="62">
        <v>27255.98</v>
      </c>
      <c r="K40" s="62">
        <v>11967.119999999999</v>
      </c>
      <c r="L40" s="62">
        <v>16965.670000000002</v>
      </c>
      <c r="M40" s="62">
        <v>33708.699999999997</v>
      </c>
    </row>
    <row r="41" spans="1:13" s="13" customFormat="1" ht="36" customHeight="1" x14ac:dyDescent="0.2">
      <c r="A41" s="6" t="s">
        <v>26</v>
      </c>
      <c r="B41" s="84">
        <f>SUM(B25:B40)</f>
        <v>2745377.7100000004</v>
      </c>
      <c r="C41" s="84">
        <f t="shared" ref="C41:M41" si="1">SUM(C25:C40)</f>
        <v>2282586.7499999995</v>
      </c>
      <c r="D41" s="84">
        <f t="shared" si="1"/>
        <v>457362.15999999992</v>
      </c>
      <c r="E41" s="84">
        <f t="shared" si="1"/>
        <v>248873.39000000004</v>
      </c>
      <c r="F41" s="84">
        <f t="shared" si="1"/>
        <v>57168.93</v>
      </c>
      <c r="G41" s="84">
        <f t="shared" si="1"/>
        <v>35723.65</v>
      </c>
      <c r="H41" s="84">
        <f t="shared" si="1"/>
        <v>536282.84</v>
      </c>
      <c r="I41" s="84">
        <f t="shared" si="1"/>
        <v>327508.29000000004</v>
      </c>
      <c r="J41" s="84">
        <f t="shared" si="1"/>
        <v>608962.07999999996</v>
      </c>
      <c r="K41" s="84">
        <f t="shared" si="1"/>
        <v>842301.07999999984</v>
      </c>
      <c r="L41" s="84">
        <f t="shared" si="1"/>
        <v>788082.2300000001</v>
      </c>
      <c r="M41" s="84">
        <f t="shared" si="1"/>
        <v>1022556.6499999998</v>
      </c>
    </row>
    <row r="42" spans="1:13" s="12" customFormat="1" ht="22.5" customHeight="1" x14ac:dyDescent="0.2"/>
    <row r="43" spans="1:13" s="12" customFormat="1" ht="22.5" customHeight="1" x14ac:dyDescent="0.2">
      <c r="A43" s="41" t="s">
        <v>167</v>
      </c>
      <c r="B43" s="22"/>
    </row>
    <row r="44" spans="1:13" s="14" customFormat="1" ht="30.75" customHeight="1" x14ac:dyDescent="0.2">
      <c r="A44" s="189" t="s">
        <v>54</v>
      </c>
      <c r="B44" s="190"/>
      <c r="C44" s="190"/>
      <c r="D44" s="190"/>
      <c r="E44" s="190"/>
      <c r="F44" s="190"/>
      <c r="G44" s="190"/>
      <c r="H44" s="190"/>
      <c r="I44" s="190"/>
      <c r="J44" s="190"/>
      <c r="K44" s="190"/>
      <c r="L44" s="190"/>
      <c r="M44" s="191"/>
    </row>
    <row r="45" spans="1:13" s="13" customFormat="1" ht="28.5" customHeight="1" x14ac:dyDescent="0.2">
      <c r="A45" s="132" t="s">
        <v>58</v>
      </c>
      <c r="B45" s="141" t="s">
        <v>80</v>
      </c>
      <c r="C45" s="141"/>
      <c r="D45" s="148" t="s">
        <v>105</v>
      </c>
      <c r="E45" s="149"/>
      <c r="F45" s="149"/>
      <c r="G45" s="153"/>
      <c r="H45" s="142" t="s">
        <v>81</v>
      </c>
      <c r="I45" s="143"/>
      <c r="J45" s="142" t="s">
        <v>169</v>
      </c>
      <c r="K45" s="143"/>
      <c r="L45" s="160" t="s">
        <v>170</v>
      </c>
      <c r="M45" s="161"/>
    </row>
    <row r="46" spans="1:13" s="13" customFormat="1" ht="41.25" customHeight="1" x14ac:dyDescent="0.2">
      <c r="A46" s="133"/>
      <c r="B46" s="141"/>
      <c r="C46" s="141"/>
      <c r="D46" s="148" t="s">
        <v>51</v>
      </c>
      <c r="E46" s="153"/>
      <c r="F46" s="148" t="s">
        <v>52</v>
      </c>
      <c r="G46" s="153"/>
      <c r="H46" s="146"/>
      <c r="I46" s="147"/>
      <c r="J46" s="146"/>
      <c r="K46" s="147"/>
      <c r="L46" s="162"/>
      <c r="M46" s="163"/>
    </row>
    <row r="47" spans="1:13" s="13" customFormat="1" ht="23.25" customHeight="1" x14ac:dyDescent="0.2">
      <c r="A47" s="134"/>
      <c r="B47" s="162" t="s">
        <v>46</v>
      </c>
      <c r="C47" s="192"/>
      <c r="D47" s="192"/>
      <c r="E47" s="192"/>
      <c r="F47" s="192"/>
      <c r="G47" s="192"/>
      <c r="H47" s="192"/>
      <c r="I47" s="192"/>
      <c r="J47" s="192"/>
      <c r="K47" s="192"/>
      <c r="L47" s="192"/>
      <c r="M47" s="163"/>
    </row>
    <row r="48" spans="1:13" s="13" customFormat="1" ht="23.25" customHeight="1" x14ac:dyDescent="0.2">
      <c r="A48" s="92"/>
      <c r="B48" s="11">
        <v>2022</v>
      </c>
      <c r="C48" s="11">
        <v>2023</v>
      </c>
      <c r="D48" s="11">
        <v>2022</v>
      </c>
      <c r="E48" s="11">
        <v>2023</v>
      </c>
      <c r="F48" s="11">
        <v>2022</v>
      </c>
      <c r="G48" s="11">
        <v>2023</v>
      </c>
      <c r="H48" s="11">
        <v>2022</v>
      </c>
      <c r="I48" s="11">
        <v>2023</v>
      </c>
      <c r="J48" s="11">
        <v>2022</v>
      </c>
      <c r="K48" s="11">
        <v>2023</v>
      </c>
      <c r="L48" s="11">
        <v>2022</v>
      </c>
      <c r="M48" s="11">
        <v>2023</v>
      </c>
    </row>
    <row r="49" spans="1:13" s="18" customFormat="1" ht="12.75" customHeight="1" x14ac:dyDescent="0.2">
      <c r="A49" s="1">
        <v>1</v>
      </c>
      <c r="B49" s="1">
        <v>2</v>
      </c>
      <c r="C49" s="2">
        <v>3</v>
      </c>
      <c r="D49" s="2">
        <v>4</v>
      </c>
      <c r="E49" s="1">
        <v>5</v>
      </c>
      <c r="F49" s="1">
        <v>6</v>
      </c>
      <c r="G49" s="2">
        <v>7</v>
      </c>
      <c r="H49" s="2">
        <v>8</v>
      </c>
      <c r="I49" s="2">
        <v>9</v>
      </c>
      <c r="J49" s="2">
        <v>10</v>
      </c>
      <c r="K49" s="1">
        <v>11</v>
      </c>
      <c r="L49" s="1">
        <v>12</v>
      </c>
      <c r="M49" s="2">
        <v>13</v>
      </c>
    </row>
    <row r="50" spans="1:13" s="13" customFormat="1" ht="36" customHeight="1" x14ac:dyDescent="0.2">
      <c r="A50" s="7" t="s">
        <v>0</v>
      </c>
      <c r="B50" s="62">
        <v>1083263.7299999995</v>
      </c>
      <c r="C50" s="62">
        <v>826671.13</v>
      </c>
      <c r="D50" s="62">
        <v>142345.16</v>
      </c>
      <c r="E50" s="62">
        <v>97821.6</v>
      </c>
      <c r="F50" s="62">
        <v>18555.760000000002</v>
      </c>
      <c r="G50" s="62">
        <v>16120.19</v>
      </c>
      <c r="H50" s="62">
        <v>254744.13</v>
      </c>
      <c r="I50" s="62">
        <v>136064.60999999999</v>
      </c>
      <c r="J50" s="62">
        <v>255215.66000000006</v>
      </c>
      <c r="K50" s="62">
        <v>209613.04</v>
      </c>
      <c r="L50" s="62">
        <v>190479.59000000003</v>
      </c>
      <c r="M50" s="62">
        <v>437336.68</v>
      </c>
    </row>
    <row r="51" spans="1:13" s="13" customFormat="1" ht="36" customHeight="1" x14ac:dyDescent="0.2">
      <c r="A51" s="7" t="s">
        <v>1</v>
      </c>
      <c r="B51" s="62">
        <v>1642794.7400000007</v>
      </c>
      <c r="C51" s="62">
        <v>1444670.01</v>
      </c>
      <c r="D51" s="62">
        <v>315017</v>
      </c>
      <c r="E51" s="62">
        <v>151051.78999999998</v>
      </c>
      <c r="F51" s="62">
        <v>38613.17</v>
      </c>
      <c r="G51" s="62">
        <v>19603.46</v>
      </c>
      <c r="H51" s="62">
        <v>277794.70999999996</v>
      </c>
      <c r="I51" s="62">
        <v>187645.68</v>
      </c>
      <c r="J51" s="62">
        <v>353746.42</v>
      </c>
      <c r="K51" s="62">
        <v>631065.03</v>
      </c>
      <c r="L51" s="62">
        <v>591954.88999999978</v>
      </c>
      <c r="M51" s="62">
        <v>573188.67000000004</v>
      </c>
    </row>
    <row r="52" spans="1:13" s="13" customFormat="1" ht="36" customHeight="1" x14ac:dyDescent="0.2">
      <c r="A52" s="7" t="s">
        <v>56</v>
      </c>
      <c r="B52" s="62">
        <v>19319.240000000002</v>
      </c>
      <c r="C52" s="62">
        <v>11245.6</v>
      </c>
      <c r="D52" s="62">
        <v>0</v>
      </c>
      <c r="E52" s="62">
        <v>0</v>
      </c>
      <c r="F52" s="62">
        <v>0</v>
      </c>
      <c r="G52" s="62">
        <v>0</v>
      </c>
      <c r="H52" s="62">
        <v>3744</v>
      </c>
      <c r="I52" s="62">
        <v>3798</v>
      </c>
      <c r="J52" s="62">
        <v>0</v>
      </c>
      <c r="K52" s="62">
        <v>1622.99</v>
      </c>
      <c r="L52" s="62">
        <v>5647.75</v>
      </c>
      <c r="M52" s="62">
        <v>12031.3</v>
      </c>
    </row>
    <row r="53" spans="1:13" s="13" customFormat="1" ht="36" customHeight="1" x14ac:dyDescent="0.2">
      <c r="A53" s="6" t="s">
        <v>26</v>
      </c>
      <c r="B53" s="84">
        <f>SUM(B50:B52)</f>
        <v>2745377.7100000004</v>
      </c>
      <c r="C53" s="84">
        <f t="shared" ref="C53:M53" si="2">SUM(C50:C52)</f>
        <v>2282586.7400000002</v>
      </c>
      <c r="D53" s="84">
        <f t="shared" si="2"/>
        <v>457362.16000000003</v>
      </c>
      <c r="E53" s="84">
        <f t="shared" si="2"/>
        <v>248873.38999999998</v>
      </c>
      <c r="F53" s="84">
        <f t="shared" si="2"/>
        <v>57168.93</v>
      </c>
      <c r="G53" s="84">
        <f t="shared" si="2"/>
        <v>35723.65</v>
      </c>
      <c r="H53" s="84">
        <f t="shared" si="2"/>
        <v>536282.84</v>
      </c>
      <c r="I53" s="84">
        <f t="shared" si="2"/>
        <v>327508.28999999998</v>
      </c>
      <c r="J53" s="84">
        <f t="shared" si="2"/>
        <v>608962.08000000007</v>
      </c>
      <c r="K53" s="84">
        <f t="shared" si="2"/>
        <v>842301.06</v>
      </c>
      <c r="L53" s="84">
        <f t="shared" si="2"/>
        <v>788082.22999999975</v>
      </c>
      <c r="M53" s="84">
        <f t="shared" si="2"/>
        <v>1022556.6500000001</v>
      </c>
    </row>
    <row r="54" spans="1:13" s="12" customFormat="1" ht="22.5" customHeight="1" x14ac:dyDescent="0.2"/>
    <row r="55" spans="1:13" s="12" customFormat="1" ht="22.5" customHeight="1" x14ac:dyDescent="0.2">
      <c r="A55" s="41" t="s">
        <v>168</v>
      </c>
      <c r="B55" s="22"/>
    </row>
    <row r="56" spans="1:13" s="14" customFormat="1" ht="30.75" customHeight="1" x14ac:dyDescent="0.2">
      <c r="A56" s="189" t="s">
        <v>55</v>
      </c>
      <c r="B56" s="190"/>
      <c r="C56" s="190"/>
      <c r="D56" s="190"/>
      <c r="E56" s="190"/>
      <c r="F56" s="190"/>
      <c r="G56" s="190"/>
      <c r="H56" s="190"/>
      <c r="I56" s="190"/>
      <c r="J56" s="190"/>
      <c r="K56" s="190"/>
      <c r="L56" s="190"/>
      <c r="M56" s="191"/>
    </row>
    <row r="57" spans="1:13" s="13" customFormat="1" ht="29.25" customHeight="1" x14ac:dyDescent="0.2">
      <c r="A57" s="132" t="s">
        <v>60</v>
      </c>
      <c r="B57" s="141" t="s">
        <v>80</v>
      </c>
      <c r="C57" s="141"/>
      <c r="D57" s="148" t="s">
        <v>105</v>
      </c>
      <c r="E57" s="149"/>
      <c r="F57" s="149"/>
      <c r="G57" s="153"/>
      <c r="H57" s="142" t="s">
        <v>81</v>
      </c>
      <c r="I57" s="143"/>
      <c r="J57" s="142" t="s">
        <v>169</v>
      </c>
      <c r="K57" s="143"/>
      <c r="L57" s="160" t="s">
        <v>170</v>
      </c>
      <c r="M57" s="161"/>
    </row>
    <row r="58" spans="1:13" s="13" customFormat="1" ht="41.25" customHeight="1" x14ac:dyDescent="0.2">
      <c r="A58" s="133"/>
      <c r="B58" s="141"/>
      <c r="C58" s="141"/>
      <c r="D58" s="148" t="s">
        <v>51</v>
      </c>
      <c r="E58" s="153"/>
      <c r="F58" s="148" t="s">
        <v>52</v>
      </c>
      <c r="G58" s="153"/>
      <c r="H58" s="146"/>
      <c r="I58" s="147"/>
      <c r="J58" s="146"/>
      <c r="K58" s="147"/>
      <c r="L58" s="162"/>
      <c r="M58" s="163"/>
    </row>
    <row r="59" spans="1:13" s="13" customFormat="1" ht="23.25" customHeight="1" x14ac:dyDescent="0.2">
      <c r="A59" s="134"/>
      <c r="B59" s="162" t="s">
        <v>46</v>
      </c>
      <c r="C59" s="192"/>
      <c r="D59" s="192"/>
      <c r="E59" s="192"/>
      <c r="F59" s="192"/>
      <c r="G59" s="192"/>
      <c r="H59" s="192"/>
      <c r="I59" s="192"/>
      <c r="J59" s="192"/>
      <c r="K59" s="192"/>
      <c r="L59" s="192"/>
      <c r="M59" s="163"/>
    </row>
    <row r="60" spans="1:13" s="13" customFormat="1" ht="23.25" customHeight="1" x14ac:dyDescent="0.2">
      <c r="A60" s="92"/>
      <c r="B60" s="11">
        <v>2022</v>
      </c>
      <c r="C60" s="11">
        <v>2023</v>
      </c>
      <c r="D60" s="11">
        <v>2022</v>
      </c>
      <c r="E60" s="11">
        <v>2023</v>
      </c>
      <c r="F60" s="11">
        <v>2022</v>
      </c>
      <c r="G60" s="11">
        <v>2023</v>
      </c>
      <c r="H60" s="11">
        <v>2022</v>
      </c>
      <c r="I60" s="11">
        <v>2023</v>
      </c>
      <c r="J60" s="11">
        <v>2022</v>
      </c>
      <c r="K60" s="11">
        <v>2023</v>
      </c>
      <c r="L60" s="11">
        <v>2022</v>
      </c>
      <c r="M60" s="11">
        <v>2023</v>
      </c>
    </row>
    <row r="61" spans="1:13" s="18" customFormat="1" ht="12.75" customHeight="1" x14ac:dyDescent="0.2">
      <c r="A61" s="1">
        <v>1</v>
      </c>
      <c r="B61" s="1">
        <v>2</v>
      </c>
      <c r="C61" s="2">
        <v>3</v>
      </c>
      <c r="D61" s="2">
        <v>4</v>
      </c>
      <c r="E61" s="1">
        <v>5</v>
      </c>
      <c r="F61" s="1">
        <v>6</v>
      </c>
      <c r="G61" s="2">
        <v>7</v>
      </c>
      <c r="H61" s="2">
        <v>8</v>
      </c>
      <c r="I61" s="2">
        <v>9</v>
      </c>
      <c r="J61" s="2">
        <v>10</v>
      </c>
      <c r="K61" s="1">
        <v>11</v>
      </c>
      <c r="L61" s="1">
        <v>12</v>
      </c>
      <c r="M61" s="2">
        <v>13</v>
      </c>
    </row>
    <row r="62" spans="1:13" s="34" customFormat="1" ht="36" customHeight="1" x14ac:dyDescent="0.2">
      <c r="A62" s="91" t="s">
        <v>18</v>
      </c>
      <c r="B62" s="62">
        <v>171033.74999999997</v>
      </c>
      <c r="C62" s="62">
        <v>149124.39000000001</v>
      </c>
      <c r="D62" s="62">
        <v>49616.479999999996</v>
      </c>
      <c r="E62" s="62">
        <v>29983.800000000003</v>
      </c>
      <c r="F62" s="62">
        <v>647.45000000000005</v>
      </c>
      <c r="G62" s="62">
        <v>101.65</v>
      </c>
      <c r="H62" s="62">
        <v>29773.910000000003</v>
      </c>
      <c r="I62" s="62">
        <v>14538.71</v>
      </c>
      <c r="J62" s="62">
        <v>8261.01</v>
      </c>
      <c r="K62" s="62">
        <v>8883.8000000000011</v>
      </c>
      <c r="L62" s="62">
        <v>18804.13</v>
      </c>
      <c r="M62" s="62">
        <v>21601.61</v>
      </c>
    </row>
    <row r="63" spans="1:13" s="34" customFormat="1" ht="36" customHeight="1" x14ac:dyDescent="0.2">
      <c r="A63" s="91" t="s">
        <v>19</v>
      </c>
      <c r="B63" s="62">
        <v>335563.81999999983</v>
      </c>
      <c r="C63" s="62">
        <v>501622.96</v>
      </c>
      <c r="D63" s="62">
        <v>66260</v>
      </c>
      <c r="E63" s="62">
        <v>33355</v>
      </c>
      <c r="F63" s="62">
        <v>9192.869999999999</v>
      </c>
      <c r="G63" s="62">
        <v>8164.8</v>
      </c>
      <c r="H63" s="62">
        <v>97319.64999999998</v>
      </c>
      <c r="I63" s="62">
        <v>52520.59</v>
      </c>
      <c r="J63" s="62">
        <v>53621.54</v>
      </c>
      <c r="K63" s="62">
        <v>56488.82</v>
      </c>
      <c r="L63" s="62">
        <v>185785.06</v>
      </c>
      <c r="M63" s="62">
        <v>257391.3</v>
      </c>
    </row>
    <row r="64" spans="1:13" s="14" customFormat="1" ht="36" customHeight="1" x14ac:dyDescent="0.2">
      <c r="A64" s="91" t="s">
        <v>20</v>
      </c>
      <c r="B64" s="62">
        <v>861406.26</v>
      </c>
      <c r="C64" s="62">
        <v>511103.06</v>
      </c>
      <c r="D64" s="62">
        <v>110120.85</v>
      </c>
      <c r="E64" s="62">
        <v>44769.08</v>
      </c>
      <c r="F64" s="62">
        <v>19175.939999999999</v>
      </c>
      <c r="G64" s="62">
        <v>8298.41</v>
      </c>
      <c r="H64" s="62">
        <v>107185.54000000001</v>
      </c>
      <c r="I64" s="62">
        <v>67655.929999999993</v>
      </c>
      <c r="J64" s="62">
        <v>238302.46000000002</v>
      </c>
      <c r="K64" s="62">
        <v>448895.28</v>
      </c>
      <c r="L64" s="62">
        <v>363870.75000000006</v>
      </c>
      <c r="M64" s="62">
        <v>132341.54999999999</v>
      </c>
    </row>
    <row r="65" spans="1:13" s="13" customFormat="1" ht="36" customHeight="1" x14ac:dyDescent="0.2">
      <c r="A65" s="91" t="s">
        <v>21</v>
      </c>
      <c r="B65" s="62">
        <v>274342.32000000007</v>
      </c>
      <c r="C65" s="62">
        <v>197024.57</v>
      </c>
      <c r="D65" s="62">
        <v>89019.670000000013</v>
      </c>
      <c r="E65" s="62">
        <v>29922.41</v>
      </c>
      <c r="F65" s="62">
        <v>9596.91</v>
      </c>
      <c r="G65" s="62">
        <v>3038.6</v>
      </c>
      <c r="H65" s="62">
        <v>40871.61</v>
      </c>
      <c r="I65" s="62">
        <v>36964.35</v>
      </c>
      <c r="J65" s="62">
        <v>51338.41</v>
      </c>
      <c r="K65" s="62">
        <v>67906.080000000002</v>
      </c>
      <c r="L65" s="62">
        <v>23619.500000000004</v>
      </c>
      <c r="M65" s="62">
        <v>62929.46</v>
      </c>
    </row>
    <row r="66" spans="1:13" s="34" customFormat="1" ht="36" customHeight="1" x14ac:dyDescent="0.2">
      <c r="A66" s="91" t="s">
        <v>22</v>
      </c>
      <c r="B66" s="62">
        <v>78549.16</v>
      </c>
      <c r="C66" s="62">
        <v>100743.32</v>
      </c>
      <c r="D66" s="62">
        <v>2812.54</v>
      </c>
      <c r="E66" s="62">
        <v>0</v>
      </c>
      <c r="F66" s="62">
        <v>2162.1</v>
      </c>
      <c r="G66" s="62">
        <v>5203.7000000000007</v>
      </c>
      <c r="H66" s="62">
        <v>14216.61</v>
      </c>
      <c r="I66" s="62">
        <v>14478.789999999999</v>
      </c>
      <c r="J66" s="62">
        <v>14845.880000000001</v>
      </c>
      <c r="K66" s="62">
        <v>9882.25</v>
      </c>
      <c r="L66" s="62">
        <v>8271.1</v>
      </c>
      <c r="M66" s="62">
        <v>39887.32</v>
      </c>
    </row>
    <row r="67" spans="1:13" s="13" customFormat="1" ht="36" customHeight="1" x14ac:dyDescent="0.2">
      <c r="A67" s="90" t="s">
        <v>23</v>
      </c>
      <c r="B67" s="62">
        <v>274569.64000000019</v>
      </c>
      <c r="C67" s="62">
        <v>190746.39</v>
      </c>
      <c r="D67" s="62">
        <v>25419.119999999995</v>
      </c>
      <c r="E67" s="62">
        <v>47683.97</v>
      </c>
      <c r="F67" s="62">
        <v>6439.1399999999994</v>
      </c>
      <c r="G67" s="62">
        <v>3954</v>
      </c>
      <c r="H67" s="62">
        <v>116337.37999999999</v>
      </c>
      <c r="I67" s="62">
        <v>49533.24</v>
      </c>
      <c r="J67" s="62">
        <v>82822.110000000015</v>
      </c>
      <c r="K67" s="62">
        <v>115550.06</v>
      </c>
      <c r="L67" s="62">
        <v>66458.98000000001</v>
      </c>
      <c r="M67" s="62">
        <v>80586.990000000005</v>
      </c>
    </row>
    <row r="68" spans="1:13" s="19" customFormat="1" ht="36" customHeight="1" x14ac:dyDescent="0.2">
      <c r="A68" s="90" t="s">
        <v>24</v>
      </c>
      <c r="B68" s="62">
        <v>611512.7799999998</v>
      </c>
      <c r="C68" s="62">
        <v>357323.88</v>
      </c>
      <c r="D68" s="62">
        <v>88004.260000000009</v>
      </c>
      <c r="E68" s="62">
        <v>23292</v>
      </c>
      <c r="F68" s="62">
        <v>3369.5299999999997</v>
      </c>
      <c r="G68" s="62">
        <v>4348.49</v>
      </c>
      <c r="H68" s="62">
        <v>102013.55</v>
      </c>
      <c r="I68" s="62">
        <v>52706.12</v>
      </c>
      <c r="J68" s="62">
        <v>117910.81999999999</v>
      </c>
      <c r="K68" s="62">
        <v>70792.289999999994</v>
      </c>
      <c r="L68" s="62">
        <v>83197.77</v>
      </c>
      <c r="M68" s="62">
        <v>238547.56</v>
      </c>
    </row>
    <row r="69" spans="1:13" s="19" customFormat="1" ht="36" customHeight="1" x14ac:dyDescent="0.2">
      <c r="A69" s="91" t="s">
        <v>25</v>
      </c>
      <c r="B69" s="62">
        <v>70292.69</v>
      </c>
      <c r="C69" s="62">
        <v>55856.29</v>
      </c>
      <c r="D69" s="62">
        <v>19409</v>
      </c>
      <c r="E69" s="62">
        <v>25731.77</v>
      </c>
      <c r="F69" s="62">
        <v>5237</v>
      </c>
      <c r="G69" s="62">
        <v>500</v>
      </c>
      <c r="H69" s="62">
        <v>20135.589999999997</v>
      </c>
      <c r="I69" s="62">
        <v>9510.35</v>
      </c>
      <c r="J69" s="62">
        <v>26089.98</v>
      </c>
      <c r="K69" s="62">
        <v>12577.259999999998</v>
      </c>
      <c r="L69" s="62">
        <v>12392.130000000001</v>
      </c>
      <c r="M69" s="62">
        <v>47380.83</v>
      </c>
    </row>
    <row r="70" spans="1:13" s="13" customFormat="1" ht="36" customHeight="1" x14ac:dyDescent="0.2">
      <c r="A70" s="90" t="s">
        <v>56</v>
      </c>
      <c r="B70" s="62">
        <v>68107.289999999994</v>
      </c>
      <c r="C70" s="95">
        <v>219041.88</v>
      </c>
      <c r="D70" s="62">
        <v>6700.24</v>
      </c>
      <c r="E70" s="95">
        <v>14135.359999999957</v>
      </c>
      <c r="F70" s="62">
        <v>1347.99</v>
      </c>
      <c r="G70" s="95">
        <v>2114</v>
      </c>
      <c r="H70" s="62">
        <v>8429</v>
      </c>
      <c r="I70" s="79">
        <v>29600.210000000021</v>
      </c>
      <c r="J70" s="62">
        <v>15769.869999999999</v>
      </c>
      <c r="K70" s="79">
        <v>51325.23</v>
      </c>
      <c r="L70" s="62">
        <v>25682.81</v>
      </c>
      <c r="M70" s="79">
        <v>141890.0299999998</v>
      </c>
    </row>
    <row r="71" spans="1:13" s="19" customFormat="1" ht="36" customHeight="1" x14ac:dyDescent="0.2">
      <c r="A71" s="6" t="s">
        <v>26</v>
      </c>
      <c r="B71" s="84">
        <f>SUM(B62:B70)</f>
        <v>2745377.7099999995</v>
      </c>
      <c r="C71" s="84">
        <f t="shared" ref="C71:M71" si="3">SUM(C62:C70)</f>
        <v>2282586.7400000002</v>
      </c>
      <c r="D71" s="84">
        <f t="shared" si="3"/>
        <v>457362.16</v>
      </c>
      <c r="E71" s="84">
        <f t="shared" si="3"/>
        <v>248873.38999999996</v>
      </c>
      <c r="F71" s="84">
        <f t="shared" si="3"/>
        <v>57168.929999999993</v>
      </c>
      <c r="G71" s="84">
        <f t="shared" si="3"/>
        <v>35723.65</v>
      </c>
      <c r="H71" s="84">
        <f t="shared" si="3"/>
        <v>536282.84</v>
      </c>
      <c r="I71" s="84">
        <f t="shared" si="3"/>
        <v>327508.28999999998</v>
      </c>
      <c r="J71" s="84">
        <f t="shared" si="3"/>
        <v>608962.07999999996</v>
      </c>
      <c r="K71" s="84">
        <f t="shared" si="3"/>
        <v>842301.07000000007</v>
      </c>
      <c r="L71" s="84">
        <f t="shared" si="3"/>
        <v>788082.2300000001</v>
      </c>
      <c r="M71" s="84">
        <f t="shared" si="3"/>
        <v>1022556.6499999998</v>
      </c>
    </row>
    <row r="72" spans="1:13" ht="16.5" customHeight="1" x14ac:dyDescent="0.2"/>
  </sheetData>
  <mergeCells count="40">
    <mergeCell ref="D58:E58"/>
    <mergeCell ref="F58:G58"/>
    <mergeCell ref="J20:K21"/>
    <mergeCell ref="L20:M21"/>
    <mergeCell ref="D21:E21"/>
    <mergeCell ref="F21:G21"/>
    <mergeCell ref="J57:K58"/>
    <mergeCell ref="L57:M58"/>
    <mergeCell ref="A19:M19"/>
    <mergeCell ref="A20:A22"/>
    <mergeCell ref="A56:M56"/>
    <mergeCell ref="A57:A59"/>
    <mergeCell ref="A45:A47"/>
    <mergeCell ref="B45:C46"/>
    <mergeCell ref="A44:M44"/>
    <mergeCell ref="H45:I46"/>
    <mergeCell ref="J45:K46"/>
    <mergeCell ref="L45:M46"/>
    <mergeCell ref="D46:E46"/>
    <mergeCell ref="F46:G46"/>
    <mergeCell ref="B59:M59"/>
    <mergeCell ref="B57:C58"/>
    <mergeCell ref="D57:G57"/>
    <mergeCell ref="H57:I58"/>
    <mergeCell ref="A4:M4"/>
    <mergeCell ref="D45:G45"/>
    <mergeCell ref="B47:M47"/>
    <mergeCell ref="B7:M7"/>
    <mergeCell ref="A5:A8"/>
    <mergeCell ref="B5:C6"/>
    <mergeCell ref="D6:E6"/>
    <mergeCell ref="F6:G6"/>
    <mergeCell ref="D5:G5"/>
    <mergeCell ref="H5:I6"/>
    <mergeCell ref="J5:K6"/>
    <mergeCell ref="L5:M6"/>
    <mergeCell ref="B22:M22"/>
    <mergeCell ref="B20:C21"/>
    <mergeCell ref="D20:G20"/>
    <mergeCell ref="H20:I21"/>
  </mergeCells>
  <phoneticPr fontId="0" type="noConversion"/>
  <printOptions horizontalCentered="1"/>
  <pageMargins left="0.7" right="0.7" top="0.75" bottom="0.75" header="0.3" footer="0.3"/>
  <pageSetup paperSize="9" scale="3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7150D-7177-4AB1-8F87-31D718C7BDCD}">
  <sheetPr>
    <pageSetUpPr autoPageBreaks="0"/>
  </sheetPr>
  <dimension ref="A1:K63"/>
  <sheetViews>
    <sheetView zoomScale="70" zoomScaleNormal="70" workbookViewId="0"/>
  </sheetViews>
  <sheetFormatPr defaultColWidth="8.85546875" defaultRowHeight="12.75" x14ac:dyDescent="0.2"/>
  <cols>
    <col min="1" max="1" width="21.7109375" style="8" customWidth="1"/>
    <col min="2" max="11" width="12.7109375" style="8" customWidth="1"/>
    <col min="12" max="16384" width="8.85546875" style="8"/>
  </cols>
  <sheetData>
    <row r="1" spans="1:11" ht="22.15" customHeight="1" x14ac:dyDescent="0.2">
      <c r="A1" s="36" t="s">
        <v>175</v>
      </c>
      <c r="B1" s="36"/>
    </row>
    <row r="2" spans="1:11" ht="22.15" customHeight="1" x14ac:dyDescent="0.2"/>
    <row r="3" spans="1:11" x14ac:dyDescent="0.2">
      <c r="A3" s="22" t="s">
        <v>108</v>
      </c>
      <c r="B3" s="22"/>
    </row>
    <row r="4" spans="1:11" ht="30.6" customHeight="1" x14ac:dyDescent="0.2">
      <c r="A4" s="125" t="s">
        <v>107</v>
      </c>
      <c r="B4" s="125"/>
      <c r="C4" s="125"/>
      <c r="D4" s="125"/>
      <c r="E4" s="125"/>
      <c r="F4" s="125"/>
      <c r="G4" s="125"/>
      <c r="H4" s="125"/>
      <c r="I4" s="125"/>
      <c r="J4" s="125"/>
      <c r="K4" s="125"/>
    </row>
    <row r="5" spans="1:11" ht="55.15" customHeight="1" x14ac:dyDescent="0.2">
      <c r="A5" s="125" t="s">
        <v>83</v>
      </c>
      <c r="B5" s="193" t="s">
        <v>112</v>
      </c>
      <c r="C5" s="193"/>
      <c r="D5" s="193" t="s">
        <v>113</v>
      </c>
      <c r="E5" s="193"/>
      <c r="F5" s="193" t="s">
        <v>173</v>
      </c>
      <c r="G5" s="193"/>
      <c r="H5" s="125" t="s">
        <v>114</v>
      </c>
      <c r="I5" s="125"/>
      <c r="J5" s="193" t="s">
        <v>186</v>
      </c>
      <c r="K5" s="193"/>
    </row>
    <row r="6" spans="1:11" ht="23.45" customHeight="1" x14ac:dyDescent="0.2">
      <c r="A6" s="125"/>
      <c r="B6" s="85">
        <v>2022</v>
      </c>
      <c r="C6" s="86">
        <v>2023</v>
      </c>
      <c r="D6" s="85">
        <v>2022</v>
      </c>
      <c r="E6" s="86">
        <v>2023</v>
      </c>
      <c r="F6" s="85">
        <v>2022</v>
      </c>
      <c r="G6" s="86">
        <v>2023</v>
      </c>
      <c r="H6" s="85">
        <v>2022</v>
      </c>
      <c r="I6" s="86">
        <v>2023</v>
      </c>
      <c r="J6" s="85">
        <v>2022</v>
      </c>
      <c r="K6" s="86">
        <v>2023</v>
      </c>
    </row>
    <row r="7" spans="1:11" x14ac:dyDescent="0.2">
      <c r="A7" s="48">
        <v>1</v>
      </c>
      <c r="B7" s="48">
        <v>2</v>
      </c>
      <c r="C7" s="48">
        <v>3</v>
      </c>
      <c r="D7" s="48">
        <v>4</v>
      </c>
      <c r="E7" s="48">
        <v>5</v>
      </c>
      <c r="F7" s="48">
        <v>6</v>
      </c>
      <c r="G7" s="48">
        <v>7</v>
      </c>
      <c r="H7" s="48">
        <v>8</v>
      </c>
      <c r="I7" s="48">
        <v>9</v>
      </c>
      <c r="J7" s="48">
        <v>10</v>
      </c>
      <c r="K7" s="48">
        <v>11</v>
      </c>
    </row>
    <row r="8" spans="1:11" ht="36" customHeight="1" x14ac:dyDescent="0.2">
      <c r="A8" s="89" t="s">
        <v>64</v>
      </c>
      <c r="B8" s="62">
        <v>19</v>
      </c>
      <c r="C8" s="62">
        <v>18</v>
      </c>
      <c r="D8" s="62">
        <v>17</v>
      </c>
      <c r="E8" s="62">
        <v>17</v>
      </c>
      <c r="F8" s="62">
        <v>15</v>
      </c>
      <c r="G8" s="62">
        <v>15</v>
      </c>
      <c r="H8" s="3">
        <v>15</v>
      </c>
      <c r="I8" s="62">
        <v>15</v>
      </c>
      <c r="J8" s="87">
        <f>H8/1530</f>
        <v>9.8039215686274508E-3</v>
      </c>
      <c r="K8" s="87">
        <f>I8/1526</f>
        <v>9.8296199213630409E-3</v>
      </c>
    </row>
    <row r="9" spans="1:11" ht="36" customHeight="1" x14ac:dyDescent="0.2">
      <c r="A9" s="89" t="s">
        <v>65</v>
      </c>
      <c r="B9" s="62">
        <v>22</v>
      </c>
      <c r="C9" s="62">
        <v>21</v>
      </c>
      <c r="D9" s="62">
        <v>22</v>
      </c>
      <c r="E9" s="62">
        <v>19</v>
      </c>
      <c r="F9" s="62">
        <v>21</v>
      </c>
      <c r="G9" s="62">
        <v>18</v>
      </c>
      <c r="H9" s="3">
        <v>21</v>
      </c>
      <c r="I9" s="62">
        <v>18</v>
      </c>
      <c r="J9" s="87">
        <f t="shared" ref="J9:J13" si="0">H9/1530</f>
        <v>1.3725490196078431E-2</v>
      </c>
      <c r="K9" s="87">
        <f t="shared" ref="K9:K13" si="1">I9/1526</f>
        <v>1.1795543905635648E-2</v>
      </c>
    </row>
    <row r="10" spans="1:11" ht="36" customHeight="1" x14ac:dyDescent="0.2">
      <c r="A10" s="89" t="s">
        <v>17</v>
      </c>
      <c r="B10" s="62">
        <v>226</v>
      </c>
      <c r="C10" s="62">
        <v>235</v>
      </c>
      <c r="D10" s="62">
        <v>218</v>
      </c>
      <c r="E10" s="62">
        <v>220</v>
      </c>
      <c r="F10" s="62">
        <v>203</v>
      </c>
      <c r="G10" s="62">
        <v>207</v>
      </c>
      <c r="H10" s="3">
        <v>203</v>
      </c>
      <c r="I10" s="62">
        <v>207</v>
      </c>
      <c r="J10" s="87">
        <f t="shared" si="0"/>
        <v>0.1326797385620915</v>
      </c>
      <c r="K10" s="87">
        <f t="shared" si="1"/>
        <v>0.13564875491480996</v>
      </c>
    </row>
    <row r="11" spans="1:11" ht="36" customHeight="1" x14ac:dyDescent="0.2">
      <c r="A11" s="89" t="s">
        <v>85</v>
      </c>
      <c r="B11" s="62">
        <v>72</v>
      </c>
      <c r="C11" s="62">
        <v>65</v>
      </c>
      <c r="D11" s="62">
        <v>69</v>
      </c>
      <c r="E11" s="62">
        <v>61</v>
      </c>
      <c r="F11" s="62">
        <v>56</v>
      </c>
      <c r="G11" s="62">
        <v>51</v>
      </c>
      <c r="H11" s="3">
        <v>56</v>
      </c>
      <c r="I11" s="62">
        <v>51</v>
      </c>
      <c r="J11" s="87">
        <f t="shared" si="0"/>
        <v>3.6601307189542485E-2</v>
      </c>
      <c r="K11" s="87">
        <f t="shared" si="1"/>
        <v>3.3420707732634336E-2</v>
      </c>
    </row>
    <row r="12" spans="1:11" ht="36" customHeight="1" x14ac:dyDescent="0.2">
      <c r="A12" s="89" t="s">
        <v>106</v>
      </c>
      <c r="B12" s="62">
        <v>582</v>
      </c>
      <c r="C12" s="62">
        <v>595</v>
      </c>
      <c r="D12" s="62">
        <v>539</v>
      </c>
      <c r="E12" s="62">
        <v>560</v>
      </c>
      <c r="F12" s="62">
        <v>499</v>
      </c>
      <c r="G12" s="62">
        <v>521</v>
      </c>
      <c r="H12" s="3">
        <v>499</v>
      </c>
      <c r="I12" s="62">
        <v>521</v>
      </c>
      <c r="J12" s="87">
        <f t="shared" si="0"/>
        <v>0.32614379084967321</v>
      </c>
      <c r="K12" s="87">
        <f t="shared" si="1"/>
        <v>0.34141546526867628</v>
      </c>
    </row>
    <row r="13" spans="1:11" ht="36" customHeight="1" x14ac:dyDescent="0.2">
      <c r="A13" s="89" t="s">
        <v>82</v>
      </c>
      <c r="B13" s="62">
        <v>4</v>
      </c>
      <c r="C13" s="62">
        <v>7</v>
      </c>
      <c r="D13" s="62">
        <v>4</v>
      </c>
      <c r="E13" s="62">
        <v>7</v>
      </c>
      <c r="F13" s="62">
        <v>4</v>
      </c>
      <c r="G13" s="62">
        <v>7</v>
      </c>
      <c r="H13" s="3">
        <v>4</v>
      </c>
      <c r="I13" s="62">
        <v>7</v>
      </c>
      <c r="J13" s="87">
        <f t="shared" si="0"/>
        <v>2.6143790849673201E-3</v>
      </c>
      <c r="K13" s="87">
        <f t="shared" si="1"/>
        <v>4.5871559633027525E-3</v>
      </c>
    </row>
    <row r="14" spans="1:11" ht="36" customHeight="1" x14ac:dyDescent="0.2">
      <c r="A14" s="44" t="s">
        <v>26</v>
      </c>
      <c r="B14" s="64">
        <f t="shared" ref="B14:K14" si="2">SUM(B8:B13)</f>
        <v>925</v>
      </c>
      <c r="C14" s="64">
        <f t="shared" si="2"/>
        <v>941</v>
      </c>
      <c r="D14" s="64">
        <f t="shared" si="2"/>
        <v>869</v>
      </c>
      <c r="E14" s="64">
        <f t="shared" si="2"/>
        <v>884</v>
      </c>
      <c r="F14" s="64">
        <f t="shared" si="2"/>
        <v>798</v>
      </c>
      <c r="G14" s="64">
        <f t="shared" si="2"/>
        <v>819</v>
      </c>
      <c r="H14" s="64">
        <f t="shared" si="2"/>
        <v>798</v>
      </c>
      <c r="I14" s="64">
        <f t="shared" si="2"/>
        <v>819</v>
      </c>
      <c r="J14" s="88">
        <f t="shared" si="2"/>
        <v>0.52156862745098043</v>
      </c>
      <c r="K14" s="88">
        <f t="shared" si="2"/>
        <v>0.53669724770642202</v>
      </c>
    </row>
    <row r="15" spans="1:11" ht="22.15" customHeight="1" x14ac:dyDescent="0.2"/>
    <row r="16" spans="1:11" x14ac:dyDescent="0.2">
      <c r="A16" s="22" t="s">
        <v>109</v>
      </c>
      <c r="B16" s="22"/>
      <c r="C16" s="51"/>
      <c r="D16" s="51"/>
      <c r="E16" s="51"/>
      <c r="F16" s="51"/>
      <c r="G16" s="51"/>
      <c r="H16" s="51"/>
    </row>
    <row r="17" spans="1:11" ht="30.6" customHeight="1" x14ac:dyDescent="0.2">
      <c r="A17" s="125" t="s">
        <v>107</v>
      </c>
      <c r="B17" s="125"/>
      <c r="C17" s="125"/>
      <c r="D17" s="125"/>
      <c r="E17" s="125"/>
      <c r="F17" s="125"/>
      <c r="G17" s="125"/>
      <c r="H17" s="125"/>
      <c r="I17" s="125"/>
      <c r="J17" s="125"/>
      <c r="K17" s="125"/>
    </row>
    <row r="18" spans="1:11" ht="54.6" customHeight="1" x14ac:dyDescent="0.2">
      <c r="A18" s="125" t="s">
        <v>74</v>
      </c>
      <c r="B18" s="193" t="s">
        <v>112</v>
      </c>
      <c r="C18" s="193"/>
      <c r="D18" s="193" t="s">
        <v>113</v>
      </c>
      <c r="E18" s="193"/>
      <c r="F18" s="193" t="s">
        <v>173</v>
      </c>
      <c r="G18" s="193"/>
      <c r="H18" s="125" t="s">
        <v>114</v>
      </c>
      <c r="I18" s="125"/>
      <c r="J18" s="193" t="s">
        <v>186</v>
      </c>
      <c r="K18" s="193"/>
    </row>
    <row r="19" spans="1:11" ht="23.45" customHeight="1" x14ac:dyDescent="0.2">
      <c r="A19" s="125"/>
      <c r="B19" s="85">
        <v>2022</v>
      </c>
      <c r="C19" s="86">
        <v>2023</v>
      </c>
      <c r="D19" s="85">
        <v>2022</v>
      </c>
      <c r="E19" s="86">
        <v>2023</v>
      </c>
      <c r="F19" s="85">
        <v>2022</v>
      </c>
      <c r="G19" s="86">
        <v>2023</v>
      </c>
      <c r="H19" s="85">
        <v>2022</v>
      </c>
      <c r="I19" s="86">
        <v>2023</v>
      </c>
      <c r="J19" s="85">
        <v>2022</v>
      </c>
      <c r="K19" s="86">
        <v>2023</v>
      </c>
    </row>
    <row r="20" spans="1:11" x14ac:dyDescent="0.2">
      <c r="A20" s="48">
        <v>1</v>
      </c>
      <c r="B20" s="48">
        <v>2</v>
      </c>
      <c r="C20" s="48">
        <v>3</v>
      </c>
      <c r="D20" s="48">
        <v>4</v>
      </c>
      <c r="E20" s="48">
        <v>5</v>
      </c>
      <c r="F20" s="48">
        <v>6</v>
      </c>
      <c r="G20" s="48">
        <v>7</v>
      </c>
      <c r="H20" s="48">
        <v>8</v>
      </c>
      <c r="I20" s="48">
        <v>9</v>
      </c>
      <c r="J20" s="48">
        <v>10</v>
      </c>
      <c r="K20" s="48">
        <v>11</v>
      </c>
    </row>
    <row r="21" spans="1:11" ht="36" customHeight="1" x14ac:dyDescent="0.2">
      <c r="A21" s="89" t="s">
        <v>2</v>
      </c>
      <c r="B21" s="62">
        <v>60</v>
      </c>
      <c r="C21" s="62">
        <v>64</v>
      </c>
      <c r="D21" s="62">
        <v>59</v>
      </c>
      <c r="E21" s="62">
        <v>58</v>
      </c>
      <c r="F21" s="62">
        <v>48</v>
      </c>
      <c r="G21" s="62">
        <v>55</v>
      </c>
      <c r="H21" s="3">
        <v>48</v>
      </c>
      <c r="I21" s="62">
        <v>55</v>
      </c>
      <c r="J21" s="87">
        <f>H21/1530</f>
        <v>3.1372549019607843E-2</v>
      </c>
      <c r="K21" s="87">
        <f>I21/1526</f>
        <v>3.6041939711664479E-2</v>
      </c>
    </row>
    <row r="22" spans="1:11" ht="36" customHeight="1" x14ac:dyDescent="0.2">
      <c r="A22" s="89" t="s">
        <v>3</v>
      </c>
      <c r="B22" s="62">
        <v>54</v>
      </c>
      <c r="C22" s="62">
        <v>61</v>
      </c>
      <c r="D22" s="62">
        <v>51</v>
      </c>
      <c r="E22" s="62">
        <v>58</v>
      </c>
      <c r="F22" s="62">
        <v>46</v>
      </c>
      <c r="G22" s="62">
        <v>55</v>
      </c>
      <c r="H22" s="3">
        <v>46</v>
      </c>
      <c r="I22" s="62">
        <v>55</v>
      </c>
      <c r="J22" s="87">
        <f t="shared" ref="J22:J36" si="3">H22/1530</f>
        <v>3.0065359477124184E-2</v>
      </c>
      <c r="K22" s="87">
        <f t="shared" ref="K22:K36" si="4">I22/1526</f>
        <v>3.6041939711664479E-2</v>
      </c>
    </row>
    <row r="23" spans="1:11" ht="36" customHeight="1" x14ac:dyDescent="0.2">
      <c r="A23" s="3" t="s">
        <v>4</v>
      </c>
      <c r="B23" s="62">
        <v>52</v>
      </c>
      <c r="C23" s="62">
        <v>55</v>
      </c>
      <c r="D23" s="62">
        <v>47</v>
      </c>
      <c r="E23" s="62">
        <v>52</v>
      </c>
      <c r="F23" s="62">
        <v>46</v>
      </c>
      <c r="G23" s="62">
        <v>49</v>
      </c>
      <c r="H23" s="3">
        <v>46</v>
      </c>
      <c r="I23" s="62">
        <v>49</v>
      </c>
      <c r="J23" s="87">
        <f t="shared" si="3"/>
        <v>3.0065359477124184E-2</v>
      </c>
      <c r="K23" s="87">
        <f t="shared" si="4"/>
        <v>3.2110091743119268E-2</v>
      </c>
    </row>
    <row r="24" spans="1:11" ht="36" customHeight="1" x14ac:dyDescent="0.2">
      <c r="A24" s="5" t="s">
        <v>5</v>
      </c>
      <c r="B24" s="62">
        <v>43</v>
      </c>
      <c r="C24" s="62">
        <v>39</v>
      </c>
      <c r="D24" s="62">
        <v>42</v>
      </c>
      <c r="E24" s="62">
        <v>36</v>
      </c>
      <c r="F24" s="62">
        <v>39</v>
      </c>
      <c r="G24" s="62">
        <v>33</v>
      </c>
      <c r="H24" s="3">
        <v>39</v>
      </c>
      <c r="I24" s="62">
        <v>33</v>
      </c>
      <c r="J24" s="87">
        <f t="shared" si="3"/>
        <v>2.5490196078431372E-2</v>
      </c>
      <c r="K24" s="87">
        <f t="shared" si="4"/>
        <v>2.1625163826998691E-2</v>
      </c>
    </row>
    <row r="25" spans="1:11" ht="36" customHeight="1" x14ac:dyDescent="0.2">
      <c r="A25" s="5" t="s">
        <v>6</v>
      </c>
      <c r="B25" s="62">
        <v>29</v>
      </c>
      <c r="C25" s="62">
        <v>33</v>
      </c>
      <c r="D25" s="62">
        <v>27</v>
      </c>
      <c r="E25" s="62">
        <v>32</v>
      </c>
      <c r="F25" s="62">
        <v>26</v>
      </c>
      <c r="G25" s="62">
        <v>31</v>
      </c>
      <c r="H25" s="3">
        <v>26</v>
      </c>
      <c r="I25" s="62">
        <v>31</v>
      </c>
      <c r="J25" s="87">
        <f t="shared" si="3"/>
        <v>1.699346405228758E-2</v>
      </c>
      <c r="K25" s="87">
        <f t="shared" si="4"/>
        <v>2.0314547837483616E-2</v>
      </c>
    </row>
    <row r="26" spans="1:11" ht="36" customHeight="1" x14ac:dyDescent="0.2">
      <c r="A26" s="89" t="s">
        <v>7</v>
      </c>
      <c r="B26" s="62">
        <v>90</v>
      </c>
      <c r="C26" s="62">
        <v>96</v>
      </c>
      <c r="D26" s="62">
        <v>80</v>
      </c>
      <c r="E26" s="62">
        <v>92</v>
      </c>
      <c r="F26" s="62">
        <v>74</v>
      </c>
      <c r="G26" s="62">
        <v>87</v>
      </c>
      <c r="H26" s="3">
        <v>74</v>
      </c>
      <c r="I26" s="62">
        <v>87</v>
      </c>
      <c r="J26" s="87">
        <f t="shared" si="3"/>
        <v>4.8366013071895426E-2</v>
      </c>
      <c r="K26" s="87">
        <f t="shared" si="4"/>
        <v>5.7011795543905633E-2</v>
      </c>
    </row>
    <row r="27" spans="1:11" ht="36" customHeight="1" x14ac:dyDescent="0.2">
      <c r="A27" s="89" t="s">
        <v>8</v>
      </c>
      <c r="B27" s="62">
        <v>79</v>
      </c>
      <c r="C27" s="62">
        <v>83</v>
      </c>
      <c r="D27" s="62">
        <v>76</v>
      </c>
      <c r="E27" s="62">
        <v>77</v>
      </c>
      <c r="F27" s="62">
        <v>69</v>
      </c>
      <c r="G27" s="62">
        <v>71</v>
      </c>
      <c r="H27" s="3">
        <v>69</v>
      </c>
      <c r="I27" s="62">
        <v>71</v>
      </c>
      <c r="J27" s="87">
        <f t="shared" si="3"/>
        <v>4.5098039215686274E-2</v>
      </c>
      <c r="K27" s="87">
        <f t="shared" si="4"/>
        <v>4.652686762778506E-2</v>
      </c>
    </row>
    <row r="28" spans="1:11" ht="36" customHeight="1" x14ac:dyDescent="0.2">
      <c r="A28" s="89" t="s">
        <v>9</v>
      </c>
      <c r="B28" s="62">
        <v>34</v>
      </c>
      <c r="C28" s="62">
        <v>32</v>
      </c>
      <c r="D28" s="62">
        <v>33</v>
      </c>
      <c r="E28" s="62">
        <v>29</v>
      </c>
      <c r="F28" s="62">
        <v>31</v>
      </c>
      <c r="G28" s="62">
        <v>25</v>
      </c>
      <c r="H28" s="3">
        <v>31</v>
      </c>
      <c r="I28" s="62">
        <v>25</v>
      </c>
      <c r="J28" s="87">
        <f t="shared" si="3"/>
        <v>2.0261437908496733E-2</v>
      </c>
      <c r="K28" s="87">
        <f t="shared" si="4"/>
        <v>1.6382699868938401E-2</v>
      </c>
    </row>
    <row r="29" spans="1:11" ht="36" customHeight="1" x14ac:dyDescent="0.2">
      <c r="A29" s="89" t="s">
        <v>11</v>
      </c>
      <c r="B29" s="62">
        <v>102</v>
      </c>
      <c r="C29" s="62">
        <v>100</v>
      </c>
      <c r="D29" s="62">
        <v>96</v>
      </c>
      <c r="E29" s="62">
        <v>92</v>
      </c>
      <c r="F29" s="62">
        <v>93</v>
      </c>
      <c r="G29" s="62">
        <v>85</v>
      </c>
      <c r="H29" s="3">
        <v>93</v>
      </c>
      <c r="I29" s="62">
        <v>85</v>
      </c>
      <c r="J29" s="87">
        <f t="shared" si="3"/>
        <v>6.0784313725490195E-2</v>
      </c>
      <c r="K29" s="87">
        <f t="shared" si="4"/>
        <v>5.5701179554390565E-2</v>
      </c>
    </row>
    <row r="30" spans="1:11" ht="36" customHeight="1" x14ac:dyDescent="0.2">
      <c r="A30" s="89" t="s">
        <v>10</v>
      </c>
      <c r="B30" s="62">
        <v>21</v>
      </c>
      <c r="C30" s="62">
        <v>19</v>
      </c>
      <c r="D30" s="62">
        <v>20</v>
      </c>
      <c r="E30" s="62">
        <v>19</v>
      </c>
      <c r="F30" s="62">
        <v>18</v>
      </c>
      <c r="G30" s="62">
        <v>18</v>
      </c>
      <c r="H30" s="3">
        <v>18</v>
      </c>
      <c r="I30" s="62">
        <v>18</v>
      </c>
      <c r="J30" s="87">
        <f t="shared" si="3"/>
        <v>1.1764705882352941E-2</v>
      </c>
      <c r="K30" s="87">
        <f t="shared" si="4"/>
        <v>1.1795543905635648E-2</v>
      </c>
    </row>
    <row r="31" spans="1:11" ht="36" customHeight="1" x14ac:dyDescent="0.2">
      <c r="A31" s="89" t="s">
        <v>12</v>
      </c>
      <c r="B31" s="62">
        <v>63</v>
      </c>
      <c r="C31" s="62">
        <v>63</v>
      </c>
      <c r="D31" s="62">
        <v>59</v>
      </c>
      <c r="E31" s="62">
        <v>60</v>
      </c>
      <c r="F31" s="62">
        <v>58</v>
      </c>
      <c r="G31" s="62">
        <v>58</v>
      </c>
      <c r="H31" s="3">
        <v>58</v>
      </c>
      <c r="I31" s="62">
        <v>58</v>
      </c>
      <c r="J31" s="87">
        <f t="shared" si="3"/>
        <v>3.7908496732026141E-2</v>
      </c>
      <c r="K31" s="87">
        <f t="shared" si="4"/>
        <v>3.8007863695937089E-2</v>
      </c>
    </row>
    <row r="32" spans="1:11" ht="36" customHeight="1" x14ac:dyDescent="0.2">
      <c r="A32" s="89" t="s">
        <v>13</v>
      </c>
      <c r="B32" s="62">
        <v>63</v>
      </c>
      <c r="C32" s="62">
        <v>69</v>
      </c>
      <c r="D32" s="62">
        <v>59</v>
      </c>
      <c r="E32" s="62">
        <v>67</v>
      </c>
      <c r="F32" s="62">
        <v>55</v>
      </c>
      <c r="G32" s="62">
        <v>64</v>
      </c>
      <c r="H32" s="3">
        <v>55</v>
      </c>
      <c r="I32" s="62">
        <v>64</v>
      </c>
      <c r="J32" s="87">
        <f t="shared" si="3"/>
        <v>3.5947712418300651E-2</v>
      </c>
      <c r="K32" s="87">
        <f t="shared" si="4"/>
        <v>4.1939711664482307E-2</v>
      </c>
    </row>
    <row r="33" spans="1:11" ht="36" customHeight="1" x14ac:dyDescent="0.2">
      <c r="A33" s="89" t="s">
        <v>14</v>
      </c>
      <c r="B33" s="62">
        <v>23</v>
      </c>
      <c r="C33" s="62">
        <v>29</v>
      </c>
      <c r="D33" s="62">
        <v>19</v>
      </c>
      <c r="E33" s="62">
        <v>28</v>
      </c>
      <c r="F33" s="62">
        <v>19</v>
      </c>
      <c r="G33" s="62">
        <v>27</v>
      </c>
      <c r="H33" s="3">
        <v>19</v>
      </c>
      <c r="I33" s="62">
        <v>27</v>
      </c>
      <c r="J33" s="87">
        <f t="shared" si="3"/>
        <v>1.241830065359477E-2</v>
      </c>
      <c r="K33" s="87">
        <f t="shared" si="4"/>
        <v>1.7693315858453473E-2</v>
      </c>
    </row>
    <row r="34" spans="1:11" ht="36" customHeight="1" x14ac:dyDescent="0.2">
      <c r="A34" s="91" t="s">
        <v>15</v>
      </c>
      <c r="B34" s="62">
        <v>56</v>
      </c>
      <c r="C34" s="62">
        <v>54</v>
      </c>
      <c r="D34" s="62">
        <v>53</v>
      </c>
      <c r="E34" s="62">
        <v>49</v>
      </c>
      <c r="F34" s="62">
        <v>43</v>
      </c>
      <c r="G34" s="62">
        <v>38</v>
      </c>
      <c r="H34" s="3">
        <v>43</v>
      </c>
      <c r="I34" s="62">
        <v>38</v>
      </c>
      <c r="J34" s="87">
        <f t="shared" si="3"/>
        <v>2.8104575163398694E-2</v>
      </c>
      <c r="K34" s="87">
        <f t="shared" si="4"/>
        <v>2.4901703800786368E-2</v>
      </c>
    </row>
    <row r="35" spans="1:11" ht="36" customHeight="1" x14ac:dyDescent="0.2">
      <c r="A35" s="91" t="s">
        <v>57</v>
      </c>
      <c r="B35" s="62">
        <v>98</v>
      </c>
      <c r="C35" s="62">
        <v>94</v>
      </c>
      <c r="D35" s="62">
        <v>92</v>
      </c>
      <c r="E35" s="62">
        <v>90</v>
      </c>
      <c r="F35" s="62">
        <v>85</v>
      </c>
      <c r="G35" s="62">
        <v>82</v>
      </c>
      <c r="H35" s="3">
        <v>85</v>
      </c>
      <c r="I35" s="62">
        <v>82</v>
      </c>
      <c r="J35" s="87">
        <f t="shared" si="3"/>
        <v>5.5555555555555552E-2</v>
      </c>
      <c r="K35" s="87">
        <f t="shared" si="4"/>
        <v>5.3735255570117955E-2</v>
      </c>
    </row>
    <row r="36" spans="1:11" ht="36" customHeight="1" x14ac:dyDescent="0.2">
      <c r="A36" s="91" t="s">
        <v>16</v>
      </c>
      <c r="B36" s="62">
        <v>58</v>
      </c>
      <c r="C36" s="62">
        <v>50</v>
      </c>
      <c r="D36" s="62">
        <v>56</v>
      </c>
      <c r="E36" s="62">
        <v>45</v>
      </c>
      <c r="F36" s="62">
        <v>48</v>
      </c>
      <c r="G36" s="62">
        <v>41</v>
      </c>
      <c r="H36" s="3">
        <v>48</v>
      </c>
      <c r="I36" s="62">
        <v>41</v>
      </c>
      <c r="J36" s="87">
        <f t="shared" si="3"/>
        <v>3.1372549019607843E-2</v>
      </c>
      <c r="K36" s="87">
        <f t="shared" si="4"/>
        <v>2.6867627785058978E-2</v>
      </c>
    </row>
    <row r="37" spans="1:11" ht="36" customHeight="1" x14ac:dyDescent="0.2">
      <c r="A37" s="44" t="s">
        <v>26</v>
      </c>
      <c r="B37" s="64">
        <f t="shared" ref="B37:K37" si="5">SUM(B21:B36)</f>
        <v>925</v>
      </c>
      <c r="C37" s="64">
        <f t="shared" si="5"/>
        <v>941</v>
      </c>
      <c r="D37" s="64">
        <f t="shared" si="5"/>
        <v>869</v>
      </c>
      <c r="E37" s="64">
        <f t="shared" si="5"/>
        <v>884</v>
      </c>
      <c r="F37" s="64">
        <f t="shared" si="5"/>
        <v>798</v>
      </c>
      <c r="G37" s="64">
        <f t="shared" si="5"/>
        <v>819</v>
      </c>
      <c r="H37" s="64">
        <f t="shared" si="5"/>
        <v>798</v>
      </c>
      <c r="I37" s="64">
        <f t="shared" si="5"/>
        <v>819</v>
      </c>
      <c r="J37" s="88">
        <f t="shared" si="5"/>
        <v>0.52156862745098043</v>
      </c>
      <c r="K37" s="88">
        <f t="shared" si="5"/>
        <v>0.53669724770642202</v>
      </c>
    </row>
    <row r="38" spans="1:11" ht="22.15" customHeight="1" x14ac:dyDescent="0.2">
      <c r="A38" s="46"/>
      <c r="B38" s="46"/>
      <c r="C38" s="46"/>
      <c r="D38" s="46"/>
      <c r="E38" s="12"/>
      <c r="F38" s="12"/>
      <c r="G38" s="12"/>
      <c r="H38" s="12"/>
    </row>
    <row r="39" spans="1:11" x14ac:dyDescent="0.2">
      <c r="A39" s="22" t="s">
        <v>110</v>
      </c>
      <c r="B39" s="22"/>
      <c r="C39" s="51"/>
      <c r="D39" s="51"/>
      <c r="E39" s="51"/>
      <c r="F39" s="51"/>
      <c r="G39" s="51"/>
      <c r="H39" s="51"/>
    </row>
    <row r="40" spans="1:11" ht="30.6" customHeight="1" x14ac:dyDescent="0.2">
      <c r="A40" s="125" t="s">
        <v>107</v>
      </c>
      <c r="B40" s="125"/>
      <c r="C40" s="125"/>
      <c r="D40" s="125"/>
      <c r="E40" s="125"/>
      <c r="F40" s="125"/>
      <c r="G40" s="125"/>
      <c r="H40" s="125"/>
      <c r="I40" s="125"/>
      <c r="J40" s="125"/>
      <c r="K40" s="125"/>
    </row>
    <row r="41" spans="1:11" ht="54.6" customHeight="1" x14ac:dyDescent="0.2">
      <c r="A41" s="125" t="s">
        <v>58</v>
      </c>
      <c r="B41" s="193" t="s">
        <v>112</v>
      </c>
      <c r="C41" s="193"/>
      <c r="D41" s="193" t="s">
        <v>113</v>
      </c>
      <c r="E41" s="193"/>
      <c r="F41" s="193" t="s">
        <v>173</v>
      </c>
      <c r="G41" s="193"/>
      <c r="H41" s="125" t="s">
        <v>114</v>
      </c>
      <c r="I41" s="125"/>
      <c r="J41" s="193" t="s">
        <v>186</v>
      </c>
      <c r="K41" s="193"/>
    </row>
    <row r="42" spans="1:11" ht="23.45" customHeight="1" x14ac:dyDescent="0.2">
      <c r="A42" s="125"/>
      <c r="B42" s="85">
        <v>2022</v>
      </c>
      <c r="C42" s="86">
        <v>2023</v>
      </c>
      <c r="D42" s="85">
        <v>2022</v>
      </c>
      <c r="E42" s="86">
        <v>2023</v>
      </c>
      <c r="F42" s="85">
        <v>2022</v>
      </c>
      <c r="G42" s="86">
        <v>2023</v>
      </c>
      <c r="H42" s="85">
        <v>2022</v>
      </c>
      <c r="I42" s="86">
        <v>2023</v>
      </c>
      <c r="J42" s="85">
        <v>2022</v>
      </c>
      <c r="K42" s="86">
        <v>2023</v>
      </c>
    </row>
    <row r="43" spans="1:11" x14ac:dyDescent="0.2">
      <c r="A43" s="48">
        <v>1</v>
      </c>
      <c r="B43" s="48">
        <v>2</v>
      </c>
      <c r="C43" s="48">
        <v>3</v>
      </c>
      <c r="D43" s="48">
        <v>4</v>
      </c>
      <c r="E43" s="48">
        <v>5</v>
      </c>
      <c r="F43" s="48">
        <v>6</v>
      </c>
      <c r="G43" s="48">
        <v>7</v>
      </c>
      <c r="H43" s="48">
        <v>8</v>
      </c>
      <c r="I43" s="48">
        <v>9</v>
      </c>
      <c r="J43" s="48">
        <v>10</v>
      </c>
      <c r="K43" s="48">
        <v>11</v>
      </c>
    </row>
    <row r="44" spans="1:11" ht="36" customHeight="1" x14ac:dyDescent="0.2">
      <c r="A44" s="91" t="s">
        <v>0</v>
      </c>
      <c r="B44" s="62">
        <v>352</v>
      </c>
      <c r="C44" s="62">
        <v>343</v>
      </c>
      <c r="D44" s="62">
        <v>337</v>
      </c>
      <c r="E44" s="62">
        <v>321</v>
      </c>
      <c r="F44" s="62">
        <v>301</v>
      </c>
      <c r="G44" s="62">
        <v>298</v>
      </c>
      <c r="H44" s="3">
        <v>301</v>
      </c>
      <c r="I44" s="62">
        <v>298</v>
      </c>
      <c r="J44" s="87">
        <f>H44/1530</f>
        <v>0.19673202614379084</v>
      </c>
      <c r="K44" s="87">
        <f>I44/1526</f>
        <v>0.19528178243774574</v>
      </c>
    </row>
    <row r="45" spans="1:11" ht="36" customHeight="1" x14ac:dyDescent="0.2">
      <c r="A45" s="91" t="s">
        <v>1</v>
      </c>
      <c r="B45" s="62">
        <v>550</v>
      </c>
      <c r="C45" s="62">
        <v>573</v>
      </c>
      <c r="D45" s="62">
        <v>509</v>
      </c>
      <c r="E45" s="62">
        <v>540</v>
      </c>
      <c r="F45" s="62">
        <v>477</v>
      </c>
      <c r="G45" s="62">
        <v>502</v>
      </c>
      <c r="H45" s="3">
        <v>477</v>
      </c>
      <c r="I45" s="62">
        <v>502</v>
      </c>
      <c r="J45" s="87">
        <f t="shared" ref="J45:J46" si="6">H45/1530</f>
        <v>0.31176470588235294</v>
      </c>
      <c r="K45" s="87">
        <f t="shared" ref="K45:K46" si="7">I45/1526</f>
        <v>0.32896461336828309</v>
      </c>
    </row>
    <row r="46" spans="1:11" ht="36" customHeight="1" x14ac:dyDescent="0.2">
      <c r="A46" s="91" t="s">
        <v>56</v>
      </c>
      <c r="B46" s="62">
        <v>23</v>
      </c>
      <c r="C46" s="62">
        <v>25</v>
      </c>
      <c r="D46" s="62">
        <v>23</v>
      </c>
      <c r="E46" s="62">
        <v>23</v>
      </c>
      <c r="F46" s="62">
        <v>20</v>
      </c>
      <c r="G46" s="62">
        <v>19</v>
      </c>
      <c r="H46" s="3">
        <v>20</v>
      </c>
      <c r="I46" s="62">
        <v>19</v>
      </c>
      <c r="J46" s="87">
        <f t="shared" si="6"/>
        <v>1.3071895424836602E-2</v>
      </c>
      <c r="K46" s="87">
        <f t="shared" si="7"/>
        <v>1.2450851900393184E-2</v>
      </c>
    </row>
    <row r="47" spans="1:11" ht="36" customHeight="1" x14ac:dyDescent="0.2">
      <c r="A47" s="44" t="s">
        <v>26</v>
      </c>
      <c r="B47" s="64">
        <f t="shared" ref="B47:K47" si="8">SUM(B44:B46)</f>
        <v>925</v>
      </c>
      <c r="C47" s="64">
        <f t="shared" si="8"/>
        <v>941</v>
      </c>
      <c r="D47" s="64">
        <f t="shared" si="8"/>
        <v>869</v>
      </c>
      <c r="E47" s="64">
        <f t="shared" si="8"/>
        <v>884</v>
      </c>
      <c r="F47" s="64">
        <f t="shared" si="8"/>
        <v>798</v>
      </c>
      <c r="G47" s="64">
        <f t="shared" si="8"/>
        <v>819</v>
      </c>
      <c r="H47" s="64">
        <f t="shared" si="8"/>
        <v>798</v>
      </c>
      <c r="I47" s="64">
        <f t="shared" si="8"/>
        <v>819</v>
      </c>
      <c r="J47" s="88">
        <f t="shared" si="8"/>
        <v>0.52156862745098032</v>
      </c>
      <c r="K47" s="88">
        <f t="shared" si="8"/>
        <v>0.53669724770642202</v>
      </c>
    </row>
    <row r="48" spans="1:11" ht="22.15" customHeight="1" x14ac:dyDescent="0.2">
      <c r="A48" s="46"/>
      <c r="B48" s="46"/>
      <c r="C48" s="46"/>
      <c r="D48" s="46"/>
      <c r="E48" s="12"/>
      <c r="F48" s="12"/>
      <c r="G48" s="12"/>
      <c r="H48" s="12"/>
    </row>
    <row r="49" spans="1:11" x14ac:dyDescent="0.2">
      <c r="A49" s="22" t="s">
        <v>111</v>
      </c>
      <c r="B49" s="22"/>
      <c r="C49" s="51"/>
      <c r="D49" s="51"/>
      <c r="E49" s="51"/>
      <c r="F49" s="51"/>
      <c r="G49" s="51"/>
      <c r="H49" s="51"/>
    </row>
    <row r="50" spans="1:11" ht="30.6" customHeight="1" x14ac:dyDescent="0.2">
      <c r="A50" s="125" t="s">
        <v>107</v>
      </c>
      <c r="B50" s="125"/>
      <c r="C50" s="125"/>
      <c r="D50" s="125"/>
      <c r="E50" s="125"/>
      <c r="F50" s="125"/>
      <c r="G50" s="125"/>
      <c r="H50" s="125"/>
      <c r="I50" s="125"/>
      <c r="J50" s="125"/>
      <c r="K50" s="125"/>
    </row>
    <row r="51" spans="1:11" ht="54.6" customHeight="1" x14ac:dyDescent="0.2">
      <c r="A51" s="125" t="s">
        <v>60</v>
      </c>
      <c r="B51" s="193" t="s">
        <v>112</v>
      </c>
      <c r="C51" s="193"/>
      <c r="D51" s="193" t="s">
        <v>113</v>
      </c>
      <c r="E51" s="193"/>
      <c r="F51" s="193" t="s">
        <v>173</v>
      </c>
      <c r="G51" s="193"/>
      <c r="H51" s="125" t="s">
        <v>114</v>
      </c>
      <c r="I51" s="125"/>
      <c r="J51" s="193" t="s">
        <v>186</v>
      </c>
      <c r="K51" s="193"/>
    </row>
    <row r="52" spans="1:11" ht="23.45" customHeight="1" x14ac:dyDescent="0.2">
      <c r="A52" s="125"/>
      <c r="B52" s="85">
        <v>2022</v>
      </c>
      <c r="C52" s="86">
        <v>2023</v>
      </c>
      <c r="D52" s="85">
        <v>2022</v>
      </c>
      <c r="E52" s="86">
        <v>2023</v>
      </c>
      <c r="F52" s="85">
        <v>2022</v>
      </c>
      <c r="G52" s="86">
        <v>2023</v>
      </c>
      <c r="H52" s="85">
        <v>2022</v>
      </c>
      <c r="I52" s="86">
        <v>2023</v>
      </c>
      <c r="J52" s="85">
        <v>2022</v>
      </c>
      <c r="K52" s="86">
        <v>2023</v>
      </c>
    </row>
    <row r="53" spans="1:11" x14ac:dyDescent="0.2">
      <c r="A53" s="48">
        <v>1</v>
      </c>
      <c r="B53" s="48">
        <v>2</v>
      </c>
      <c r="C53" s="48">
        <v>3</v>
      </c>
      <c r="D53" s="48">
        <v>4</v>
      </c>
      <c r="E53" s="48">
        <v>5</v>
      </c>
      <c r="F53" s="48">
        <v>6</v>
      </c>
      <c r="G53" s="48">
        <v>7</v>
      </c>
      <c r="H53" s="48">
        <v>8</v>
      </c>
      <c r="I53" s="48">
        <v>9</v>
      </c>
      <c r="J53" s="48">
        <v>10</v>
      </c>
      <c r="K53" s="48">
        <v>11</v>
      </c>
    </row>
    <row r="54" spans="1:11" ht="36" customHeight="1" x14ac:dyDescent="0.2">
      <c r="A54" s="90" t="s">
        <v>18</v>
      </c>
      <c r="B54" s="62">
        <v>23</v>
      </c>
      <c r="C54" s="62">
        <v>26</v>
      </c>
      <c r="D54" s="62">
        <v>22</v>
      </c>
      <c r="E54" s="62">
        <v>26</v>
      </c>
      <c r="F54" s="62">
        <v>21</v>
      </c>
      <c r="G54" s="62">
        <v>25</v>
      </c>
      <c r="H54" s="3">
        <v>21</v>
      </c>
      <c r="I54" s="62">
        <v>25</v>
      </c>
      <c r="J54" s="87">
        <f>H54/1530</f>
        <v>1.3725490196078431E-2</v>
      </c>
      <c r="K54" s="87">
        <f>I54/1526</f>
        <v>1.6382699868938401E-2</v>
      </c>
    </row>
    <row r="55" spans="1:11" ht="36" customHeight="1" x14ac:dyDescent="0.2">
      <c r="A55" s="90" t="s">
        <v>19</v>
      </c>
      <c r="B55" s="62">
        <v>214</v>
      </c>
      <c r="C55" s="62">
        <v>223</v>
      </c>
      <c r="D55" s="62">
        <v>195</v>
      </c>
      <c r="E55" s="62">
        <v>210</v>
      </c>
      <c r="F55" s="62">
        <v>185</v>
      </c>
      <c r="G55" s="62">
        <v>196</v>
      </c>
      <c r="H55" s="3">
        <v>185</v>
      </c>
      <c r="I55" s="62">
        <v>196</v>
      </c>
      <c r="J55" s="87">
        <f t="shared" ref="J55:J62" si="9">H55/1530</f>
        <v>0.12091503267973856</v>
      </c>
      <c r="K55" s="87">
        <f t="shared" ref="K55:K62" si="10">I55/1526</f>
        <v>0.12844036697247707</v>
      </c>
    </row>
    <row r="56" spans="1:11" ht="36" customHeight="1" x14ac:dyDescent="0.2">
      <c r="A56" s="91" t="s">
        <v>20</v>
      </c>
      <c r="B56" s="62">
        <v>190</v>
      </c>
      <c r="C56" s="62">
        <v>116</v>
      </c>
      <c r="D56" s="62">
        <v>178</v>
      </c>
      <c r="E56" s="62">
        <v>106</v>
      </c>
      <c r="F56" s="62">
        <v>165</v>
      </c>
      <c r="G56" s="62">
        <v>98</v>
      </c>
      <c r="H56" s="3">
        <v>165</v>
      </c>
      <c r="I56" s="62">
        <v>98</v>
      </c>
      <c r="J56" s="87">
        <f t="shared" si="9"/>
        <v>0.10784313725490197</v>
      </c>
      <c r="K56" s="87">
        <f t="shared" si="10"/>
        <v>6.4220183486238536E-2</v>
      </c>
    </row>
    <row r="57" spans="1:11" ht="36" customHeight="1" x14ac:dyDescent="0.2">
      <c r="A57" s="91" t="s">
        <v>21</v>
      </c>
      <c r="B57" s="62">
        <v>123</v>
      </c>
      <c r="C57" s="62">
        <v>125</v>
      </c>
      <c r="D57" s="62">
        <v>115</v>
      </c>
      <c r="E57" s="62">
        <v>120</v>
      </c>
      <c r="F57" s="62">
        <v>107</v>
      </c>
      <c r="G57" s="62">
        <v>111</v>
      </c>
      <c r="H57" s="3">
        <v>107</v>
      </c>
      <c r="I57" s="62">
        <v>111</v>
      </c>
      <c r="J57" s="87">
        <f t="shared" si="9"/>
        <v>6.9934640522875818E-2</v>
      </c>
      <c r="K57" s="87">
        <f t="shared" si="10"/>
        <v>7.2739187418086507E-2</v>
      </c>
    </row>
    <row r="58" spans="1:11" ht="36" customHeight="1" x14ac:dyDescent="0.2">
      <c r="A58" s="91" t="s">
        <v>22</v>
      </c>
      <c r="B58" s="62">
        <v>35</v>
      </c>
      <c r="C58" s="62">
        <v>37</v>
      </c>
      <c r="D58" s="62">
        <v>33</v>
      </c>
      <c r="E58" s="62">
        <v>36</v>
      </c>
      <c r="F58" s="62">
        <v>31</v>
      </c>
      <c r="G58" s="62">
        <v>32</v>
      </c>
      <c r="H58" s="3">
        <v>31</v>
      </c>
      <c r="I58" s="62">
        <v>32</v>
      </c>
      <c r="J58" s="87">
        <f t="shared" si="9"/>
        <v>2.0261437908496733E-2</v>
      </c>
      <c r="K58" s="87">
        <f t="shared" si="10"/>
        <v>2.0969855832241154E-2</v>
      </c>
    </row>
    <row r="59" spans="1:11" ht="36" customHeight="1" x14ac:dyDescent="0.2">
      <c r="A59" s="91" t="s">
        <v>23</v>
      </c>
      <c r="B59" s="62">
        <v>125</v>
      </c>
      <c r="C59" s="62">
        <v>125</v>
      </c>
      <c r="D59" s="62">
        <v>120</v>
      </c>
      <c r="E59" s="62">
        <v>115</v>
      </c>
      <c r="F59" s="62">
        <v>106</v>
      </c>
      <c r="G59" s="62">
        <v>107</v>
      </c>
      <c r="H59" s="3">
        <v>106</v>
      </c>
      <c r="I59" s="62">
        <v>107</v>
      </c>
      <c r="J59" s="87">
        <f t="shared" si="9"/>
        <v>6.9281045751633991E-2</v>
      </c>
      <c r="K59" s="87">
        <f t="shared" si="10"/>
        <v>7.0117955439056356E-2</v>
      </c>
    </row>
    <row r="60" spans="1:11" ht="36" customHeight="1" x14ac:dyDescent="0.2">
      <c r="A60" s="91" t="s">
        <v>24</v>
      </c>
      <c r="B60" s="62">
        <v>95</v>
      </c>
      <c r="C60" s="62">
        <v>96</v>
      </c>
      <c r="D60" s="62">
        <v>89</v>
      </c>
      <c r="E60" s="62">
        <v>92</v>
      </c>
      <c r="F60" s="62">
        <v>79</v>
      </c>
      <c r="G60" s="62">
        <v>86</v>
      </c>
      <c r="H60" s="3">
        <v>79</v>
      </c>
      <c r="I60" s="62">
        <v>86</v>
      </c>
      <c r="J60" s="87">
        <f t="shared" si="9"/>
        <v>5.1633986928104572E-2</v>
      </c>
      <c r="K60" s="87">
        <f t="shared" si="10"/>
        <v>5.6356487549148099E-2</v>
      </c>
    </row>
    <row r="61" spans="1:11" ht="36" customHeight="1" x14ac:dyDescent="0.2">
      <c r="A61" s="91" t="s">
        <v>25</v>
      </c>
      <c r="B61" s="62">
        <v>52</v>
      </c>
      <c r="C61" s="62">
        <v>46</v>
      </c>
      <c r="D61" s="62">
        <v>52</v>
      </c>
      <c r="E61" s="62">
        <v>42</v>
      </c>
      <c r="F61" s="62">
        <v>44</v>
      </c>
      <c r="G61" s="62">
        <v>38</v>
      </c>
      <c r="H61" s="3">
        <v>44</v>
      </c>
      <c r="I61" s="62">
        <v>38</v>
      </c>
      <c r="J61" s="87">
        <f t="shared" si="9"/>
        <v>2.8758169934640521E-2</v>
      </c>
      <c r="K61" s="87">
        <f t="shared" si="10"/>
        <v>2.4901703800786368E-2</v>
      </c>
    </row>
    <row r="62" spans="1:11" ht="36" customHeight="1" x14ac:dyDescent="0.2">
      <c r="A62" s="91" t="s">
        <v>56</v>
      </c>
      <c r="B62" s="62">
        <v>68</v>
      </c>
      <c r="C62" s="62">
        <v>147</v>
      </c>
      <c r="D62" s="62">
        <v>65</v>
      </c>
      <c r="E62" s="62">
        <v>137</v>
      </c>
      <c r="F62" s="62">
        <v>60</v>
      </c>
      <c r="G62" s="62">
        <v>126</v>
      </c>
      <c r="H62" s="3">
        <v>60</v>
      </c>
      <c r="I62" s="62">
        <v>126</v>
      </c>
      <c r="J62" s="87">
        <f t="shared" si="9"/>
        <v>3.9215686274509803E-2</v>
      </c>
      <c r="K62" s="87">
        <f t="shared" si="10"/>
        <v>8.2568807339449546E-2</v>
      </c>
    </row>
    <row r="63" spans="1:11" ht="36" customHeight="1" x14ac:dyDescent="0.2">
      <c r="A63" s="44" t="s">
        <v>26</v>
      </c>
      <c r="B63" s="64">
        <f t="shared" ref="B63:K63" si="11">SUM(B54:B62)</f>
        <v>925</v>
      </c>
      <c r="C63" s="64">
        <f t="shared" si="11"/>
        <v>941</v>
      </c>
      <c r="D63" s="64">
        <f t="shared" si="11"/>
        <v>869</v>
      </c>
      <c r="E63" s="64">
        <f t="shared" si="11"/>
        <v>884</v>
      </c>
      <c r="F63" s="64">
        <f t="shared" si="11"/>
        <v>798</v>
      </c>
      <c r="G63" s="64">
        <f t="shared" si="11"/>
        <v>819</v>
      </c>
      <c r="H63" s="64">
        <f t="shared" si="11"/>
        <v>798</v>
      </c>
      <c r="I63" s="64">
        <f t="shared" si="11"/>
        <v>819</v>
      </c>
      <c r="J63" s="88">
        <f t="shared" si="11"/>
        <v>0.52156862745098043</v>
      </c>
      <c r="K63" s="88">
        <f t="shared" si="11"/>
        <v>0.53669724770642202</v>
      </c>
    </row>
  </sheetData>
  <mergeCells count="28">
    <mergeCell ref="J5:K5"/>
    <mergeCell ref="A4:K4"/>
    <mergeCell ref="J18:K18"/>
    <mergeCell ref="J41:K41"/>
    <mergeCell ref="J51:K51"/>
    <mergeCell ref="A17:K17"/>
    <mergeCell ref="A40:K40"/>
    <mergeCell ref="A50:K50"/>
    <mergeCell ref="A51:A52"/>
    <mergeCell ref="B51:C51"/>
    <mergeCell ref="D51:E51"/>
    <mergeCell ref="F51:G51"/>
    <mergeCell ref="H51:I51"/>
    <mergeCell ref="A41:A42"/>
    <mergeCell ref="B41:C41"/>
    <mergeCell ref="D41:E41"/>
    <mergeCell ref="F41:G41"/>
    <mergeCell ref="H41:I41"/>
    <mergeCell ref="A18:A19"/>
    <mergeCell ref="B18:C18"/>
    <mergeCell ref="D18:E18"/>
    <mergeCell ref="F18:G18"/>
    <mergeCell ref="H18:I18"/>
    <mergeCell ref="B5:C5"/>
    <mergeCell ref="D5:E5"/>
    <mergeCell ref="F5:G5"/>
    <mergeCell ref="H5:I5"/>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10</vt:i4>
      </vt:variant>
    </vt:vector>
  </HeadingPairs>
  <TitlesOfParts>
    <vt:vector size="18" baseType="lpstr">
      <vt:lpstr>Zawartość</vt:lpstr>
      <vt:lpstr>Grupa 1</vt:lpstr>
      <vt:lpstr>Grupa 2</vt:lpstr>
      <vt:lpstr>Grupa 3</vt:lpstr>
      <vt:lpstr>Grupa 4</vt:lpstr>
      <vt:lpstr>Grupa 5</vt:lpstr>
      <vt:lpstr>Grupa 6</vt:lpstr>
      <vt:lpstr>Grupa 7</vt:lpstr>
      <vt:lpstr>'Grupa 1'!Obszar_wydruku</vt:lpstr>
      <vt:lpstr>'Grupa 2'!Obszar_wydruku</vt:lpstr>
      <vt:lpstr>'Grupa 3'!Obszar_wydruku</vt:lpstr>
      <vt:lpstr>'Grupa 5'!Obszar_wydruku</vt:lpstr>
      <vt:lpstr>'Grupa 1'!Tytuły_wydruku</vt:lpstr>
      <vt:lpstr>'Grupa 2'!Tytuły_wydruku</vt:lpstr>
      <vt:lpstr>'Grupa 3'!Tytuły_wydruku</vt:lpstr>
      <vt:lpstr>'Grupa 4'!Tytuły_wydruku</vt:lpstr>
      <vt:lpstr>'Grupa 5'!Tytuły_wydruku</vt:lpstr>
      <vt:lpstr>'Grupa 6'!Tytuły_wydruku</vt:lpstr>
    </vt:vector>
  </TitlesOfParts>
  <Company>Biuro Gospodarki Wodnej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Daniluk</dc:creator>
  <cp:lastModifiedBy>Pietrzak Dominik</cp:lastModifiedBy>
  <cp:lastPrinted>2019-03-04T10:52:02Z</cp:lastPrinted>
  <dcterms:created xsi:type="dcterms:W3CDTF">2006-01-18T14:34:22Z</dcterms:created>
  <dcterms:modified xsi:type="dcterms:W3CDTF">2025-08-29T11:15:17Z</dcterms:modified>
</cp:coreProperties>
</file>