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ZFD\02_Foldery PRACOWNIKÓW WFSN\H_Zarnowska\Formularze sprawozdań na 2024\"/>
    </mc:Choice>
  </mc:AlternateContent>
  <xr:revisionPtr revIDLastSave="0" documentId="13_ncr:1_{8D48B824-0A5A-42BB-BB73-BBB9997F3717}" xr6:coauthVersionLast="47" xr6:coauthVersionMax="47" xr10:uidLastSave="{00000000-0000-0000-0000-000000000000}"/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-120" yWindow="-120" windowWidth="29040" windowHeight="15720" activeTab="3" xr2:uid="{00000000-000D-0000-FFFF-FFFF00000000}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III'!$A$1:$J$35</definedName>
    <definedName name="__xlnm.Print_Area_4">'dział IV'!$A$1:$G$31</definedName>
    <definedName name="nazwa_uczelni" comment="pełne nazwy uczelni">'dział I'!$O$7:$O$91</definedName>
    <definedName name="_xlnm.Print_Area" localSheetId="2">'dzial III'!$A$1:$J$35</definedName>
    <definedName name="_xlnm.Print_Area" localSheetId="1">'dział II'!$A$1:$G$40</definedName>
    <definedName name="Uniwersytet_w_Białymstoku">'dział I'!$O$10:$O$91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2" l="1"/>
  <c r="G16" i="2"/>
  <c r="F28" i="5" l="1"/>
  <c r="F19" i="5"/>
  <c r="E30" i="3" l="1"/>
  <c r="E61" i="3" l="1"/>
  <c r="F12" i="3" l="1"/>
  <c r="H6" i="2" l="1"/>
  <c r="F29" i="1"/>
  <c r="F28" i="1"/>
  <c r="F27" i="1"/>
  <c r="F26" i="1"/>
  <c r="F25" i="1"/>
  <c r="J24" i="1"/>
  <c r="H24" i="1"/>
  <c r="H23" i="1" s="1"/>
  <c r="G24" i="1"/>
  <c r="G23" i="1" s="1"/>
  <c r="E24" i="1"/>
  <c r="E23" i="1" s="1"/>
  <c r="J23" i="1"/>
  <c r="I23" i="1"/>
  <c r="G38" i="5"/>
  <c r="G32" i="5"/>
  <c r="G28" i="5"/>
  <c r="G26" i="5"/>
  <c r="G23" i="5"/>
  <c r="G19" i="5"/>
  <c r="G14" i="5"/>
  <c r="F61" i="3"/>
  <c r="F59" i="3" s="1"/>
  <c r="F54" i="3"/>
  <c r="F30" i="3"/>
  <c r="F28" i="3" s="1"/>
  <c r="F11" i="3" s="1"/>
  <c r="F56" i="3" l="1"/>
  <c r="F40" i="3" s="1"/>
  <c r="F39" i="3" s="1"/>
  <c r="F64" i="3" s="1"/>
  <c r="F69" i="3" s="1"/>
  <c r="F72" i="3" s="1"/>
  <c r="F24" i="1"/>
  <c r="F23" i="1" s="1"/>
  <c r="F11" i="1"/>
  <c r="H10" i="1" l="1"/>
  <c r="H9" i="1" s="1"/>
  <c r="F23" i="5" l="1"/>
  <c r="E15" i="5" l="1"/>
  <c r="E16" i="5" l="1"/>
  <c r="E17" i="5" s="1"/>
  <c r="E18" i="5" s="1"/>
  <c r="E19" i="5" s="1"/>
  <c r="E20" i="5" s="1"/>
  <c r="F26" i="5"/>
  <c r="E54" i="3" l="1"/>
  <c r="E12" i="3"/>
  <c r="E56" i="3" l="1"/>
  <c r="E40" i="3" s="1"/>
  <c r="J10" i="1"/>
  <c r="G10" i="1"/>
  <c r="E10" i="1"/>
  <c r="F12" i="1"/>
  <c r="E59" i="3"/>
  <c r="E28" i="3"/>
  <c r="E39" i="3" l="1"/>
  <c r="E11" i="3"/>
  <c r="F32" i="5" l="1"/>
  <c r="F38" i="5" l="1"/>
  <c r="F15" i="1" l="1"/>
  <c r="F13" i="1"/>
  <c r="F14" i="1"/>
  <c r="F10" i="1" l="1"/>
  <c r="F9" i="1" s="1"/>
  <c r="A1" i="2"/>
  <c r="A1" i="1"/>
  <c r="A1" i="5"/>
  <c r="E21" i="5" l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F14" i="5"/>
  <c r="E64" i="3"/>
  <c r="G6" i="2"/>
  <c r="J9" i="1"/>
  <c r="G9" i="1"/>
  <c r="E9" i="1"/>
  <c r="I9" i="1"/>
  <c r="E69" i="3" l="1"/>
  <c r="E72" i="3" s="1"/>
  <c r="E35" i="5"/>
  <c r="E36" i="5" s="1"/>
  <c r="E37" i="5" s="1"/>
  <c r="E38" i="5" s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l="1"/>
  <c r="D58" i="3" s="1"/>
  <c r="D59" i="3" s="1"/>
  <c r="D60" i="3" s="1"/>
  <c r="D61" i="3" l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Jagielski Piotr</author>
    <author>Piotr Jagielski</author>
    <author>Żarnowska Hanna</author>
  </authors>
  <commentList>
    <comment ref="E3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wartość komórki nie może być większa niż wykazana w wierszu 22.</t>
        </r>
      </text>
    </comment>
    <comment ref="F3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wartość komórki nie może być większa niż wykazana w wierszu 22.</t>
        </r>
      </text>
    </comment>
    <comment ref="E46" authorId="1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Uczelnia wypłaca wynagrodzenia z innych tytułów niż wynikające ze stosunku pracy. Kwota wpisana nie może być równa lub większa niż wpisana w wierszu 30.</t>
        </r>
      </text>
    </comment>
    <comment ref="F46" authorId="1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Uczelnia wypłaca wynagrodzenia z innych tytułów niż wynikające ze stosunku pracy. Kwota wpisana nie może być równa lub większa niż wpisana w wierszu 30.</t>
        </r>
      </text>
    </comment>
    <comment ref="E4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Wartość wiersza nie może być mniejsza niż suma wierszy 33 i 35-37.</t>
        </r>
      </text>
    </comment>
    <comment ref="F47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Wartość wiersza nie może być mniejsza niż suma wierszy 33 i 35-37.</t>
        </r>
      </text>
    </comment>
    <comment ref="E52" authorId="2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F52" authorId="2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  <comment ref="F56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Piotr Jagielski</author>
    <author>Jagielski Piotr</author>
    <author>pjagielski</author>
  </authors>
  <commentList>
    <comment ref="F7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Wartość komórki nie może być mniejsza niż suma wierszy 03, 04, 05.</t>
        </r>
      </text>
    </comment>
    <comment ref="G7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Wartość komórki nie może być mniejsza niż suma wierszy 03, 04, 05.</t>
        </r>
      </text>
    </comment>
    <comment ref="F8" authorId="1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Fundusz zasadniczy należy powiększyć o osiągnięty w poprzednim roku zysk, lub pomniejszyć o wykazaną stratę. Nie ma możliwości by w polach 03 i 07 wykazać wartości "0,0".</t>
        </r>
      </text>
    </comment>
    <comment ref="G8" authorId="1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Fundusz zasadniczy należy powiększyć o osiągnięty w poprzednim roku zysk, lub pomniejszyć o wykazaną stratę. Nie ma możliwości by w polach 03 i 07 wykazać wartości "0,0".</t>
        </r>
      </text>
    </comment>
    <comment ref="F11" authorId="2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Wartość komórki nie może być mniejsza od sumy wierszy 07, 08.
</t>
        </r>
      </text>
    </comment>
    <comment ref="G11" authorId="2" shapeId="0" xr:uid="{00000000-0006-0000-0100-000006000000}">
      <text>
        <r>
          <rPr>
            <sz val="8"/>
            <color indexed="81"/>
            <rFont val="Tahoma"/>
            <family val="2"/>
            <charset val="238"/>
          </rPr>
          <t xml:space="preserve">Wartość komórki nie może być mniejsza od sumy wierszy 07, 08.
</t>
        </r>
      </text>
    </comment>
    <comment ref="F21" authorId="1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Wpisana wartość nie może być mniejsza niż wykazana w wierszu 35 działu I.</t>
        </r>
      </text>
    </comment>
    <comment ref="G21" authorId="1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Wpisana wartość nie może być mniejsza niż wykazana w wierszu 35 działu I.</t>
        </r>
      </text>
    </comment>
    <comment ref="F25" authorId="1" shapeId="0" xr:uid="{00000000-0006-0000-0100-000009000000}">
      <text>
        <r>
          <rPr>
            <sz val="8"/>
            <color indexed="81"/>
            <rFont val="Tahoma"/>
            <family val="2"/>
            <charset val="238"/>
          </rPr>
          <t>Wpisana wartość nie może być mniejsza niż wykazana w wierszu 21</t>
        </r>
      </text>
    </comment>
    <comment ref="G25" authorId="1" shapeId="0" xr:uid="{00000000-0006-0000-0100-00000A000000}">
      <text>
        <r>
          <rPr>
            <sz val="8"/>
            <color indexed="81"/>
            <rFont val="Tahoma"/>
            <family val="2"/>
            <charset val="238"/>
          </rPr>
          <t>Wpisana wartość nie może być mniejsza niż wykazana w wierszu 21</t>
        </r>
      </text>
    </comment>
    <comment ref="A35" authorId="0" shapeId="0" xr:uid="{00000000-0006-0000-0100-00000B000000}">
      <text>
        <r>
          <rPr>
            <sz val="8"/>
            <color indexed="81"/>
            <rFont val="Tahoma"/>
            <family val="2"/>
            <charset val="238"/>
          </rPr>
          <t xml:space="preserve">Proszę wpisać nazwę funduszu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Piotr Jagielski</author>
  </authors>
  <commentList>
    <comment ref="I10" authorId="0" shapeId="0" xr:uid="{00000000-0006-0000-0200-000001000000}">
      <text>
        <r>
          <rPr>
            <sz val="8"/>
            <color indexed="81"/>
            <rFont val="Tahoma"/>
            <family val="2"/>
            <charset val="238"/>
          </rPr>
          <t>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 xr:uid="{00000000-0006-0000-0200-000002000000}">
      <text>
        <r>
          <rPr>
            <sz val="8"/>
            <color indexed="81"/>
            <rFont val="Tahoma"/>
            <family val="2"/>
            <charset val="238"/>
          </rPr>
          <t>Nagrody naliczane zgodnie z art. 145 ust. 2 pkt 2 ustawy - Prawo o szkolnictwie wyższym i nauce.
Naliczenie wedle wzoru:
 1% x (wynagrodzenia osobowe x (100/101)) - zaokrąglone do 1 miejsca po przecinku.</t>
        </r>
      </text>
    </comment>
    <comment ref="I24" authorId="0" shapeId="0" xr:uid="{00000000-0006-0000-0200-000003000000}">
      <text>
        <r>
          <rPr>
            <sz val="8"/>
            <color indexed="81"/>
            <rFont val="Tahoma"/>
            <family val="2"/>
            <charset val="238"/>
          </rPr>
          <t>Nagrody naliczane zgodnie z art. 145 ust. 2 pkt 1 ustawy - Prawo o szkolnictwie wyższym i nauce.
Naliczenie wedle wzoru:
 2% x (wynagrodzenia osobowe x (100/102)) - zaokrąglone do 1 miejsca po przecinku.</t>
        </r>
      </text>
    </comment>
    <comment ref="I29" authorId="0" shapeId="0" xr:uid="{00000000-0006-0000-0200-000004000000}">
      <text>
        <r>
          <rPr>
            <sz val="8"/>
            <color indexed="81"/>
            <rFont val="Tahoma"/>
            <family val="2"/>
            <charset val="238"/>
          </rPr>
          <t>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Żarnowska Hanna</author>
  </authors>
  <commentList>
    <comment ref="G8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  <comment ref="H8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<sst xmlns="http://schemas.openxmlformats.org/spreadsheetml/2006/main" count="277" uniqueCount="174">
  <si>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</si>
  <si>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</si>
  <si>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</si>
  <si>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</si>
  <si>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</si>
  <si>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</si>
  <si>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</si>
  <si>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</si>
  <si>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</si>
  <si>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</si>
  <si>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</si>
  <si>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</si>
  <si>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</si>
  <si>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</si>
  <si>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</si>
  <si>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</si>
  <si>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</si>
  <si>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</si>
  <si>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</si>
  <si>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</si>
  <si>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</si>
  <si>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</si>
  <si>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</si>
  <si>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</si>
  <si>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</si>
  <si>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</si>
  <si>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</si>
  <si>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</si>
  <si>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</si>
  <si>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</si>
  <si>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</si>
  <si>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</si>
  <si>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</si>
  <si>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</si>
  <si>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</si>
  <si>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</si>
  <si>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</si>
  <si>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</si>
  <si>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</si>
  <si>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</si>
  <si>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</si>
  <si>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</si>
  <si>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</si>
  <si>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</si>
  <si>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</si>
  <si>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</si>
  <si>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</si>
  <si>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</si>
  <si>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</si>
  <si>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</si>
  <si>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</si>
  <si>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</si>
  <si>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</si>
  <si>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</si>
  <si>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</si>
  <si>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</si>
  <si>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</si>
  <si>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</si>
  <si>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</si>
  <si>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</si>
  <si>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</si>
  <si>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</si>
  <si>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</si>
  <si>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</si>
  <si>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</si>
  <si>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</si>
  <si>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</si>
  <si>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</si>
  <si>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</si>
  <si>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</si>
  <si>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</si>
  <si>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</si>
  <si>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</si>
  <si>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</si>
  <si>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</si>
  <si>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</si>
  <si>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</si>
  <si>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</si>
  <si>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</si>
  <si>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</si>
  <si>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</si>
  <si>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</si>
  <si>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</si>
  <si>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</si>
  <si>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</si>
  <si>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</si>
  <si>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</si>
  <si>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</si>
  <si>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</si>
  <si>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</si>
  <si>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</si>
  <si>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</si>
  <si>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</si>
  <si>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</si>
  <si>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</si>
  <si>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</si>
  <si>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</si>
  <si>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</si>
  <si>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</si>
  <si>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</si>
  <si>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</si>
  <si>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</si>
  <si>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</si>
  <si>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</si>
  <si>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</si>
  <si>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</si>
  <si>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</si>
  <si>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</si>
  <si>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</si>
  <si>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</si>
  <si>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</si>
  <si>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</si>
  <si>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</si>
  <si>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</si>
  <si>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</si>
  <si>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</si>
  <si>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</si>
  <si>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</si>
  <si>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t>Liczba studentów ogółem (02+03)</t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</si>
  <si>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</si>
  <si>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</si>
  <si>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</si>
  <si>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</si>
  <si>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</si>
  <si>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</si>
  <si>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</si>
  <si>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</si>
  <si>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</si>
  <si>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</si>
  <si>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</si>
  <si>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</si>
  <si>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</si>
  <si>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</si>
  <si>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</si>
  <si>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</si>
  <si>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</si>
  <si>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</si>
  <si>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</si>
  <si>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</si>
  <si>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</si>
  <si>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</si>
  <si>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</si>
  <si>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</si>
  <si>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</si>
  <si>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</si>
  <si>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</si>
  <si>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</si>
  <si>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</si>
  <si>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</si>
  <si>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</si>
  <si>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</si>
  <si>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</si>
  <si>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</si>
  <si>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</si>
  <si>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</si>
  <si>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</si>
  <si>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</si>
  <si>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</si>
  <si>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</si>
  <si>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</si>
  <si>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odpis w ciężar kosztów działalności podstawowej ze środków subwencji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</si>
  <si>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13)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</si>
  <si>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(15+16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</si>
  <si>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</si>
  <si>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</si>
  <si>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(28+29-30)</t>
    </r>
  </si>
  <si>
    <t>Plan po zmianach na 2025 rok</t>
  </si>
  <si>
    <t>Wykonanie 
za rok 2025</t>
  </si>
  <si>
    <t>Sprawozdanie z wykonania planu rzeczowo-finansowego za rok 2025</t>
  </si>
  <si>
    <t>Wykonanie za rok 2025</t>
  </si>
  <si>
    <t>Liczba doktorantów ogółem</t>
  </si>
  <si>
    <t>w tym:</t>
  </si>
  <si>
    <t>z wiersza 11</t>
  </si>
  <si>
    <t>Nakłady na rzeczowe aktywa trwałe i wartości niematerialne i prawne sfinansowane ze środków innych niż wymienione w wierszach 13-17 i 20, a także otrzymanych nieodpłatnie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</si>
</sst>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87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2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6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78" xfId="2" applyFont="1" applyBorder="1" applyAlignment="1" applyProtection="1">
      <alignment horizontal="center" vertical="center"/>
    </xf>
    <xf numFmtId="0" fontId="10" fillId="0" borderId="77" xfId="2" applyFont="1" applyBorder="1" applyAlignment="1" applyProtection="1">
      <alignment horizontal="center" vertical="center"/>
    </xf>
    <xf numFmtId="164" fontId="9" fillId="0" borderId="9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  <protection locked="0"/>
    </xf>
    <xf numFmtId="164" fontId="7" fillId="4" borderId="9" xfId="2" applyNumberFormat="1" applyFont="1" applyFill="1" applyBorder="1" applyAlignment="1" applyProtection="1">
      <alignment vertical="center"/>
      <protection locked="0"/>
    </xf>
    <xf numFmtId="164" fontId="9" fillId="0" borderId="11" xfId="2" applyNumberFormat="1" applyFont="1" applyFill="1" applyBorder="1" applyAlignment="1" applyProtection="1">
      <alignment horizontal="right" vertical="center" wrapText="1"/>
    </xf>
    <xf numFmtId="164" fontId="9" fillId="0" borderId="16" xfId="2" applyNumberFormat="1" applyFont="1" applyFill="1" applyBorder="1" applyAlignment="1" applyProtection="1">
      <alignment vertical="center"/>
      <protection locked="0"/>
    </xf>
    <xf numFmtId="164" fontId="9" fillId="0" borderId="12" xfId="2" applyNumberFormat="1" applyFont="1" applyFill="1" applyBorder="1" applyAlignment="1" applyProtection="1">
      <alignment horizontal="right" vertical="center" wrapText="1"/>
    </xf>
    <xf numFmtId="164" fontId="9" fillId="0" borderId="17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</xf>
    <xf numFmtId="164" fontId="9" fillId="0" borderId="17" xfId="2" applyNumberFormat="1" applyFont="1" applyFill="1" applyBorder="1" applyAlignment="1" applyProtection="1">
      <alignment vertical="center" wrapText="1"/>
      <protection locked="0"/>
    </xf>
    <xf numFmtId="164" fontId="7" fillId="0" borderId="17" xfId="2" applyNumberFormat="1" applyFont="1" applyFill="1" applyBorder="1" applyAlignment="1" applyProtection="1">
      <alignment vertical="center" wrapText="1"/>
      <protection locked="0"/>
    </xf>
    <xf numFmtId="164" fontId="9" fillId="4" borderId="16" xfId="2" applyNumberFormat="1" applyFont="1" applyFill="1" applyBorder="1" applyAlignment="1" applyProtection="1">
      <alignment wrapText="1"/>
      <protection locked="0"/>
    </xf>
    <xf numFmtId="164" fontId="7" fillId="4" borderId="9" xfId="2" applyNumberFormat="1" applyFont="1" applyFill="1" applyBorder="1" applyProtection="1">
      <protection locked="0"/>
    </xf>
    <xf numFmtId="3" fontId="25" fillId="0" borderId="8" xfId="1" applyNumberFormat="1" applyFont="1" applyFill="1" applyBorder="1" applyAlignment="1" applyProtection="1">
      <alignment horizontal="right" vertical="center" wrapText="1"/>
    </xf>
    <xf numFmtId="3" fontId="7" fillId="0" borderId="8" xfId="1" applyNumberFormat="1" applyFont="1" applyBorder="1" applyAlignment="1" applyProtection="1">
      <alignment vertical="center"/>
      <protection locked="0"/>
    </xf>
    <xf numFmtId="164" fontId="7" fillId="0" borderId="8" xfId="1" applyNumberFormat="1" applyFont="1" applyFill="1" applyBorder="1" applyAlignment="1" applyProtection="1">
      <alignment vertical="center"/>
      <protection locked="0"/>
    </xf>
    <xf numFmtId="164" fontId="7" fillId="0" borderId="6" xfId="1" applyNumberFormat="1" applyFont="1" applyFill="1" applyBorder="1" applyAlignment="1" applyProtection="1">
      <alignment vertical="center"/>
      <protection locked="0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80" xfId="1" applyFont="1" applyFill="1" applyBorder="1" applyAlignment="1" applyProtection="1">
      <alignment horizontal="center" vertical="center" wrapText="1"/>
    </xf>
    <xf numFmtId="164" fontId="7" fillId="0" borderId="80" xfId="1" applyNumberFormat="1" applyFont="1" applyFill="1" applyBorder="1" applyAlignment="1" applyProtection="1">
      <alignment vertical="center"/>
      <protection locked="0"/>
    </xf>
    <xf numFmtId="164" fontId="7" fillId="0" borderId="81" xfId="1" applyNumberFormat="1" applyFont="1" applyFill="1" applyBorder="1" applyAlignment="1" applyProtection="1">
      <alignment vertical="center"/>
      <protection locked="0"/>
    </xf>
    <xf numFmtId="0" fontId="5" fillId="0" borderId="83" xfId="1" applyFont="1" applyBorder="1" applyAlignment="1" applyProtection="1">
      <alignment horizontal="center" vertical="center" wrapText="1"/>
    </xf>
    <xf numFmtId="0" fontId="5" fillId="0" borderId="83" xfId="1" applyFont="1" applyFill="1" applyBorder="1" applyAlignment="1" applyProtection="1">
      <alignment horizontal="center" vertical="center" wrapText="1"/>
    </xf>
    <xf numFmtId="0" fontId="5" fillId="0" borderId="86" xfId="1" applyFont="1" applyFill="1" applyBorder="1" applyAlignment="1" applyProtection="1">
      <alignment horizontal="center" vertical="center" wrapText="1"/>
    </xf>
    <xf numFmtId="164" fontId="7" fillId="0" borderId="86" xfId="1" applyNumberFormat="1" applyFont="1" applyFill="1" applyBorder="1" applyAlignment="1" applyProtection="1">
      <alignment vertical="center"/>
      <protection locked="0"/>
    </xf>
    <xf numFmtId="164" fontId="7" fillId="0" borderId="87" xfId="1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Border="1" applyAlignment="1" applyProtection="1">
      <alignment horizontal="left" wrapText="1"/>
    </xf>
    <xf numFmtId="0" fontId="5" fillId="0" borderId="9" xfId="2" applyFont="1" applyFill="1" applyBorder="1" applyAlignment="1" applyProtection="1">
      <alignment vertical="center" wrapText="1"/>
    </xf>
    <xf numFmtId="164" fontId="7" fillId="0" borderId="8" xfId="1" applyNumberFormat="1" applyFont="1" applyFill="1" applyBorder="1" applyAlignment="1" applyProtection="1">
      <alignment vertical="center"/>
    </xf>
    <xf numFmtId="164" fontId="7" fillId="0" borderId="67" xfId="1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1" fillId="0" borderId="0" xfId="2" applyFont="1" applyProtection="1"/>
    <xf numFmtId="0" fontId="5" fillId="0" borderId="25" xfId="1" applyFont="1" applyBorder="1" applyAlignment="1" applyProtection="1">
      <alignment vertical="center" wrapText="1"/>
    </xf>
    <xf numFmtId="0" fontId="5" fillId="0" borderId="14" xfId="1" quotePrefix="1" applyFont="1" applyBorder="1" applyAlignment="1" applyProtection="1">
      <alignment horizontal="center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vertical="center" wrapText="1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3" fillId="0" borderId="44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left" vertical="center" wrapText="1" inden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84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5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2" xfId="1" applyFont="1" applyFill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84" xfId="1" applyFont="1" applyBorder="1" applyAlignment="1" applyProtection="1">
      <alignment horizontal="left" vertical="center" wrapText="1"/>
    </xf>
    <xf numFmtId="0" fontId="5" fillId="0" borderId="48" xfId="1" applyFont="1" applyBorder="1" applyAlignment="1" applyProtection="1">
      <alignment horizontal="left" vertical="center" wrapText="1"/>
    </xf>
    <xf numFmtId="0" fontId="5" fillId="0" borderId="85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7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5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79" xfId="1" applyFont="1" applyFill="1" applyBorder="1" applyAlignment="1" applyProtection="1">
      <alignment horizontal="left" vertical="center" wrapText="1"/>
    </xf>
  </cellXfs>
  <cellStyles count="3">
    <cellStyle name="Excel Built-in Normal" xfId="1" xr:uid="{00000000-0005-0000-0000-000000000000}"/>
    <cellStyle name="Normalny" xfId="0" builtinId="0"/>
    <cellStyle name="Normalny 2" xfId="2" xr:uid="{00000000-0005-0000-0000-000002000000}"/>
  </cellStyles>
  <dxfs count="6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237"/>
  <sheetViews>
    <sheetView view="pageBreakPreview" topLeftCell="A59" zoomScale="90" zoomScaleNormal="90" zoomScaleSheetLayoutView="90" workbookViewId="0">
      <selection activeCell="A73" sqref="A73"/>
    </sheetView>
  </sheetViews>
  <sheetFormatPr defaultColWidth="9" defaultRowHeight="12.75" zeroHeight="1"/>
  <cols>
    <col min="1" max="1" width="5.625" style="105" customWidth="1"/>
    <col min="2" max="2" width="6.5" style="16" customWidth="1"/>
    <col min="3" max="3" width="68.625" style="16" customWidth="1"/>
    <col min="4" max="4" width="4.75" style="14" customWidth="1"/>
    <col min="5" max="6" width="16.125" style="15" customWidth="1"/>
    <col min="7" max="7" width="47.875" style="15" customWidth="1"/>
    <col min="8" max="14" width="9" style="15" customWidth="1"/>
    <col min="15" max="15" width="53.125" style="24" customWidth="1"/>
    <col min="16" max="17" width="53.125" style="15" customWidth="1"/>
    <col min="18" max="16384" width="9" style="15"/>
  </cols>
  <sheetData>
    <row r="1" spans="1:15" ht="178.5" customHeight="1">
      <c r="A1" s="238" t="s">
        <v>28</v>
      </c>
      <c r="B1" s="238"/>
      <c r="C1" s="238"/>
      <c r="D1" s="51"/>
      <c r="E1" s="106"/>
      <c r="F1" s="106"/>
    </row>
    <row r="2" spans="1:15" ht="18" customHeight="1">
      <c r="A2" s="239" t="s">
        <v>29</v>
      </c>
      <c r="B2" s="239"/>
      <c r="C2" s="239"/>
      <c r="D2" s="51"/>
      <c r="E2" s="49"/>
      <c r="F2" s="49"/>
    </row>
    <row r="3" spans="1:15" ht="34.5" customHeight="1">
      <c r="A3" s="243" t="s">
        <v>76</v>
      </c>
      <c r="B3" s="243"/>
      <c r="C3" s="243"/>
      <c r="D3" s="243"/>
      <c r="E3" s="243"/>
    </row>
    <row r="4" spans="1:15" ht="15.75" customHeight="1">
      <c r="A4" s="244" t="s">
        <v>54</v>
      </c>
      <c r="B4" s="244"/>
      <c r="C4" s="244"/>
      <c r="D4" s="244"/>
      <c r="E4" s="244"/>
    </row>
    <row r="5" spans="1:15" s="17" customFormat="1" ht="32.25" customHeight="1">
      <c r="A5" s="245" t="s">
        <v>168</v>
      </c>
      <c r="B5" s="245"/>
      <c r="C5" s="245"/>
      <c r="D5" s="245"/>
      <c r="E5" s="245"/>
      <c r="O5" s="100"/>
    </row>
    <row r="6" spans="1:15" ht="6" customHeight="1">
      <c r="A6" s="47"/>
      <c r="B6" s="47"/>
      <c r="C6" s="47"/>
      <c r="D6" s="47"/>
      <c r="E6" s="48"/>
      <c r="F6" s="48"/>
    </row>
    <row r="7" spans="1:15" ht="15.75">
      <c r="A7" s="240" t="s">
        <v>30</v>
      </c>
      <c r="B7" s="240"/>
      <c r="C7" s="240"/>
      <c r="D7" s="240"/>
      <c r="E7" s="49"/>
      <c r="F7" s="49"/>
    </row>
    <row r="8" spans="1:15" ht="6.75" customHeight="1" thickBot="1">
      <c r="A8" s="98" t="s">
        <v>31</v>
      </c>
      <c r="B8" s="50"/>
      <c r="C8" s="50"/>
      <c r="D8" s="51"/>
      <c r="E8" s="49"/>
      <c r="F8" s="49"/>
      <c r="O8" s="101"/>
    </row>
    <row r="9" spans="1:15" ht="34.5" customHeight="1">
      <c r="A9" s="241" t="s">
        <v>18</v>
      </c>
      <c r="B9" s="242"/>
      <c r="C9" s="242"/>
      <c r="D9" s="242"/>
      <c r="E9" s="153" t="s">
        <v>166</v>
      </c>
      <c r="F9" s="129" t="s">
        <v>167</v>
      </c>
      <c r="O9" s="102"/>
    </row>
    <row r="10" spans="1:15" s="19" customFormat="1" ht="13.5" customHeight="1">
      <c r="A10" s="223">
        <v>1</v>
      </c>
      <c r="B10" s="224"/>
      <c r="C10" s="224"/>
      <c r="D10" s="225"/>
      <c r="E10" s="154">
        <v>2</v>
      </c>
      <c r="F10" s="74">
        <v>3</v>
      </c>
      <c r="G10" s="20"/>
      <c r="O10" s="102"/>
    </row>
    <row r="11" spans="1:15" ht="24" customHeight="1">
      <c r="A11" s="214" t="s">
        <v>126</v>
      </c>
      <c r="B11" s="215"/>
      <c r="C11" s="216"/>
      <c r="D11" s="34" t="s">
        <v>6</v>
      </c>
      <c r="E11" s="155">
        <f>E12+E28</f>
        <v>0</v>
      </c>
      <c r="F11" s="75">
        <f>F12+F28</f>
        <v>0</v>
      </c>
      <c r="G11" s="46"/>
      <c r="O11" s="102"/>
    </row>
    <row r="12" spans="1:15" ht="31.5" customHeight="1">
      <c r="A12" s="217" t="s">
        <v>127</v>
      </c>
      <c r="B12" s="218"/>
      <c r="C12" s="219"/>
      <c r="D12" s="34" t="s">
        <v>8</v>
      </c>
      <c r="E12" s="156">
        <f>E13+E24+E23+E22+E20+E19+E18+E16+E15+E14+E26+E27</f>
        <v>0</v>
      </c>
      <c r="F12" s="76">
        <f>F13+F24+F23+F22+F20+F19+F18+F16+F15+F14+F26+F27</f>
        <v>0</v>
      </c>
      <c r="G12" s="18"/>
      <c r="O12" s="102"/>
    </row>
    <row r="13" spans="1:15" ht="24" customHeight="1">
      <c r="A13" s="220" t="s">
        <v>96</v>
      </c>
      <c r="B13" s="221"/>
      <c r="C13" s="222"/>
      <c r="D13" s="34" t="s">
        <v>10</v>
      </c>
      <c r="E13" s="157"/>
      <c r="F13" s="140"/>
      <c r="G13" s="18"/>
      <c r="O13" s="102"/>
    </row>
    <row r="14" spans="1:15" ht="24" customHeight="1">
      <c r="A14" s="220" t="s">
        <v>97</v>
      </c>
      <c r="B14" s="221"/>
      <c r="C14" s="222"/>
      <c r="D14" s="119" t="s">
        <v>12</v>
      </c>
      <c r="E14" s="158"/>
      <c r="F14" s="78"/>
      <c r="O14" s="102"/>
    </row>
    <row r="15" spans="1:15" ht="24" customHeight="1">
      <c r="A15" s="210" t="s">
        <v>98</v>
      </c>
      <c r="B15" s="211"/>
      <c r="C15" s="211"/>
      <c r="D15" s="119" t="s">
        <v>13</v>
      </c>
      <c r="E15" s="158"/>
      <c r="F15" s="78"/>
      <c r="O15" s="102"/>
    </row>
    <row r="16" spans="1:15" ht="24" customHeight="1">
      <c r="A16" s="210" t="s">
        <v>99</v>
      </c>
      <c r="B16" s="211"/>
      <c r="C16" s="211"/>
      <c r="D16" s="119" t="s">
        <v>14</v>
      </c>
      <c r="E16" s="158"/>
      <c r="F16" s="78"/>
      <c r="O16" s="102"/>
    </row>
    <row r="17" spans="1:15" ht="24" customHeight="1">
      <c r="A17" s="212" t="s">
        <v>100</v>
      </c>
      <c r="B17" s="213"/>
      <c r="C17" s="213"/>
      <c r="D17" s="119" t="s">
        <v>16</v>
      </c>
      <c r="E17" s="158"/>
      <c r="F17" s="78"/>
      <c r="O17" s="102"/>
    </row>
    <row r="18" spans="1:15" ht="24" customHeight="1">
      <c r="A18" s="210" t="s">
        <v>101</v>
      </c>
      <c r="B18" s="211"/>
      <c r="C18" s="211"/>
      <c r="D18" s="34" t="s">
        <v>24</v>
      </c>
      <c r="E18" s="158"/>
      <c r="F18" s="78"/>
      <c r="O18" s="102"/>
    </row>
    <row r="19" spans="1:15" ht="24" customHeight="1">
      <c r="A19" s="210" t="s">
        <v>102</v>
      </c>
      <c r="B19" s="211"/>
      <c r="C19" s="211"/>
      <c r="D19" s="34" t="s">
        <v>25</v>
      </c>
      <c r="E19" s="158"/>
      <c r="F19" s="78"/>
      <c r="O19" s="102"/>
    </row>
    <row r="20" spans="1:15" ht="30" customHeight="1">
      <c r="A20" s="210" t="s">
        <v>120</v>
      </c>
      <c r="B20" s="211"/>
      <c r="C20" s="211"/>
      <c r="D20" s="34" t="s">
        <v>83</v>
      </c>
      <c r="E20" s="158"/>
      <c r="F20" s="78"/>
      <c r="O20" s="102"/>
    </row>
    <row r="21" spans="1:15" ht="24" customHeight="1">
      <c r="A21" s="212" t="s">
        <v>73</v>
      </c>
      <c r="B21" s="213"/>
      <c r="C21" s="213"/>
      <c r="D21" s="119" t="s">
        <v>84</v>
      </c>
      <c r="E21" s="158"/>
      <c r="F21" s="78"/>
      <c r="O21" s="102"/>
    </row>
    <row r="22" spans="1:15" ht="24" customHeight="1">
      <c r="A22" s="210" t="s">
        <v>103</v>
      </c>
      <c r="B22" s="211"/>
      <c r="C22" s="211"/>
      <c r="D22" s="119" t="s">
        <v>85</v>
      </c>
      <c r="E22" s="158"/>
      <c r="F22" s="78"/>
      <c r="O22" s="102"/>
    </row>
    <row r="23" spans="1:15" ht="37.5" customHeight="1">
      <c r="A23" s="210" t="s">
        <v>104</v>
      </c>
      <c r="B23" s="211"/>
      <c r="C23" s="211"/>
      <c r="D23" s="119" t="s">
        <v>86</v>
      </c>
      <c r="E23" s="158"/>
      <c r="F23" s="78"/>
      <c r="O23" s="102"/>
    </row>
    <row r="24" spans="1:15" ht="24" customHeight="1">
      <c r="A24" s="210" t="s">
        <v>105</v>
      </c>
      <c r="B24" s="211"/>
      <c r="C24" s="211"/>
      <c r="D24" s="119" t="s">
        <v>87</v>
      </c>
      <c r="E24" s="158"/>
      <c r="F24" s="78"/>
      <c r="O24" s="102"/>
    </row>
    <row r="25" spans="1:15" ht="30" customHeight="1">
      <c r="A25" s="212" t="s">
        <v>121</v>
      </c>
      <c r="B25" s="213"/>
      <c r="C25" s="213"/>
      <c r="D25" s="119" t="s">
        <v>88</v>
      </c>
      <c r="E25" s="158"/>
      <c r="F25" s="78"/>
      <c r="G25" s="21"/>
      <c r="O25" s="102"/>
    </row>
    <row r="26" spans="1:15" ht="24" customHeight="1">
      <c r="A26" s="273" t="s">
        <v>106</v>
      </c>
      <c r="B26" s="274"/>
      <c r="C26" s="275"/>
      <c r="D26" s="119" t="s">
        <v>89</v>
      </c>
      <c r="E26" s="158"/>
      <c r="F26" s="78"/>
      <c r="H26" s="22"/>
      <c r="O26" s="102"/>
    </row>
    <row r="27" spans="1:15" ht="24" customHeight="1">
      <c r="A27" s="273" t="s">
        <v>107</v>
      </c>
      <c r="B27" s="274"/>
      <c r="C27" s="275"/>
      <c r="D27" s="119" t="s">
        <v>90</v>
      </c>
      <c r="E27" s="158"/>
      <c r="F27" s="78"/>
      <c r="H27" s="22"/>
      <c r="O27" s="102"/>
    </row>
    <row r="28" spans="1:15" s="23" customFormat="1" ht="24" customHeight="1">
      <c r="A28" s="229" t="s">
        <v>140</v>
      </c>
      <c r="B28" s="230"/>
      <c r="C28" s="231"/>
      <c r="D28" s="119" t="s">
        <v>91</v>
      </c>
      <c r="E28" s="159">
        <f>E29+E30</f>
        <v>0</v>
      </c>
      <c r="F28" s="77">
        <f>F29+F30</f>
        <v>0</v>
      </c>
      <c r="O28" s="102"/>
    </row>
    <row r="29" spans="1:15" s="23" customFormat="1" ht="24" customHeight="1">
      <c r="A29" s="226" t="s">
        <v>32</v>
      </c>
      <c r="B29" s="227"/>
      <c r="C29" s="228"/>
      <c r="D29" s="119" t="s">
        <v>92</v>
      </c>
      <c r="E29" s="158"/>
      <c r="F29" s="78"/>
      <c r="O29" s="102"/>
    </row>
    <row r="30" spans="1:15" s="23" customFormat="1" ht="24" customHeight="1">
      <c r="A30" s="232" t="s">
        <v>128</v>
      </c>
      <c r="B30" s="233"/>
      <c r="C30" s="234"/>
      <c r="D30" s="119" t="s">
        <v>93</v>
      </c>
      <c r="E30" s="160">
        <f>E31+E32</f>
        <v>0</v>
      </c>
      <c r="F30" s="79">
        <f>F31+F32</f>
        <v>0</v>
      </c>
      <c r="O30" s="102"/>
    </row>
    <row r="31" spans="1:15" ht="24" customHeight="1">
      <c r="A31" s="236" t="s">
        <v>21</v>
      </c>
      <c r="B31" s="211" t="s">
        <v>80</v>
      </c>
      <c r="C31" s="211"/>
      <c r="D31" s="119" t="s">
        <v>94</v>
      </c>
      <c r="E31" s="158"/>
      <c r="F31" s="78"/>
      <c r="O31" s="102"/>
    </row>
    <row r="32" spans="1:15" ht="24" customHeight="1">
      <c r="A32" s="236"/>
      <c r="B32" s="211" t="s">
        <v>62</v>
      </c>
      <c r="C32" s="211"/>
      <c r="D32" s="141" t="s">
        <v>95</v>
      </c>
      <c r="E32" s="158"/>
      <c r="F32" s="78"/>
      <c r="O32" s="102"/>
    </row>
    <row r="33" spans="1:15" ht="48" customHeight="1" thickBot="1">
      <c r="A33" s="237"/>
      <c r="B33" s="276" t="s">
        <v>138</v>
      </c>
      <c r="C33" s="277"/>
      <c r="D33" s="142">
        <v>23</v>
      </c>
      <c r="E33" s="161"/>
      <c r="F33" s="130"/>
      <c r="O33" s="102"/>
    </row>
    <row r="34" spans="1:15" ht="21" customHeight="1">
      <c r="A34" s="235"/>
      <c r="B34" s="235"/>
      <c r="C34" s="235"/>
      <c r="D34" s="107"/>
      <c r="E34" s="49"/>
      <c r="F34" s="49"/>
      <c r="O34" s="102"/>
    </row>
    <row r="35" spans="1:15" ht="19.5" customHeight="1">
      <c r="A35" s="235" t="s">
        <v>33</v>
      </c>
      <c r="B35" s="235"/>
      <c r="C35" s="235"/>
      <c r="D35" s="235"/>
      <c r="E35" s="49"/>
      <c r="F35" s="49"/>
      <c r="O35" s="102"/>
    </row>
    <row r="36" spans="1:15" ht="34.5" customHeight="1" thickBot="1">
      <c r="A36" s="108"/>
      <c r="B36" s="108"/>
      <c r="C36" s="108"/>
      <c r="D36" s="108"/>
      <c r="E36" s="49"/>
      <c r="F36" s="49"/>
      <c r="O36" s="102"/>
    </row>
    <row r="37" spans="1:15" s="19" customFormat="1" ht="34.5" customHeight="1">
      <c r="A37" s="241" t="s">
        <v>18</v>
      </c>
      <c r="B37" s="242"/>
      <c r="C37" s="242"/>
      <c r="D37" s="242"/>
      <c r="E37" s="153" t="s">
        <v>166</v>
      </c>
      <c r="F37" s="129" t="s">
        <v>167</v>
      </c>
      <c r="G37" s="20"/>
      <c r="O37" s="102"/>
    </row>
    <row r="38" spans="1:15" ht="13.5" customHeight="1">
      <c r="A38" s="223">
        <v>1</v>
      </c>
      <c r="B38" s="224"/>
      <c r="C38" s="224"/>
      <c r="D38" s="225"/>
      <c r="E38" s="154">
        <v>2</v>
      </c>
      <c r="F38" s="74">
        <v>3</v>
      </c>
      <c r="G38" s="46"/>
      <c r="O38" s="102"/>
    </row>
    <row r="39" spans="1:15" ht="24" customHeight="1">
      <c r="A39" s="214" t="s">
        <v>130</v>
      </c>
      <c r="B39" s="215"/>
      <c r="C39" s="216"/>
      <c r="D39" s="34">
        <f>D33+1</f>
        <v>24</v>
      </c>
      <c r="E39" s="155">
        <f>E40+E59</f>
        <v>0</v>
      </c>
      <c r="F39" s="75">
        <f>F40+F59</f>
        <v>0</v>
      </c>
      <c r="G39" s="18"/>
      <c r="O39" s="102"/>
    </row>
    <row r="40" spans="1:15" ht="23.1" customHeight="1">
      <c r="A40" s="217" t="s">
        <v>125</v>
      </c>
      <c r="B40" s="218"/>
      <c r="C40" s="219"/>
      <c r="D40" s="34">
        <f>D39+1</f>
        <v>25</v>
      </c>
      <c r="E40" s="156">
        <f>E56</f>
        <v>0</v>
      </c>
      <c r="F40" s="76">
        <f>F56</f>
        <v>0</v>
      </c>
      <c r="O40" s="102"/>
    </row>
    <row r="41" spans="1:15" ht="23.1" customHeight="1">
      <c r="A41" s="226" t="s">
        <v>34</v>
      </c>
      <c r="B41" s="227"/>
      <c r="C41" s="228"/>
      <c r="D41" s="35">
        <f t="shared" ref="D41:D72" si="0">D40+1</f>
        <v>26</v>
      </c>
      <c r="E41" s="162"/>
      <c r="F41" s="82"/>
      <c r="O41" s="102"/>
    </row>
    <row r="42" spans="1:15" ht="23.1" customHeight="1">
      <c r="A42" s="226" t="s">
        <v>35</v>
      </c>
      <c r="B42" s="227"/>
      <c r="C42" s="228"/>
      <c r="D42" s="35">
        <f t="shared" si="0"/>
        <v>27</v>
      </c>
      <c r="E42" s="162"/>
      <c r="F42" s="82"/>
      <c r="O42" s="102"/>
    </row>
    <row r="43" spans="1:15" ht="23.1" customHeight="1">
      <c r="A43" s="226" t="s">
        <v>36</v>
      </c>
      <c r="B43" s="227"/>
      <c r="C43" s="228"/>
      <c r="D43" s="35">
        <f t="shared" si="0"/>
        <v>28</v>
      </c>
      <c r="E43" s="162"/>
      <c r="F43" s="82"/>
      <c r="O43" s="102"/>
    </row>
    <row r="44" spans="1:15" ht="23.1" customHeight="1">
      <c r="A44" s="226" t="s">
        <v>37</v>
      </c>
      <c r="B44" s="227"/>
      <c r="C44" s="228"/>
      <c r="D44" s="35">
        <f t="shared" si="0"/>
        <v>29</v>
      </c>
      <c r="E44" s="162"/>
      <c r="F44" s="82"/>
      <c r="O44" s="102"/>
    </row>
    <row r="45" spans="1:15" ht="23.1" customHeight="1">
      <c r="A45" s="226" t="s">
        <v>38</v>
      </c>
      <c r="B45" s="227"/>
      <c r="C45" s="228"/>
      <c r="D45" s="35">
        <f t="shared" si="0"/>
        <v>30</v>
      </c>
      <c r="E45" s="162"/>
      <c r="F45" s="82"/>
      <c r="O45" s="102"/>
    </row>
    <row r="46" spans="1:15" ht="23.1" customHeight="1">
      <c r="A46" s="246" t="s">
        <v>65</v>
      </c>
      <c r="B46" s="247"/>
      <c r="C46" s="248"/>
      <c r="D46" s="35">
        <f t="shared" si="0"/>
        <v>31</v>
      </c>
      <c r="E46" s="162"/>
      <c r="F46" s="82"/>
      <c r="O46" s="102"/>
    </row>
    <row r="47" spans="1:15" ht="23.1" customHeight="1">
      <c r="A47" s="226" t="s">
        <v>72</v>
      </c>
      <c r="B47" s="227"/>
      <c r="C47" s="228"/>
      <c r="D47" s="35">
        <f t="shared" si="0"/>
        <v>32</v>
      </c>
      <c r="E47" s="162"/>
      <c r="F47" s="82"/>
      <c r="O47" s="102"/>
    </row>
    <row r="48" spans="1:15" ht="23.1" customHeight="1">
      <c r="A48" s="252" t="s">
        <v>3</v>
      </c>
      <c r="B48" s="227" t="s">
        <v>63</v>
      </c>
      <c r="C48" s="228"/>
      <c r="D48" s="35">
        <f t="shared" si="0"/>
        <v>33</v>
      </c>
      <c r="E48" s="162"/>
      <c r="F48" s="82"/>
      <c r="O48" s="102"/>
    </row>
    <row r="49" spans="1:15" ht="30.75" customHeight="1">
      <c r="A49" s="253"/>
      <c r="B49" s="138" t="s">
        <v>123</v>
      </c>
      <c r="C49" s="137" t="s">
        <v>124</v>
      </c>
      <c r="D49" s="35">
        <f t="shared" si="0"/>
        <v>34</v>
      </c>
      <c r="E49" s="162"/>
      <c r="F49" s="82"/>
      <c r="O49" s="102"/>
    </row>
    <row r="50" spans="1:15" ht="23.1" customHeight="1">
      <c r="A50" s="253"/>
      <c r="B50" s="254" t="s">
        <v>64</v>
      </c>
      <c r="C50" s="228"/>
      <c r="D50" s="35">
        <f t="shared" si="0"/>
        <v>35</v>
      </c>
      <c r="E50" s="162"/>
      <c r="F50" s="82"/>
      <c r="O50" s="102"/>
    </row>
    <row r="51" spans="1:15" ht="23.1" customHeight="1">
      <c r="A51" s="253"/>
      <c r="B51" s="254" t="s">
        <v>110</v>
      </c>
      <c r="C51" s="228"/>
      <c r="D51" s="35">
        <f t="shared" si="0"/>
        <v>36</v>
      </c>
      <c r="E51" s="162"/>
      <c r="F51" s="82"/>
      <c r="O51" s="102"/>
    </row>
    <row r="52" spans="1:15" ht="23.1" customHeight="1">
      <c r="A52" s="253"/>
      <c r="B52" s="254" t="s">
        <v>122</v>
      </c>
      <c r="C52" s="228"/>
      <c r="D52" s="35">
        <f t="shared" si="0"/>
        <v>37</v>
      </c>
      <c r="E52" s="162"/>
      <c r="F52" s="82"/>
      <c r="O52" s="102"/>
    </row>
    <row r="53" spans="1:15" ht="23.1" customHeight="1">
      <c r="A53" s="226" t="s">
        <v>39</v>
      </c>
      <c r="B53" s="227"/>
      <c r="C53" s="228"/>
      <c r="D53" s="35">
        <f t="shared" si="0"/>
        <v>38</v>
      </c>
      <c r="E53" s="162"/>
      <c r="F53" s="82"/>
      <c r="O53" s="102"/>
    </row>
    <row r="54" spans="1:15" ht="23.1" customHeight="1">
      <c r="A54" s="226" t="s">
        <v>131</v>
      </c>
      <c r="B54" s="227"/>
      <c r="C54" s="228"/>
      <c r="D54" s="35">
        <f t="shared" si="0"/>
        <v>39</v>
      </c>
      <c r="E54" s="163">
        <f>E41+E42+E43+E44+E45+E47+E53</f>
        <v>0</v>
      </c>
      <c r="F54" s="81">
        <f>F41+F42+F43+F44+F45+F47+F53</f>
        <v>0</v>
      </c>
      <c r="G54" s="66"/>
      <c r="O54" s="102"/>
    </row>
    <row r="55" spans="1:15" ht="23.1" customHeight="1">
      <c r="A55" s="278" t="s">
        <v>71</v>
      </c>
      <c r="B55" s="279"/>
      <c r="C55" s="279"/>
      <c r="D55" s="35">
        <f t="shared" si="0"/>
        <v>40</v>
      </c>
      <c r="E55" s="158"/>
      <c r="F55" s="78"/>
      <c r="O55" s="102"/>
    </row>
    <row r="56" spans="1:15" ht="23.1" customHeight="1">
      <c r="A56" s="249" t="s">
        <v>132</v>
      </c>
      <c r="B56" s="250"/>
      <c r="C56" s="251"/>
      <c r="D56" s="35">
        <f t="shared" si="0"/>
        <v>41</v>
      </c>
      <c r="E56" s="163">
        <f>E54+E55</f>
        <v>0</v>
      </c>
      <c r="F56" s="81">
        <f>F54+F55</f>
        <v>0</v>
      </c>
      <c r="O56" s="102"/>
    </row>
    <row r="57" spans="1:15" ht="23.1" customHeight="1">
      <c r="A57" s="270" t="s">
        <v>3</v>
      </c>
      <c r="B57" s="272" t="s">
        <v>129</v>
      </c>
      <c r="C57" s="222"/>
      <c r="D57" s="35">
        <f t="shared" si="0"/>
        <v>42</v>
      </c>
      <c r="E57" s="162"/>
      <c r="F57" s="82"/>
      <c r="O57" s="102"/>
    </row>
    <row r="58" spans="1:15" ht="23.1" customHeight="1">
      <c r="A58" s="271"/>
      <c r="B58" s="222" t="s">
        <v>108</v>
      </c>
      <c r="C58" s="211"/>
      <c r="D58" s="35">
        <f t="shared" si="0"/>
        <v>43</v>
      </c>
      <c r="E58" s="164"/>
      <c r="F58" s="97"/>
      <c r="O58" s="102"/>
    </row>
    <row r="59" spans="1:15" ht="23.1" customHeight="1">
      <c r="A59" s="267" t="s">
        <v>133</v>
      </c>
      <c r="B59" s="268"/>
      <c r="C59" s="269"/>
      <c r="D59" s="35">
        <f t="shared" si="0"/>
        <v>44</v>
      </c>
      <c r="E59" s="165">
        <f>E60+E61</f>
        <v>0</v>
      </c>
      <c r="F59" s="83">
        <f>F60+F61</f>
        <v>0</v>
      </c>
      <c r="O59" s="103"/>
    </row>
    <row r="60" spans="1:15" ht="23.1" customHeight="1">
      <c r="A60" s="226" t="s">
        <v>40</v>
      </c>
      <c r="B60" s="227"/>
      <c r="C60" s="228"/>
      <c r="D60" s="35">
        <f t="shared" si="0"/>
        <v>45</v>
      </c>
      <c r="E60" s="162"/>
      <c r="F60" s="82"/>
      <c r="O60" s="103"/>
    </row>
    <row r="61" spans="1:15" ht="23.1" customHeight="1">
      <c r="A61" s="226" t="s">
        <v>134</v>
      </c>
      <c r="B61" s="227"/>
      <c r="C61" s="228"/>
      <c r="D61" s="35">
        <f>D60+1</f>
        <v>46</v>
      </c>
      <c r="E61" s="163">
        <f>E62+E63</f>
        <v>0</v>
      </c>
      <c r="F61" s="81">
        <f>F62+F63</f>
        <v>0</v>
      </c>
      <c r="O61" s="103"/>
    </row>
    <row r="62" spans="1:15" ht="23.1" customHeight="1">
      <c r="A62" s="236" t="s">
        <v>21</v>
      </c>
      <c r="B62" s="211" t="s">
        <v>81</v>
      </c>
      <c r="C62" s="211"/>
      <c r="D62" s="35">
        <f t="shared" si="0"/>
        <v>47</v>
      </c>
      <c r="E62" s="162"/>
      <c r="F62" s="82"/>
      <c r="O62" s="103"/>
    </row>
    <row r="63" spans="1:15" ht="23.1" customHeight="1">
      <c r="A63" s="236"/>
      <c r="B63" s="211" t="s">
        <v>66</v>
      </c>
      <c r="C63" s="211"/>
      <c r="D63" s="35">
        <f t="shared" si="0"/>
        <v>48</v>
      </c>
      <c r="E63" s="162"/>
      <c r="F63" s="82"/>
      <c r="O63" s="103"/>
    </row>
    <row r="64" spans="1:15" ht="23.1" customHeight="1">
      <c r="A64" s="261" t="s">
        <v>135</v>
      </c>
      <c r="B64" s="262"/>
      <c r="C64" s="263"/>
      <c r="D64" s="35">
        <f t="shared" si="0"/>
        <v>49</v>
      </c>
      <c r="E64" s="166">
        <f>E11-E39</f>
        <v>0</v>
      </c>
      <c r="F64" s="80">
        <f>F11-F39</f>
        <v>0</v>
      </c>
      <c r="O64" s="103"/>
    </row>
    <row r="65" spans="1:15" ht="23.1" customHeight="1">
      <c r="A65" s="261" t="s">
        <v>41</v>
      </c>
      <c r="B65" s="262"/>
      <c r="C65" s="263"/>
      <c r="D65" s="35">
        <f t="shared" si="0"/>
        <v>50</v>
      </c>
      <c r="E65" s="162"/>
      <c r="F65" s="82"/>
      <c r="O65" s="103"/>
    </row>
    <row r="66" spans="1:15" ht="23.1" customHeight="1">
      <c r="A66" s="264" t="s">
        <v>67</v>
      </c>
      <c r="B66" s="265"/>
      <c r="C66" s="266"/>
      <c r="D66" s="35">
        <f t="shared" si="0"/>
        <v>51</v>
      </c>
      <c r="E66" s="162"/>
      <c r="F66" s="82"/>
      <c r="O66" s="103"/>
    </row>
    <row r="67" spans="1:15" ht="23.1" customHeight="1">
      <c r="A67" s="261" t="s">
        <v>42</v>
      </c>
      <c r="B67" s="262"/>
      <c r="C67" s="263"/>
      <c r="D67" s="35">
        <f t="shared" si="0"/>
        <v>52</v>
      </c>
      <c r="E67" s="162"/>
      <c r="F67" s="82"/>
      <c r="G67" s="24"/>
      <c r="H67" s="24"/>
      <c r="O67" s="103"/>
    </row>
    <row r="68" spans="1:15" ht="23.1" customHeight="1">
      <c r="A68" s="264" t="s">
        <v>68</v>
      </c>
      <c r="B68" s="265"/>
      <c r="C68" s="266"/>
      <c r="D68" s="35">
        <f t="shared" si="0"/>
        <v>53</v>
      </c>
      <c r="E68" s="162"/>
      <c r="F68" s="82"/>
      <c r="O68" s="103"/>
    </row>
    <row r="69" spans="1:15" ht="23.1" customHeight="1">
      <c r="A69" s="261" t="s">
        <v>136</v>
      </c>
      <c r="B69" s="262"/>
      <c r="C69" s="263"/>
      <c r="D69" s="35">
        <f t="shared" si="0"/>
        <v>54</v>
      </c>
      <c r="E69" s="166">
        <f>E64+E65-E67</f>
        <v>0</v>
      </c>
      <c r="F69" s="80">
        <f>F64+F65-F67</f>
        <v>0</v>
      </c>
      <c r="O69" s="103"/>
    </row>
    <row r="70" spans="1:15" ht="23.1" customHeight="1">
      <c r="A70" s="255" t="s">
        <v>77</v>
      </c>
      <c r="B70" s="256"/>
      <c r="C70" s="257"/>
      <c r="D70" s="35">
        <f t="shared" si="0"/>
        <v>55</v>
      </c>
      <c r="E70" s="162"/>
      <c r="F70" s="82"/>
      <c r="O70" s="103"/>
    </row>
    <row r="71" spans="1:15" ht="23.1" customHeight="1">
      <c r="A71" s="255" t="s">
        <v>78</v>
      </c>
      <c r="B71" s="256"/>
      <c r="C71" s="257"/>
      <c r="D71" s="35">
        <f t="shared" si="0"/>
        <v>56</v>
      </c>
      <c r="E71" s="162"/>
      <c r="F71" s="82"/>
      <c r="O71" s="103"/>
    </row>
    <row r="72" spans="1:15" ht="23.1" customHeight="1" thickBot="1">
      <c r="A72" s="258" t="s">
        <v>137</v>
      </c>
      <c r="B72" s="259"/>
      <c r="C72" s="260"/>
      <c r="D72" s="35">
        <f t="shared" si="0"/>
        <v>57</v>
      </c>
      <c r="E72" s="167">
        <f>E69-E70-E71</f>
        <v>0</v>
      </c>
      <c r="F72" s="84">
        <f>F69-F70-F71</f>
        <v>0</v>
      </c>
      <c r="O72" s="103"/>
    </row>
    <row r="73" spans="1:15" ht="23.1" customHeight="1">
      <c r="A73" s="25"/>
      <c r="B73" s="26"/>
      <c r="C73" s="26"/>
      <c r="D73" s="27"/>
      <c r="G73" s="67"/>
      <c r="O73" s="103"/>
    </row>
    <row r="74" spans="1:15" ht="23.1" customHeight="1">
      <c r="A74" s="25"/>
      <c r="B74" s="26"/>
      <c r="C74" s="26"/>
      <c r="D74" s="27"/>
      <c r="O74" s="103"/>
    </row>
    <row r="75" spans="1:15" ht="23.1" customHeight="1">
      <c r="A75" s="25"/>
      <c r="B75" s="26"/>
      <c r="C75" s="26"/>
      <c r="D75" s="27"/>
      <c r="O75" s="103"/>
    </row>
    <row r="76" spans="1:15" ht="15.75">
      <c r="A76" s="25"/>
      <c r="B76" s="26"/>
      <c r="C76" s="26"/>
      <c r="D76" s="27"/>
      <c r="O76" s="103"/>
    </row>
    <row r="77" spans="1:15" ht="15.75">
      <c r="A77" s="25"/>
      <c r="B77" s="26"/>
      <c r="C77" s="26"/>
      <c r="D77" s="27"/>
      <c r="O77" s="103"/>
    </row>
    <row r="78" spans="1:15" ht="15.75">
      <c r="A78" s="25"/>
      <c r="B78" s="26"/>
      <c r="C78" s="26"/>
      <c r="D78" s="27"/>
      <c r="O78" s="103"/>
    </row>
    <row r="79" spans="1:15" ht="15.75">
      <c r="A79" s="25"/>
      <c r="B79" s="26"/>
      <c r="C79" s="26"/>
      <c r="D79" s="27"/>
      <c r="O79" s="103"/>
    </row>
    <row r="80" spans="1:15" ht="15.75">
      <c r="A80" s="25"/>
      <c r="B80" s="26"/>
      <c r="C80" s="26"/>
      <c r="D80" s="27"/>
      <c r="O80" s="103"/>
    </row>
    <row r="81" spans="1:15" ht="15.75">
      <c r="A81" s="25"/>
      <c r="B81" s="26"/>
      <c r="C81" s="26"/>
      <c r="D81" s="27"/>
      <c r="O81" s="103"/>
    </row>
    <row r="82" spans="1:15" ht="15.75">
      <c r="A82" s="25"/>
      <c r="B82" s="26"/>
      <c r="C82" s="26"/>
      <c r="D82" s="27"/>
      <c r="O82" s="103"/>
    </row>
    <row r="83" spans="1:15" ht="15.75">
      <c r="A83" s="25"/>
      <c r="B83" s="26"/>
      <c r="C83" s="26"/>
      <c r="D83" s="27"/>
      <c r="O83" s="103"/>
    </row>
    <row r="84" spans="1:15" ht="15.75">
      <c r="A84" s="25"/>
      <c r="B84" s="26"/>
      <c r="C84" s="26"/>
      <c r="D84" s="27"/>
      <c r="O84" s="103"/>
    </row>
    <row r="85" spans="1:15" ht="15.75">
      <c r="A85" s="25"/>
      <c r="B85" s="26"/>
      <c r="C85" s="26"/>
      <c r="D85" s="27"/>
      <c r="O85" s="103"/>
    </row>
    <row r="86" spans="1:15" ht="15.75">
      <c r="A86" s="25"/>
      <c r="B86" s="26"/>
      <c r="C86" s="26"/>
      <c r="D86" s="27"/>
      <c r="O86" s="103"/>
    </row>
    <row r="87" spans="1:15" ht="33.75" customHeight="1">
      <c r="A87" s="25"/>
      <c r="B87" s="26"/>
      <c r="C87" s="26"/>
      <c r="D87" s="27"/>
      <c r="O87" s="103"/>
    </row>
    <row r="88" spans="1:15" ht="28.5" customHeight="1">
      <c r="A88" s="25"/>
      <c r="B88" s="26"/>
      <c r="C88" s="26"/>
      <c r="D88" s="27"/>
      <c r="O88" s="103"/>
    </row>
    <row r="89" spans="1:15" ht="28.5" customHeight="1">
      <c r="A89" s="25"/>
      <c r="B89" s="26"/>
      <c r="C89" s="26"/>
      <c r="D89" s="27"/>
      <c r="O89" s="103"/>
    </row>
    <row r="90" spans="1:15" ht="28.5" customHeight="1">
      <c r="A90" s="25"/>
      <c r="B90" s="26"/>
      <c r="C90" s="26"/>
      <c r="D90" s="27"/>
      <c r="O90" s="103"/>
    </row>
    <row r="91" spans="1:15" ht="28.5" customHeight="1">
      <c r="A91" s="25"/>
      <c r="B91" s="26"/>
      <c r="C91" s="26"/>
      <c r="D91" s="27"/>
      <c r="O91" s="103"/>
    </row>
    <row r="92" spans="1:15" ht="28.5" customHeight="1">
      <c r="A92" s="25"/>
      <c r="B92" s="26"/>
      <c r="C92" s="26"/>
      <c r="D92" s="27"/>
    </row>
    <row r="93" spans="1:15" ht="28.5" customHeight="1">
      <c r="A93" s="25"/>
      <c r="B93" s="26"/>
      <c r="C93" s="26"/>
      <c r="D93" s="27"/>
    </row>
    <row r="94" spans="1:15" ht="28.5" customHeight="1">
      <c r="A94" s="25"/>
      <c r="B94" s="26"/>
      <c r="C94" s="26"/>
      <c r="D94" s="27"/>
    </row>
    <row r="95" spans="1:15" ht="28.5" customHeight="1">
      <c r="A95" s="25"/>
      <c r="B95" s="26"/>
      <c r="C95" s="26"/>
      <c r="D95" s="27"/>
    </row>
    <row r="96" spans="1:15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5" ht="28.5" customHeight="1">
      <c r="A113" s="25"/>
      <c r="B113" s="26"/>
      <c r="C113" s="26"/>
      <c r="D113" s="27"/>
    </row>
    <row r="114" spans="1:15" ht="28.5" customHeight="1">
      <c r="A114" s="25"/>
      <c r="B114" s="26"/>
      <c r="C114" s="26"/>
      <c r="D114" s="27"/>
      <c r="O114" s="104"/>
    </row>
    <row r="115" spans="1:15" ht="28.5" customHeight="1">
      <c r="A115" s="25"/>
      <c r="B115" s="26"/>
      <c r="C115" s="26"/>
      <c r="D115" s="27"/>
      <c r="O115" s="104"/>
    </row>
    <row r="116" spans="1:15" ht="28.5" customHeight="1">
      <c r="A116" s="25"/>
      <c r="B116" s="26"/>
      <c r="C116" s="26"/>
      <c r="D116" s="27"/>
      <c r="O116" s="104"/>
    </row>
    <row r="117" spans="1:15" ht="28.5" customHeight="1">
      <c r="A117" s="25"/>
      <c r="B117" s="26"/>
      <c r="C117" s="26"/>
      <c r="D117" s="27"/>
      <c r="O117" s="104"/>
    </row>
    <row r="118" spans="1:15" ht="28.5" customHeight="1">
      <c r="A118" s="25"/>
      <c r="B118" s="26"/>
      <c r="C118" s="26"/>
      <c r="D118" s="27"/>
      <c r="O118" s="104"/>
    </row>
    <row r="119" spans="1:15" ht="28.5" customHeight="1">
      <c r="A119" s="25"/>
      <c r="B119" s="26"/>
      <c r="C119" s="26"/>
      <c r="D119" s="27"/>
    </row>
    <row r="120" spans="1:15" ht="28.5" customHeight="1">
      <c r="A120" s="25"/>
      <c r="B120" s="26"/>
      <c r="C120" s="26"/>
      <c r="D120" s="27"/>
    </row>
    <row r="121" spans="1:15" ht="28.5" customHeight="1">
      <c r="A121" s="25"/>
      <c r="B121" s="26"/>
      <c r="C121" s="26"/>
      <c r="D121" s="27"/>
    </row>
    <row r="122" spans="1:15" ht="28.5" customHeight="1">
      <c r="A122" s="25"/>
      <c r="B122" s="26"/>
      <c r="C122" s="26"/>
      <c r="D122" s="27"/>
    </row>
    <row r="123" spans="1:15" ht="28.5" customHeight="1">
      <c r="A123" s="25"/>
      <c r="B123" s="26"/>
      <c r="C123" s="26"/>
      <c r="D123" s="27"/>
    </row>
    <row r="124" spans="1:15" ht="28.5" customHeight="1">
      <c r="A124" s="25"/>
      <c r="B124" s="26"/>
      <c r="C124" s="26"/>
      <c r="D124" s="27"/>
    </row>
    <row r="125" spans="1:15" ht="28.5" customHeight="1">
      <c r="A125" s="25"/>
      <c r="B125" s="26"/>
      <c r="C125" s="26"/>
      <c r="D125" s="27"/>
    </row>
    <row r="126" spans="1:15" ht="28.5" customHeight="1">
      <c r="A126" s="25"/>
      <c r="B126" s="26"/>
      <c r="C126" s="26"/>
      <c r="D126" s="27"/>
    </row>
    <row r="127" spans="1:15">
      <c r="A127" s="25"/>
      <c r="B127" s="26"/>
      <c r="C127" s="26"/>
      <c r="D127" s="27"/>
    </row>
    <row r="128" spans="1:15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/>
  </sheetData>
  <sheetProtection algorithmName="SHA-512" hashValue="SqlcCgCK6I2icaBKQu2Y7C/+rsv02Wnhlmowts8wCEFJuogAsXH8HmgZm6Klu1t92D/GIFO8yXNIBxQ64/8gag==" saltValue="6MbvkhSSqV86MMi4qFMUMw==" spinCount="100000" sheet="1" objects="1" scenarios="1"/>
  <dataConsolidate/>
  <mergeCells count="72"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  <mergeCell ref="A62:A63"/>
    <mergeCell ref="B62:C62"/>
    <mergeCell ref="B63:C63"/>
    <mergeCell ref="A59:C59"/>
    <mergeCell ref="A60:C60"/>
    <mergeCell ref="A61:C61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24:C24"/>
    <mergeCell ref="A19:C19"/>
    <mergeCell ref="A20:C20"/>
    <mergeCell ref="A21:C21"/>
    <mergeCell ref="A22:C22"/>
    <mergeCell ref="A23:C23"/>
  </mergeCells>
  <conditionalFormatting sqref="E21">
    <cfRule type="cellIs" dxfId="68" priority="89" stopIfTrue="1" operator="greaterThan">
      <formula>$E$20</formula>
    </cfRule>
  </conditionalFormatting>
  <conditionalFormatting sqref="E46">
    <cfRule type="expression" dxfId="67" priority="26">
      <formula>OR(AND(ISBLANK($E$45)=TRUE,ISBLANK($E$46)=FALSE),AND(ISBLANK($E$45)=FALSE,$E$46&gt;=$E$45))</formula>
    </cfRule>
    <cfRule type="cellIs" dxfId="66" priority="60" operator="greaterThan">
      <formula>$E$45</formula>
    </cfRule>
  </conditionalFormatting>
  <conditionalFormatting sqref="E66">
    <cfRule type="cellIs" dxfId="65" priority="55" operator="greaterThan">
      <formula>$E$65</formula>
    </cfRule>
  </conditionalFormatting>
  <conditionalFormatting sqref="E68">
    <cfRule type="cellIs" dxfId="64" priority="54" operator="greaterThan">
      <formula>$E$67</formula>
    </cfRule>
  </conditionalFormatting>
  <conditionalFormatting sqref="E33">
    <cfRule type="cellIs" dxfId="63" priority="27" operator="greaterThan">
      <formula>$E$32</formula>
    </cfRule>
  </conditionalFormatting>
  <conditionalFormatting sqref="E47">
    <cfRule type="cellIs" dxfId="62" priority="92" operator="lessThan">
      <formula>$E$48+$E$50+$E$52+$E$51</formula>
    </cfRule>
  </conditionalFormatting>
  <conditionalFormatting sqref="E56:E57">
    <cfRule type="cellIs" dxfId="61" priority="95" operator="notEqual">
      <formula>#REF!+#REF!+#REF!</formula>
    </cfRule>
  </conditionalFormatting>
  <conditionalFormatting sqref="E58">
    <cfRule type="expression" dxfId="60" priority="25">
      <formula>$E$58&gt;$E$56</formula>
    </cfRule>
  </conditionalFormatting>
  <conditionalFormatting sqref="E25">
    <cfRule type="cellIs" dxfId="59" priority="24" stopIfTrue="1" operator="greaterThan">
      <formula>$E$24</formula>
    </cfRule>
  </conditionalFormatting>
  <conditionalFormatting sqref="E48">
    <cfRule type="expression" dxfId="58" priority="23">
      <formula>$E$48&lt;$E$49</formula>
    </cfRule>
  </conditionalFormatting>
  <conditionalFormatting sqref="E17">
    <cfRule type="cellIs" dxfId="57" priority="22" operator="greaterThan">
      <formula>$E$16</formula>
    </cfRule>
  </conditionalFormatting>
  <conditionalFormatting sqref="E56">
    <cfRule type="cellIs" dxfId="56" priority="21" operator="lessThan">
      <formula>$E$57+$E$58</formula>
    </cfRule>
  </conditionalFormatting>
  <conditionalFormatting sqref="F21">
    <cfRule type="cellIs" dxfId="55" priority="18" stopIfTrue="1" operator="greaterThan">
      <formula>$F$20</formula>
    </cfRule>
  </conditionalFormatting>
  <conditionalFormatting sqref="F46">
    <cfRule type="expression" dxfId="54" priority="12">
      <formula>OR(AND(ISBLANK($F$45)=TRUE,ISBLANK($F$46)=FALSE),AND(ISBLANK($F$45)=FALSE,$F$46&gt;=$F$45))</formula>
    </cfRule>
    <cfRule type="cellIs" dxfId="53" priority="17" operator="greaterThan">
      <formula>$F$45</formula>
    </cfRule>
  </conditionalFormatting>
  <conditionalFormatting sqref="F66">
    <cfRule type="cellIs" dxfId="52" priority="16" operator="greaterThan">
      <formula>$F$65</formula>
    </cfRule>
  </conditionalFormatting>
  <conditionalFormatting sqref="F68">
    <cfRule type="cellIs" dxfId="51" priority="15" operator="greaterThan">
      <formula>$F$67</formula>
    </cfRule>
  </conditionalFormatting>
  <conditionalFormatting sqref="F33">
    <cfRule type="cellIs" dxfId="50" priority="13" operator="greaterThan">
      <formula>$F$32</formula>
    </cfRule>
  </conditionalFormatting>
  <conditionalFormatting sqref="F47">
    <cfRule type="cellIs" dxfId="49" priority="19" operator="lessThan">
      <formula>$F$48+$F$50+$F$52+$F$51</formula>
    </cfRule>
  </conditionalFormatting>
  <conditionalFormatting sqref="F58">
    <cfRule type="expression" dxfId="48" priority="11">
      <formula>$F$58&gt;$F$56</formula>
    </cfRule>
  </conditionalFormatting>
  <conditionalFormatting sqref="F25">
    <cfRule type="cellIs" dxfId="47" priority="10" stopIfTrue="1" operator="greaterThan">
      <formula>$F$24</formula>
    </cfRule>
  </conditionalFormatting>
  <conditionalFormatting sqref="F48">
    <cfRule type="expression" dxfId="46" priority="9">
      <formula>$F$48&lt;$F$49</formula>
    </cfRule>
  </conditionalFormatting>
  <conditionalFormatting sqref="F17">
    <cfRule type="cellIs" dxfId="45" priority="8" operator="greaterThan">
      <formula>$F$16</formula>
    </cfRule>
  </conditionalFormatting>
  <conditionalFormatting sqref="F56">
    <cfRule type="cellIs" dxfId="44" priority="7" operator="lessThan">
      <formula>$F$57+$F$58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:F29 E55:F55 E60:F63 E65:F68 E70:F71 E31:F33 E41:F53 E58:F58 E14:F27" xr:uid="{00000000-0002-0000-0000-000000000000}">
      <formula1>MOD(E14*10,1)=0</formula1>
    </dataValidation>
    <dataValidation allowBlank="1" showErrorMessage="1" sqref="A3:F3" xr:uid="{00000000-0002-0000-0000-000001000000}"/>
    <dataValidation type="custom" allowBlank="1" showInputMessage="1" showErrorMessage="1" sqref="E57:F57" xr:uid="{00000000-0002-0000-0000-000002000000}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K48"/>
  <sheetViews>
    <sheetView view="pageBreakPreview" topLeftCell="A17" zoomScale="55" zoomScaleNormal="130" zoomScaleSheetLayoutView="55" workbookViewId="0">
      <selection activeCell="H30" sqref="H30"/>
    </sheetView>
  </sheetViews>
  <sheetFormatPr defaultColWidth="0" defaultRowHeight="14.25" zeroHeight="1"/>
  <cols>
    <col min="1" max="1" width="7.625" style="52" customWidth="1"/>
    <col min="2" max="2" width="6.125" style="52" customWidth="1"/>
    <col min="3" max="3" width="9" style="52" customWidth="1"/>
    <col min="4" max="4" width="45.5" style="52" customWidth="1"/>
    <col min="5" max="5" width="4.875" style="52" customWidth="1"/>
    <col min="6" max="7" width="15.875" style="52" customWidth="1"/>
    <col min="8" max="8" width="23.75" style="52" customWidth="1"/>
    <col min="9" max="10" width="9" style="52" customWidth="1"/>
    <col min="11" max="11" width="0" style="52" hidden="1" customWidth="1"/>
    <col min="12" max="16384" width="9" style="52" hidden="1"/>
  </cols>
  <sheetData>
    <row r="1" spans="1:7" ht="17.25" customHeight="1">
      <c r="A1" s="206" t="str">
        <f>'dział I'!A3</f>
        <v>Proszę wpisać nazwę uczelni</v>
      </c>
      <c r="B1" s="109"/>
      <c r="C1" s="109"/>
      <c r="D1" s="109"/>
      <c r="E1" s="109"/>
      <c r="F1" s="109"/>
      <c r="G1" s="109"/>
    </row>
    <row r="2" spans="1:7" ht="15.6" customHeight="1">
      <c r="A2" s="235" t="s">
        <v>150</v>
      </c>
      <c r="B2" s="235"/>
      <c r="C2" s="235"/>
      <c r="D2" s="235"/>
      <c r="E2" s="235"/>
      <c r="F2" s="235"/>
      <c r="G2" s="109"/>
    </row>
    <row r="3" spans="1:7" ht="6.75" customHeight="1" thickBot="1">
      <c r="A3" s="202"/>
      <c r="B3" s="202"/>
      <c r="C3" s="202"/>
      <c r="D3" s="202"/>
      <c r="E3" s="202"/>
      <c r="F3" s="207"/>
      <c r="G3" s="207"/>
    </row>
    <row r="4" spans="1:7" ht="51.75" customHeight="1">
      <c r="A4" s="280" t="s">
        <v>0</v>
      </c>
      <c r="B4" s="281"/>
      <c r="C4" s="281"/>
      <c r="D4" s="281"/>
      <c r="E4" s="282"/>
      <c r="F4" s="153" t="s">
        <v>166</v>
      </c>
      <c r="G4" s="129" t="s">
        <v>167</v>
      </c>
    </row>
    <row r="5" spans="1:7" s="53" customFormat="1" ht="15" customHeight="1" thickBot="1">
      <c r="A5" s="283">
        <v>1</v>
      </c>
      <c r="B5" s="284"/>
      <c r="C5" s="284"/>
      <c r="D5" s="284"/>
      <c r="E5" s="284"/>
      <c r="F5" s="168">
        <v>2</v>
      </c>
      <c r="G5" s="169">
        <v>3</v>
      </c>
    </row>
    <row r="6" spans="1:7" ht="24" customHeight="1">
      <c r="A6" s="285" t="s">
        <v>45</v>
      </c>
      <c r="B6" s="288" t="s">
        <v>43</v>
      </c>
      <c r="C6" s="289"/>
      <c r="D6" s="290"/>
      <c r="E6" s="45" t="s">
        <v>6</v>
      </c>
      <c r="F6" s="170"/>
      <c r="G6" s="85"/>
    </row>
    <row r="7" spans="1:7" ht="24" customHeight="1">
      <c r="A7" s="286"/>
      <c r="B7" s="254" t="s">
        <v>46</v>
      </c>
      <c r="C7" s="227"/>
      <c r="D7" s="228"/>
      <c r="E7" s="34" t="s">
        <v>8</v>
      </c>
      <c r="F7" s="171"/>
      <c r="G7" s="86"/>
    </row>
    <row r="8" spans="1:7" ht="24" customHeight="1">
      <c r="A8" s="286"/>
      <c r="B8" s="291" t="s">
        <v>3</v>
      </c>
      <c r="C8" s="254" t="s">
        <v>47</v>
      </c>
      <c r="D8" s="228"/>
      <c r="E8" s="34" t="s">
        <v>10</v>
      </c>
      <c r="F8" s="171"/>
      <c r="G8" s="86"/>
    </row>
    <row r="9" spans="1:7" ht="33.75" customHeight="1">
      <c r="A9" s="286"/>
      <c r="B9" s="292"/>
      <c r="C9" s="254" t="s">
        <v>48</v>
      </c>
      <c r="D9" s="228"/>
      <c r="E9" s="34" t="s">
        <v>12</v>
      </c>
      <c r="F9" s="171"/>
      <c r="G9" s="86"/>
    </row>
    <row r="10" spans="1:7" ht="24" customHeight="1">
      <c r="A10" s="286"/>
      <c r="B10" s="293"/>
      <c r="C10" s="254" t="s">
        <v>49</v>
      </c>
      <c r="D10" s="228"/>
      <c r="E10" s="34" t="s">
        <v>13</v>
      </c>
      <c r="F10" s="172"/>
      <c r="G10" s="87"/>
    </row>
    <row r="11" spans="1:7" ht="24" customHeight="1">
      <c r="A11" s="286"/>
      <c r="B11" s="294" t="s">
        <v>44</v>
      </c>
      <c r="C11" s="294"/>
      <c r="D11" s="294"/>
      <c r="E11" s="34" t="s">
        <v>14</v>
      </c>
      <c r="F11" s="172"/>
      <c r="G11" s="87"/>
    </row>
    <row r="12" spans="1:7" ht="24" customHeight="1">
      <c r="A12" s="286"/>
      <c r="B12" s="291" t="s">
        <v>3</v>
      </c>
      <c r="C12" s="294" t="s">
        <v>50</v>
      </c>
      <c r="D12" s="294"/>
      <c r="E12" s="34" t="s">
        <v>16</v>
      </c>
      <c r="F12" s="172"/>
      <c r="G12" s="87"/>
    </row>
    <row r="13" spans="1:7" ht="24" customHeight="1">
      <c r="A13" s="286"/>
      <c r="B13" s="293"/>
      <c r="C13" s="294" t="s">
        <v>49</v>
      </c>
      <c r="D13" s="294"/>
      <c r="E13" s="34" t="s">
        <v>24</v>
      </c>
      <c r="F13" s="172"/>
      <c r="G13" s="87"/>
    </row>
    <row r="14" spans="1:7" ht="24" customHeight="1" thickBot="1">
      <c r="A14" s="287"/>
      <c r="B14" s="295" t="s">
        <v>59</v>
      </c>
      <c r="C14" s="295"/>
      <c r="D14" s="295"/>
      <c r="E14" s="36" t="s">
        <v>25</v>
      </c>
      <c r="F14" s="173">
        <f>F6+F7-F11</f>
        <v>0</v>
      </c>
      <c r="G14" s="88">
        <f>G6+G7-G11</f>
        <v>0</v>
      </c>
    </row>
    <row r="15" spans="1:7" ht="24" customHeight="1">
      <c r="A15" s="296" t="s">
        <v>152</v>
      </c>
      <c r="B15" s="299" t="s">
        <v>43</v>
      </c>
      <c r="C15" s="299"/>
      <c r="D15" s="299"/>
      <c r="E15" s="44">
        <f>E14+1</f>
        <v>10</v>
      </c>
      <c r="F15" s="174"/>
      <c r="G15" s="89"/>
    </row>
    <row r="16" spans="1:7" ht="24" customHeight="1">
      <c r="A16" s="297"/>
      <c r="B16" s="294" t="s">
        <v>46</v>
      </c>
      <c r="C16" s="294"/>
      <c r="D16" s="294"/>
      <c r="E16" s="35">
        <f t="shared" ref="E16:E18" si="0">E15+1</f>
        <v>11</v>
      </c>
      <c r="F16" s="171"/>
      <c r="G16" s="86"/>
    </row>
    <row r="17" spans="1:7" ht="33.75" customHeight="1">
      <c r="A17" s="297"/>
      <c r="B17" s="203" t="s">
        <v>3</v>
      </c>
      <c r="C17" s="272" t="s">
        <v>160</v>
      </c>
      <c r="D17" s="222"/>
      <c r="E17" s="35">
        <f t="shared" si="0"/>
        <v>12</v>
      </c>
      <c r="F17" s="171"/>
      <c r="G17" s="86"/>
    </row>
    <row r="18" spans="1:7" ht="24" customHeight="1">
      <c r="A18" s="297"/>
      <c r="B18" s="294" t="s">
        <v>44</v>
      </c>
      <c r="C18" s="294"/>
      <c r="D18" s="294"/>
      <c r="E18" s="35">
        <f t="shared" si="0"/>
        <v>13</v>
      </c>
      <c r="F18" s="171"/>
      <c r="G18" s="86"/>
    </row>
    <row r="19" spans="1:7" ht="24" customHeight="1" thickBot="1">
      <c r="A19" s="298"/>
      <c r="B19" s="295" t="s">
        <v>161</v>
      </c>
      <c r="C19" s="295"/>
      <c r="D19" s="295"/>
      <c r="E19" s="36">
        <f>E18+1</f>
        <v>14</v>
      </c>
      <c r="F19" s="175">
        <f>F15+F16-F18</f>
        <v>0</v>
      </c>
      <c r="G19" s="32">
        <f>G15+G16-G18</f>
        <v>0</v>
      </c>
    </row>
    <row r="20" spans="1:7" ht="24" customHeight="1">
      <c r="A20" s="296" t="s">
        <v>51</v>
      </c>
      <c r="B20" s="299" t="s">
        <v>43</v>
      </c>
      <c r="C20" s="299"/>
      <c r="D20" s="299"/>
      <c r="E20" s="43">
        <f>E19+1</f>
        <v>15</v>
      </c>
      <c r="F20" s="174"/>
      <c r="G20" s="89"/>
    </row>
    <row r="21" spans="1:7" ht="24" customHeight="1">
      <c r="A21" s="297"/>
      <c r="B21" s="294" t="s">
        <v>46</v>
      </c>
      <c r="C21" s="294"/>
      <c r="D21" s="294"/>
      <c r="E21" s="35">
        <f t="shared" ref="E21:E38" si="1">E20+1</f>
        <v>16</v>
      </c>
      <c r="F21" s="171"/>
      <c r="G21" s="86"/>
    </row>
    <row r="22" spans="1:7" ht="24" customHeight="1">
      <c r="A22" s="297"/>
      <c r="B22" s="294" t="s">
        <v>44</v>
      </c>
      <c r="C22" s="294"/>
      <c r="D22" s="294"/>
      <c r="E22" s="35">
        <f t="shared" si="1"/>
        <v>17</v>
      </c>
      <c r="F22" s="171"/>
      <c r="G22" s="86"/>
    </row>
    <row r="23" spans="1:7" ht="24" customHeight="1" thickBot="1">
      <c r="A23" s="298"/>
      <c r="B23" s="295" t="s">
        <v>162</v>
      </c>
      <c r="C23" s="295"/>
      <c r="D23" s="295"/>
      <c r="E23" s="36">
        <f t="shared" si="1"/>
        <v>18</v>
      </c>
      <c r="F23" s="175">
        <f>F20+F21-F22</f>
        <v>0</v>
      </c>
      <c r="G23" s="32">
        <f>G20+G21-G22</f>
        <v>0</v>
      </c>
    </row>
    <row r="24" spans="1:7" ht="24" customHeight="1">
      <c r="A24" s="304" t="s">
        <v>153</v>
      </c>
      <c r="B24" s="299" t="s">
        <v>43</v>
      </c>
      <c r="C24" s="299"/>
      <c r="D24" s="299"/>
      <c r="E24" s="44">
        <f t="shared" si="1"/>
        <v>19</v>
      </c>
      <c r="F24" s="176"/>
      <c r="G24" s="90"/>
    </row>
    <row r="25" spans="1:7" ht="24" customHeight="1">
      <c r="A25" s="305"/>
      <c r="B25" s="294" t="s">
        <v>46</v>
      </c>
      <c r="C25" s="294"/>
      <c r="D25" s="294"/>
      <c r="E25" s="35">
        <f t="shared" si="1"/>
        <v>20</v>
      </c>
      <c r="F25" s="171"/>
      <c r="G25" s="86"/>
    </row>
    <row r="26" spans="1:7" ht="36" customHeight="1">
      <c r="A26" s="305"/>
      <c r="B26" s="306" t="s">
        <v>111</v>
      </c>
      <c r="C26" s="307"/>
      <c r="D26" s="308"/>
      <c r="E26" s="35">
        <f t="shared" si="1"/>
        <v>21</v>
      </c>
      <c r="F26" s="177">
        <f>'dział I'!E51</f>
        <v>0</v>
      </c>
      <c r="G26" s="91">
        <f>'dział I'!F51</f>
        <v>0</v>
      </c>
    </row>
    <row r="27" spans="1:7" ht="24" customHeight="1">
      <c r="A27" s="305"/>
      <c r="B27" s="294" t="s">
        <v>44</v>
      </c>
      <c r="C27" s="294"/>
      <c r="D27" s="294"/>
      <c r="E27" s="35">
        <f t="shared" si="1"/>
        <v>22</v>
      </c>
      <c r="F27" s="171"/>
      <c r="G27" s="86"/>
    </row>
    <row r="28" spans="1:7" ht="24" customHeight="1" thickBot="1">
      <c r="A28" s="302"/>
      <c r="B28" s="295" t="s">
        <v>163</v>
      </c>
      <c r="C28" s="295"/>
      <c r="D28" s="295"/>
      <c r="E28" s="36">
        <f t="shared" si="1"/>
        <v>23</v>
      </c>
      <c r="F28" s="175">
        <f>F24+F25-F27</f>
        <v>0</v>
      </c>
      <c r="G28" s="32">
        <f>G24+G25-G27</f>
        <v>0</v>
      </c>
    </row>
    <row r="29" spans="1:7" ht="31.5" customHeight="1">
      <c r="A29" s="300" t="s">
        <v>109</v>
      </c>
      <c r="B29" s="303" t="s">
        <v>55</v>
      </c>
      <c r="C29" s="303"/>
      <c r="D29" s="303"/>
      <c r="E29" s="43">
        <f t="shared" si="1"/>
        <v>24</v>
      </c>
      <c r="F29" s="178"/>
      <c r="G29" s="92"/>
    </row>
    <row r="30" spans="1:7" ht="24" customHeight="1">
      <c r="A30" s="300"/>
      <c r="B30" s="294" t="s">
        <v>52</v>
      </c>
      <c r="C30" s="294"/>
      <c r="D30" s="294"/>
      <c r="E30" s="35">
        <f t="shared" si="1"/>
        <v>25</v>
      </c>
      <c r="F30" s="179"/>
      <c r="G30" s="93"/>
    </row>
    <row r="31" spans="1:7" ht="24" customHeight="1">
      <c r="A31" s="301"/>
      <c r="B31" s="294" t="s">
        <v>53</v>
      </c>
      <c r="C31" s="294"/>
      <c r="D31" s="294"/>
      <c r="E31" s="35">
        <f t="shared" si="1"/>
        <v>26</v>
      </c>
      <c r="F31" s="171"/>
      <c r="G31" s="86"/>
    </row>
    <row r="32" spans="1:7" ht="30.75" customHeight="1" thickBot="1">
      <c r="A32" s="302"/>
      <c r="B32" s="295" t="s">
        <v>164</v>
      </c>
      <c r="C32" s="295"/>
      <c r="D32" s="295"/>
      <c r="E32" s="36">
        <f t="shared" si="1"/>
        <v>27</v>
      </c>
      <c r="F32" s="175">
        <f>F29+F30-F31</f>
        <v>0</v>
      </c>
      <c r="G32" s="32">
        <f>G29+G30-G31</f>
        <v>0</v>
      </c>
    </row>
    <row r="33" spans="1:7" ht="3.75" customHeight="1">
      <c r="A33" s="95"/>
      <c r="B33" s="95"/>
      <c r="C33" s="95"/>
      <c r="D33" s="95"/>
      <c r="E33" s="95"/>
      <c r="F33" s="29"/>
      <c r="G33" s="29"/>
    </row>
    <row r="34" spans="1:7" ht="24" customHeight="1" thickBot="1">
      <c r="A34" s="309" t="s">
        <v>112</v>
      </c>
      <c r="B34" s="309"/>
      <c r="C34" s="309"/>
      <c r="D34" s="309"/>
      <c r="E34" s="309"/>
      <c r="F34" s="309"/>
      <c r="G34" s="109"/>
    </row>
    <row r="35" spans="1:7" ht="24" customHeight="1">
      <c r="A35" s="310" t="s">
        <v>60</v>
      </c>
      <c r="B35" s="299" t="s">
        <v>55</v>
      </c>
      <c r="C35" s="299"/>
      <c r="D35" s="299"/>
      <c r="E35" s="43">
        <f>E32+1</f>
        <v>28</v>
      </c>
      <c r="F35" s="180"/>
      <c r="G35" s="94"/>
    </row>
    <row r="36" spans="1:7" ht="24" customHeight="1">
      <c r="A36" s="311"/>
      <c r="B36" s="294" t="s">
        <v>52</v>
      </c>
      <c r="C36" s="294"/>
      <c r="D36" s="294"/>
      <c r="E36" s="35">
        <f t="shared" si="1"/>
        <v>29</v>
      </c>
      <c r="F36" s="181"/>
      <c r="G36" s="28"/>
    </row>
    <row r="37" spans="1:7" ht="24" customHeight="1">
      <c r="A37" s="311"/>
      <c r="B37" s="294" t="s">
        <v>53</v>
      </c>
      <c r="C37" s="294"/>
      <c r="D37" s="294"/>
      <c r="E37" s="35">
        <f t="shared" si="1"/>
        <v>30</v>
      </c>
      <c r="F37" s="181"/>
      <c r="G37" s="28"/>
    </row>
    <row r="38" spans="1:7" ht="24" customHeight="1" thickBot="1">
      <c r="A38" s="312"/>
      <c r="B38" s="295" t="s">
        <v>165</v>
      </c>
      <c r="C38" s="295"/>
      <c r="D38" s="295"/>
      <c r="E38" s="36">
        <f t="shared" si="1"/>
        <v>31</v>
      </c>
      <c r="F38" s="175">
        <f>F35+F36-F37</f>
        <v>0</v>
      </c>
      <c r="G38" s="32">
        <f>G35+G36-G37</f>
        <v>0</v>
      </c>
    </row>
    <row r="39" spans="1:7" ht="15.75">
      <c r="A39" s="15"/>
      <c r="B39" s="15"/>
      <c r="C39" s="15"/>
      <c r="D39" s="15"/>
      <c r="E39" s="15"/>
      <c r="F39" s="29"/>
      <c r="G39" s="29"/>
    </row>
    <row r="40" spans="1:7" ht="39" customHeight="1">
      <c r="A40" s="65"/>
      <c r="B40" s="65"/>
      <c r="C40" s="65"/>
      <c r="D40" s="65"/>
      <c r="E40" s="65"/>
      <c r="F40" s="65"/>
      <c r="G40" s="65"/>
    </row>
    <row r="41" spans="1:7"/>
    <row r="42" spans="1:7"/>
    <row r="43" spans="1:7"/>
    <row r="44" spans="1:7"/>
    <row r="45" spans="1:7"/>
    <row r="46" spans="1:7"/>
    <row r="47" spans="1:7"/>
    <row r="48" spans="1:7"/>
  </sheetData>
  <sheetProtection algorithmName="SHA-512" hashValue="9pBjSFzHqvu1B7I8Ts9UcVKf6bp2ZnkyPGEAtviN4cnS3cdmHWa8BBNdn6RSOH1FcSfY7Euk2xkxUr6Yph+CBg==" saltValue="6sQ4XGrQYATkR2MlkXEgoA==" spinCount="100000" sheet="1" objects="1" scenarios="1"/>
  <mergeCells count="43">
    <mergeCell ref="A15:A19"/>
    <mergeCell ref="B15:D15"/>
    <mergeCell ref="B16:D16"/>
    <mergeCell ref="B18:D18"/>
    <mergeCell ref="B19:D19"/>
    <mergeCell ref="C17:D17"/>
    <mergeCell ref="A34:F34"/>
    <mergeCell ref="A35:A38"/>
    <mergeCell ref="B35:D35"/>
    <mergeCell ref="B36:D36"/>
    <mergeCell ref="B37:D37"/>
    <mergeCell ref="B38:D38"/>
    <mergeCell ref="A29:A32"/>
    <mergeCell ref="B29:D29"/>
    <mergeCell ref="B30:D30"/>
    <mergeCell ref="B31:D31"/>
    <mergeCell ref="A24:A28"/>
    <mergeCell ref="B24:D24"/>
    <mergeCell ref="B25:D25"/>
    <mergeCell ref="B27:D27"/>
    <mergeCell ref="B28:D28"/>
    <mergeCell ref="B32:D32"/>
    <mergeCell ref="B26:D26"/>
    <mergeCell ref="A20:A23"/>
    <mergeCell ref="B20:D20"/>
    <mergeCell ref="B21:D21"/>
    <mergeCell ref="B22:D22"/>
    <mergeCell ref="B23:D23"/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43" priority="23" stopIfTrue="1" operator="lessThan">
      <formula>$F$8+$F$9+$F$10</formula>
    </cfRule>
  </conditionalFormatting>
  <conditionalFormatting sqref="F11">
    <cfRule type="cellIs" dxfId="42" priority="22" stopIfTrue="1" operator="lessThan">
      <formula>$F$12+$F$13</formula>
    </cfRule>
  </conditionalFormatting>
  <conditionalFormatting sqref="F8">
    <cfRule type="expression" dxfId="41" priority="12">
      <formula>IF($F$12&gt;0,$F$8&gt;0)</formula>
    </cfRule>
    <cfRule type="expression" dxfId="40" priority="13">
      <formula>IF($F$12=0,$F$8=0)</formula>
    </cfRule>
  </conditionalFormatting>
  <conditionalFormatting sqref="F25">
    <cfRule type="cellIs" dxfId="39" priority="11" operator="lessThan">
      <formula>$F$26</formula>
    </cfRule>
  </conditionalFormatting>
  <conditionalFormatting sqref="G7">
    <cfRule type="cellIs" dxfId="38" priority="7" stopIfTrue="1" operator="lessThan">
      <formula>$G$8+$G$9+$G$10</formula>
    </cfRule>
  </conditionalFormatting>
  <conditionalFormatting sqref="G11">
    <cfRule type="cellIs" dxfId="37" priority="6" stopIfTrue="1" operator="lessThan">
      <formula>$G$12+$G$13</formula>
    </cfRule>
  </conditionalFormatting>
  <conditionalFormatting sqref="G8">
    <cfRule type="expression" dxfId="36" priority="4">
      <formula>IF($G$12&gt;0,$G$8&gt;0)</formula>
    </cfRule>
    <cfRule type="expression" dxfId="35" priority="5">
      <formula>IF($G$12=0,$G$8=0)</formula>
    </cfRule>
  </conditionalFormatting>
  <conditionalFormatting sqref="G25">
    <cfRule type="cellIs" dxfId="34" priority="3" operator="lessThan">
      <formula>$G$26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20:G22 F24:G25 F27:G27 F6:G13 F35:G37 F29:G31 F15:G18" xr:uid="{00000000-0002-0000-0100-000000000000}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cellIs" priority="2" operator="lessThan" id="{6695552A-907B-418A-94F1-76340D3B7727}">
            <xm:f>'dział I'!$F$50</xm:f>
            <x14:dxf>
              <fill>
                <patternFill>
                  <bgColor rgb="FFFF0000"/>
                </patternFill>
              </fill>
            </x14:dxf>
          </x14:cfRule>
          <xm:sqref>G21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IX45"/>
  <sheetViews>
    <sheetView view="pageBreakPreview" zoomScaleNormal="100" zoomScaleSheetLayoutView="100" workbookViewId="0">
      <selection activeCell="I1" sqref="I1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59" t="str">
        <f>'dział I'!A3</f>
        <v>Proszę wpisać nazwę uczelni</v>
      </c>
      <c r="B1" s="54"/>
      <c r="C1" s="54"/>
      <c r="D1" s="54"/>
      <c r="E1" s="54"/>
      <c r="F1" s="54"/>
      <c r="G1" s="54"/>
      <c r="H1" s="54"/>
      <c r="I1" s="54"/>
      <c r="J1" s="54"/>
      <c r="R1" s="110"/>
    </row>
    <row r="2" spans="1:258" s="3" customFormat="1" ht="28.5" customHeight="1">
      <c r="A2" s="334" t="s">
        <v>148</v>
      </c>
      <c r="B2" s="334"/>
      <c r="C2" s="334"/>
      <c r="D2" s="334"/>
      <c r="E2" s="334"/>
      <c r="F2" s="334"/>
      <c r="G2" s="334"/>
      <c r="H2" s="334"/>
      <c r="I2" s="334"/>
      <c r="J2" s="334"/>
      <c r="K2" s="2"/>
      <c r="L2" s="2"/>
      <c r="M2" s="2"/>
      <c r="N2" s="2"/>
      <c r="R2" s="111"/>
    </row>
    <row r="3" spans="1:258" ht="8.25" customHeight="1" thickBot="1">
      <c r="A3" s="54"/>
      <c r="B3" s="54"/>
      <c r="C3" s="55"/>
      <c r="D3" s="55"/>
      <c r="E3" s="55"/>
      <c r="F3" s="55"/>
      <c r="G3" s="55"/>
      <c r="H3" s="55"/>
      <c r="I3" s="55"/>
      <c r="J3" s="55"/>
      <c r="K3" s="4"/>
      <c r="L3" s="4"/>
      <c r="M3" s="4"/>
      <c r="N3" s="4"/>
      <c r="O3" s="4"/>
      <c r="P3" s="4"/>
      <c r="Q3" s="4"/>
      <c r="R3" s="110"/>
    </row>
    <row r="4" spans="1:258" ht="22.5" customHeight="1" thickBot="1">
      <c r="A4" s="335" t="s">
        <v>0</v>
      </c>
      <c r="B4" s="336"/>
      <c r="C4" s="336"/>
      <c r="D4" s="337"/>
      <c r="E4" s="342" t="s">
        <v>1</v>
      </c>
      <c r="F4" s="330" t="s">
        <v>157</v>
      </c>
      <c r="G4" s="332" t="s">
        <v>21</v>
      </c>
      <c r="H4" s="332"/>
      <c r="I4" s="332"/>
      <c r="J4" s="333"/>
      <c r="K4" s="99"/>
      <c r="L4" s="99"/>
      <c r="M4" s="320"/>
      <c r="N4" s="320"/>
      <c r="O4" s="320"/>
      <c r="P4" s="99"/>
      <c r="Q4" s="5"/>
      <c r="R4" s="112"/>
    </row>
    <row r="5" spans="1:258" ht="15.75" customHeight="1" thickBot="1">
      <c r="A5" s="338"/>
      <c r="B5" s="322"/>
      <c r="C5" s="322"/>
      <c r="D5" s="323"/>
      <c r="E5" s="343"/>
      <c r="F5" s="331"/>
      <c r="G5" s="321" t="s">
        <v>2</v>
      </c>
      <c r="H5" s="322" t="s">
        <v>3</v>
      </c>
      <c r="I5" s="323"/>
      <c r="J5" s="324" t="s">
        <v>4</v>
      </c>
      <c r="K5" s="99"/>
      <c r="L5" s="99"/>
      <c r="M5" s="99"/>
      <c r="N5" s="99"/>
      <c r="O5" s="99"/>
      <c r="P5" s="42"/>
      <c r="Q5" s="99"/>
      <c r="R5" s="112"/>
    </row>
    <row r="6" spans="1:258" ht="32.25" customHeight="1">
      <c r="A6" s="338"/>
      <c r="B6" s="322"/>
      <c r="C6" s="322"/>
      <c r="D6" s="323"/>
      <c r="E6" s="343"/>
      <c r="F6" s="331"/>
      <c r="G6" s="321"/>
      <c r="H6" s="147" t="s">
        <v>156</v>
      </c>
      <c r="I6" s="38" t="s">
        <v>5</v>
      </c>
      <c r="J6" s="325"/>
      <c r="K6" s="99"/>
      <c r="L6" s="99"/>
      <c r="M6" s="99"/>
      <c r="N6" s="99"/>
      <c r="O6" s="99"/>
      <c r="P6" s="42"/>
      <c r="Q6" s="99"/>
      <c r="R6" s="112"/>
    </row>
    <row r="7" spans="1:258" ht="19.5" customHeight="1">
      <c r="A7" s="326">
        <v>1</v>
      </c>
      <c r="B7" s="327"/>
      <c r="C7" s="327"/>
      <c r="D7" s="328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20">
        <v>7</v>
      </c>
      <c r="K7" s="5"/>
      <c r="L7" s="5"/>
      <c r="M7" s="5"/>
      <c r="N7" s="99"/>
      <c r="O7" s="5"/>
      <c r="P7" s="5"/>
      <c r="Q7" s="5"/>
      <c r="R7" s="112"/>
    </row>
    <row r="8" spans="1:258" s="114" customFormat="1" ht="24" customHeight="1">
      <c r="A8" s="339" t="s">
        <v>166</v>
      </c>
      <c r="B8" s="340"/>
      <c r="C8" s="340"/>
      <c r="D8" s="340"/>
      <c r="E8" s="340"/>
      <c r="F8" s="340"/>
      <c r="G8" s="340"/>
      <c r="H8" s="340"/>
      <c r="I8" s="340"/>
      <c r="J8" s="341"/>
      <c r="K8" s="6"/>
      <c r="L8" s="6"/>
      <c r="M8" s="6"/>
      <c r="N8" s="7"/>
      <c r="O8" s="6"/>
      <c r="P8" s="6"/>
      <c r="Q8" s="6"/>
      <c r="R8" s="113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  <c r="IW8" s="115"/>
      <c r="IX8" s="115"/>
    </row>
    <row r="9" spans="1:258" s="114" customFormat="1" ht="37.5" customHeight="1">
      <c r="A9" s="313" t="s">
        <v>7</v>
      </c>
      <c r="B9" s="314"/>
      <c r="C9" s="314"/>
      <c r="D9" s="69" t="s">
        <v>6</v>
      </c>
      <c r="E9" s="70">
        <f t="shared" ref="E9:J9" si="0">E10+E15</f>
        <v>0</v>
      </c>
      <c r="F9" s="71">
        <f t="shared" si="0"/>
        <v>0</v>
      </c>
      <c r="G9" s="71">
        <f t="shared" si="0"/>
        <v>0</v>
      </c>
      <c r="H9" s="71">
        <f t="shared" si="0"/>
        <v>0</v>
      </c>
      <c r="I9" s="71">
        <f t="shared" si="0"/>
        <v>0</v>
      </c>
      <c r="J9" s="121">
        <f t="shared" si="0"/>
        <v>0</v>
      </c>
      <c r="K9" s="6"/>
      <c r="L9" s="6"/>
      <c r="M9" s="6"/>
      <c r="N9" s="7"/>
      <c r="O9" s="6"/>
      <c r="P9" s="6"/>
      <c r="Q9" s="6"/>
      <c r="R9" s="113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315" t="s">
        <v>21</v>
      </c>
      <c r="B10" s="314" t="s">
        <v>9</v>
      </c>
      <c r="C10" s="314"/>
      <c r="D10" s="69" t="s">
        <v>8</v>
      </c>
      <c r="E10" s="71">
        <f>E11+E13+E12+E14</f>
        <v>0</v>
      </c>
      <c r="F10" s="71">
        <f>F11+F13+F12+F14</f>
        <v>0</v>
      </c>
      <c r="G10" s="71">
        <f>G11+G13+G12+G14</f>
        <v>0</v>
      </c>
      <c r="H10" s="71">
        <f>H11+H13+H12+H14</f>
        <v>0</v>
      </c>
      <c r="I10" s="72"/>
      <c r="J10" s="121">
        <f>J11+J13+J12+J14</f>
        <v>0</v>
      </c>
      <c r="K10" s="5"/>
      <c r="L10" s="8"/>
      <c r="M10" s="9"/>
      <c r="N10" s="99"/>
      <c r="O10" s="5"/>
      <c r="P10" s="5"/>
      <c r="Q10" s="5"/>
      <c r="R10" s="112"/>
    </row>
    <row r="11" spans="1:258" ht="33.950000000000003" customHeight="1">
      <c r="A11" s="316"/>
      <c r="B11" s="318" t="s">
        <v>61</v>
      </c>
      <c r="C11" s="68" t="s">
        <v>11</v>
      </c>
      <c r="D11" s="69" t="s">
        <v>10</v>
      </c>
      <c r="E11" s="33"/>
      <c r="F11" s="73">
        <f>G11+J11</f>
        <v>0</v>
      </c>
      <c r="G11" s="33"/>
      <c r="H11" s="33"/>
      <c r="I11" s="56"/>
      <c r="J11" s="122"/>
      <c r="K11" s="5"/>
      <c r="L11" s="5"/>
      <c r="M11" s="9"/>
      <c r="N11" s="99"/>
      <c r="O11" s="5"/>
      <c r="P11" s="5"/>
      <c r="Q11" s="5"/>
      <c r="R11" s="112"/>
    </row>
    <row r="12" spans="1:258" ht="33.950000000000003" customHeight="1">
      <c r="A12" s="316"/>
      <c r="B12" s="318"/>
      <c r="C12" s="68" t="s">
        <v>113</v>
      </c>
      <c r="D12" s="69" t="s">
        <v>12</v>
      </c>
      <c r="E12" s="33"/>
      <c r="F12" s="73">
        <f>G12+J12</f>
        <v>0</v>
      </c>
      <c r="G12" s="33"/>
      <c r="H12" s="33"/>
      <c r="I12" s="56"/>
      <c r="J12" s="122"/>
      <c r="K12" s="5"/>
      <c r="L12" s="5"/>
      <c r="M12" s="9"/>
      <c r="N12" s="118"/>
      <c r="O12" s="5"/>
      <c r="P12" s="5"/>
      <c r="Q12" s="5"/>
      <c r="R12" s="112"/>
    </row>
    <row r="13" spans="1:258" ht="33.950000000000003" customHeight="1">
      <c r="A13" s="316"/>
      <c r="B13" s="318"/>
      <c r="C13" s="68" t="s">
        <v>114</v>
      </c>
      <c r="D13" s="69" t="s">
        <v>13</v>
      </c>
      <c r="E13" s="33"/>
      <c r="F13" s="73">
        <f>G13+J13</f>
        <v>0</v>
      </c>
      <c r="G13" s="33"/>
      <c r="H13" s="33"/>
      <c r="I13" s="56"/>
      <c r="J13" s="122"/>
      <c r="K13" s="5"/>
      <c r="L13" s="10"/>
      <c r="M13" s="9"/>
      <c r="N13" s="99"/>
      <c r="O13" s="5"/>
      <c r="P13" s="5"/>
      <c r="Q13" s="5"/>
      <c r="R13" s="112"/>
    </row>
    <row r="14" spans="1:258" ht="33.950000000000003" customHeight="1">
      <c r="A14" s="316"/>
      <c r="B14" s="318"/>
      <c r="C14" s="68" t="s">
        <v>115</v>
      </c>
      <c r="D14" s="69" t="s">
        <v>14</v>
      </c>
      <c r="E14" s="33"/>
      <c r="F14" s="73">
        <f>G14+J14</f>
        <v>0</v>
      </c>
      <c r="G14" s="33"/>
      <c r="H14" s="33"/>
      <c r="I14" s="56"/>
      <c r="J14" s="122"/>
      <c r="K14" s="5"/>
      <c r="L14" s="5"/>
      <c r="M14" s="5"/>
      <c r="N14" s="99"/>
      <c r="O14" s="5"/>
      <c r="P14" s="5"/>
      <c r="Q14" s="5"/>
      <c r="R14" s="112"/>
    </row>
    <row r="15" spans="1:258" ht="33.950000000000003" customHeight="1" thickBot="1">
      <c r="A15" s="317"/>
      <c r="B15" s="319" t="s">
        <v>15</v>
      </c>
      <c r="C15" s="319"/>
      <c r="D15" s="123" t="s">
        <v>16</v>
      </c>
      <c r="E15" s="124"/>
      <c r="F15" s="125">
        <f>G15+J15</f>
        <v>0</v>
      </c>
      <c r="G15" s="126"/>
      <c r="H15" s="126"/>
      <c r="I15" s="127"/>
      <c r="J15" s="128"/>
      <c r="K15" s="5"/>
      <c r="L15" s="5"/>
      <c r="M15" s="5"/>
      <c r="N15" s="99"/>
      <c r="O15" s="5"/>
      <c r="P15" s="5"/>
      <c r="Q15" s="5"/>
      <c r="R15" s="112"/>
    </row>
    <row r="16" spans="1:258" ht="33.950000000000003" customHeight="1">
      <c r="A16" s="186"/>
      <c r="B16" s="187"/>
      <c r="C16" s="187"/>
      <c r="D16" s="188"/>
      <c r="E16" s="189"/>
      <c r="F16" s="190"/>
      <c r="G16" s="191"/>
      <c r="H16" s="191"/>
      <c r="I16" s="192"/>
      <c r="J16" s="192"/>
      <c r="K16" s="5"/>
      <c r="L16" s="5"/>
      <c r="M16" s="5"/>
      <c r="N16" s="149"/>
      <c r="O16" s="5"/>
      <c r="P16" s="5"/>
      <c r="Q16" s="5"/>
      <c r="R16" s="112"/>
    </row>
    <row r="17" spans="1:258" ht="14.25" customHeight="1" thickBot="1">
      <c r="A17" s="54"/>
      <c r="B17" s="54"/>
      <c r="C17" s="55"/>
      <c r="D17" s="55"/>
      <c r="E17" s="55"/>
      <c r="F17" s="55"/>
      <c r="G17" s="55"/>
      <c r="H17" s="55"/>
      <c r="I17" s="55"/>
      <c r="J17" s="55"/>
      <c r="K17" s="4"/>
      <c r="L17" s="4"/>
      <c r="M17" s="4"/>
      <c r="N17" s="4"/>
      <c r="O17" s="4"/>
      <c r="P17" s="4"/>
      <c r="Q17" s="4"/>
    </row>
    <row r="18" spans="1:258" ht="22.5" customHeight="1" thickBot="1">
      <c r="A18" s="335" t="s">
        <v>0</v>
      </c>
      <c r="B18" s="336"/>
      <c r="C18" s="336"/>
      <c r="D18" s="337"/>
      <c r="E18" s="342" t="s">
        <v>1</v>
      </c>
      <c r="F18" s="330" t="s">
        <v>157</v>
      </c>
      <c r="G18" s="332" t="s">
        <v>21</v>
      </c>
      <c r="H18" s="332"/>
      <c r="I18" s="332"/>
      <c r="J18" s="333"/>
      <c r="K18" s="149"/>
      <c r="L18" s="149"/>
      <c r="M18" s="320"/>
      <c r="N18" s="320"/>
      <c r="O18" s="320"/>
      <c r="P18" s="149"/>
      <c r="Q18" s="5"/>
      <c r="R18" s="112"/>
    </row>
    <row r="19" spans="1:258" ht="15.75" customHeight="1" thickBot="1">
      <c r="A19" s="338"/>
      <c r="B19" s="322"/>
      <c r="C19" s="322"/>
      <c r="D19" s="323"/>
      <c r="E19" s="343"/>
      <c r="F19" s="331"/>
      <c r="G19" s="321" t="s">
        <v>2</v>
      </c>
      <c r="H19" s="322" t="s">
        <v>3</v>
      </c>
      <c r="I19" s="323"/>
      <c r="J19" s="324" t="s">
        <v>4</v>
      </c>
      <c r="K19" s="149"/>
      <c r="L19" s="149"/>
      <c r="M19" s="149"/>
      <c r="N19" s="149"/>
      <c r="O19" s="149"/>
      <c r="P19" s="42"/>
      <c r="Q19" s="149"/>
      <c r="R19" s="112"/>
    </row>
    <row r="20" spans="1:258" ht="32.25" customHeight="1">
      <c r="A20" s="338"/>
      <c r="B20" s="322"/>
      <c r="C20" s="322"/>
      <c r="D20" s="323"/>
      <c r="E20" s="343"/>
      <c r="F20" s="331"/>
      <c r="G20" s="321"/>
      <c r="H20" s="150" t="s">
        <v>156</v>
      </c>
      <c r="I20" s="38" t="s">
        <v>5</v>
      </c>
      <c r="J20" s="325"/>
      <c r="K20" s="149"/>
      <c r="L20" s="149"/>
      <c r="M20" s="149"/>
      <c r="N20" s="149"/>
      <c r="O20" s="149"/>
      <c r="P20" s="42"/>
      <c r="Q20" s="149"/>
      <c r="R20" s="112"/>
    </row>
    <row r="21" spans="1:258" ht="19.5" customHeight="1">
      <c r="A21" s="326">
        <v>1</v>
      </c>
      <c r="B21" s="327"/>
      <c r="C21" s="327"/>
      <c r="D21" s="328"/>
      <c r="E21" s="39">
        <v>2</v>
      </c>
      <c r="F21" s="41">
        <v>3</v>
      </c>
      <c r="G21" s="40">
        <v>4</v>
      </c>
      <c r="H21" s="41">
        <v>5</v>
      </c>
      <c r="I21" s="41">
        <v>6</v>
      </c>
      <c r="J21" s="120">
        <v>7</v>
      </c>
      <c r="K21" s="5"/>
      <c r="L21" s="5"/>
      <c r="M21" s="5"/>
      <c r="N21" s="149"/>
      <c r="O21" s="5"/>
      <c r="P21" s="5"/>
      <c r="Q21" s="5"/>
      <c r="R21" s="112"/>
    </row>
    <row r="22" spans="1:258" s="114" customFormat="1" ht="24" customHeight="1">
      <c r="A22" s="339" t="s">
        <v>169</v>
      </c>
      <c r="B22" s="340"/>
      <c r="C22" s="340"/>
      <c r="D22" s="340"/>
      <c r="E22" s="340"/>
      <c r="F22" s="340"/>
      <c r="G22" s="340"/>
      <c r="H22" s="340"/>
      <c r="I22" s="340"/>
      <c r="J22" s="341"/>
      <c r="K22" s="6"/>
      <c r="L22" s="6"/>
      <c r="M22" s="6"/>
      <c r="N22" s="7"/>
      <c r="O22" s="6"/>
      <c r="P22" s="6"/>
      <c r="Q22" s="6"/>
      <c r="R22" s="113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5"/>
      <c r="GF22" s="115"/>
      <c r="GG22" s="115"/>
      <c r="GH22" s="115"/>
      <c r="GI22" s="115"/>
      <c r="GJ22" s="115"/>
      <c r="GK22" s="115"/>
      <c r="GL22" s="115"/>
      <c r="GM22" s="115"/>
      <c r="GN22" s="115"/>
      <c r="GO22" s="115"/>
      <c r="GP22" s="115"/>
      <c r="GQ22" s="115"/>
      <c r="GR22" s="115"/>
      <c r="GS22" s="115"/>
      <c r="GT22" s="115"/>
      <c r="GU22" s="115"/>
      <c r="GV22" s="115"/>
      <c r="GW22" s="115"/>
      <c r="GX22" s="115"/>
      <c r="GY22" s="115"/>
      <c r="GZ22" s="115"/>
      <c r="HA22" s="115"/>
      <c r="HB22" s="115"/>
      <c r="HC22" s="115"/>
      <c r="HD22" s="115"/>
      <c r="HE22" s="115"/>
      <c r="HF22" s="115"/>
      <c r="HG22" s="115"/>
      <c r="HH22" s="115"/>
      <c r="HI22" s="115"/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5"/>
      <c r="HU22" s="115"/>
      <c r="HV22" s="115"/>
      <c r="HW22" s="115"/>
      <c r="HX22" s="115"/>
      <c r="HY22" s="115"/>
      <c r="HZ22" s="115"/>
      <c r="IA22" s="115"/>
      <c r="IB22" s="115"/>
      <c r="IC22" s="115"/>
      <c r="ID22" s="115"/>
      <c r="IE22" s="115"/>
      <c r="IF22" s="115"/>
      <c r="IG22" s="115"/>
      <c r="IH22" s="115"/>
      <c r="II22" s="115"/>
      <c r="IJ22" s="115"/>
      <c r="IK22" s="115"/>
      <c r="IL22" s="115"/>
      <c r="IM22" s="115"/>
      <c r="IN22" s="115"/>
      <c r="IO22" s="115"/>
      <c r="IP22" s="115"/>
      <c r="IQ22" s="115"/>
      <c r="IR22" s="115"/>
      <c r="IS22" s="115"/>
      <c r="IT22" s="115"/>
      <c r="IU22" s="115"/>
      <c r="IV22" s="115"/>
      <c r="IW22" s="115"/>
      <c r="IX22" s="115"/>
    </row>
    <row r="23" spans="1:258" s="114" customFormat="1" ht="37.5" customHeight="1">
      <c r="A23" s="313" t="s">
        <v>7</v>
      </c>
      <c r="B23" s="314"/>
      <c r="C23" s="314"/>
      <c r="D23" s="69" t="s">
        <v>6</v>
      </c>
      <c r="E23" s="70">
        <f t="shared" ref="E23:J23" si="1">E24+E29</f>
        <v>0</v>
      </c>
      <c r="F23" s="71">
        <f t="shared" si="1"/>
        <v>0</v>
      </c>
      <c r="G23" s="71">
        <f t="shared" si="1"/>
        <v>0</v>
      </c>
      <c r="H23" s="71">
        <f t="shared" si="1"/>
        <v>0</v>
      </c>
      <c r="I23" s="71">
        <f t="shared" si="1"/>
        <v>0</v>
      </c>
      <c r="J23" s="121">
        <f t="shared" si="1"/>
        <v>0</v>
      </c>
      <c r="K23" s="6"/>
      <c r="L23" s="6"/>
      <c r="M23" s="6"/>
      <c r="N23" s="7"/>
      <c r="O23" s="6"/>
      <c r="P23" s="6"/>
      <c r="Q23" s="6"/>
      <c r="R23" s="113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ht="33.950000000000003" customHeight="1">
      <c r="A24" s="315" t="s">
        <v>21</v>
      </c>
      <c r="B24" s="314" t="s">
        <v>9</v>
      </c>
      <c r="C24" s="314"/>
      <c r="D24" s="69" t="s">
        <v>8</v>
      </c>
      <c r="E24" s="71">
        <f>E25+E27+E26+E28</f>
        <v>0</v>
      </c>
      <c r="F24" s="71">
        <f>F25+F27+F26+F28</f>
        <v>0</v>
      </c>
      <c r="G24" s="71">
        <f>G25+G27+G26+G28</f>
        <v>0</v>
      </c>
      <c r="H24" s="71">
        <f>H25+H27+H26+H28</f>
        <v>0</v>
      </c>
      <c r="I24" s="72"/>
      <c r="J24" s="121">
        <f>J25+J27+J26+J28</f>
        <v>0</v>
      </c>
      <c r="K24" s="5"/>
      <c r="L24" s="8"/>
      <c r="M24" s="9"/>
      <c r="N24" s="149"/>
      <c r="O24" s="5"/>
      <c r="P24" s="5"/>
      <c r="Q24" s="5"/>
      <c r="R24" s="112"/>
    </row>
    <row r="25" spans="1:258" ht="33.950000000000003" customHeight="1">
      <c r="A25" s="316"/>
      <c r="B25" s="318" t="s">
        <v>61</v>
      </c>
      <c r="C25" s="68" t="s">
        <v>11</v>
      </c>
      <c r="D25" s="69" t="s">
        <v>10</v>
      </c>
      <c r="E25" s="33"/>
      <c r="F25" s="73">
        <f>G25+J25</f>
        <v>0</v>
      </c>
      <c r="G25" s="33"/>
      <c r="H25" s="33"/>
      <c r="I25" s="56"/>
      <c r="J25" s="122"/>
      <c r="K25" s="5"/>
      <c r="L25" s="5"/>
      <c r="M25" s="9"/>
      <c r="N25" s="149"/>
      <c r="O25" s="5"/>
      <c r="P25" s="5"/>
      <c r="Q25" s="5"/>
      <c r="R25" s="112"/>
    </row>
    <row r="26" spans="1:258" ht="33.950000000000003" customHeight="1">
      <c r="A26" s="316"/>
      <c r="B26" s="318"/>
      <c r="C26" s="68" t="s">
        <v>113</v>
      </c>
      <c r="D26" s="69" t="s">
        <v>12</v>
      </c>
      <c r="E26" s="33"/>
      <c r="F26" s="73">
        <f>G26+J26</f>
        <v>0</v>
      </c>
      <c r="G26" s="33"/>
      <c r="H26" s="33"/>
      <c r="I26" s="56"/>
      <c r="J26" s="122"/>
      <c r="K26" s="5"/>
      <c r="L26" s="5"/>
      <c r="M26" s="9"/>
      <c r="N26" s="149"/>
      <c r="O26" s="5"/>
      <c r="P26" s="5"/>
      <c r="Q26" s="5"/>
      <c r="R26" s="112"/>
    </row>
    <row r="27" spans="1:258" ht="33.950000000000003" customHeight="1">
      <c r="A27" s="316"/>
      <c r="B27" s="318"/>
      <c r="C27" s="68" t="s">
        <v>114</v>
      </c>
      <c r="D27" s="69" t="s">
        <v>13</v>
      </c>
      <c r="E27" s="33"/>
      <c r="F27" s="73">
        <f>G27+J27</f>
        <v>0</v>
      </c>
      <c r="G27" s="33"/>
      <c r="H27" s="33"/>
      <c r="I27" s="56"/>
      <c r="J27" s="122"/>
      <c r="K27" s="5"/>
      <c r="L27" s="10"/>
      <c r="M27" s="9"/>
      <c r="N27" s="149"/>
      <c r="O27" s="5"/>
      <c r="P27" s="5"/>
      <c r="Q27" s="5"/>
      <c r="R27" s="112"/>
    </row>
    <row r="28" spans="1:258" ht="33.950000000000003" customHeight="1">
      <c r="A28" s="316"/>
      <c r="B28" s="318"/>
      <c r="C28" s="68" t="s">
        <v>115</v>
      </c>
      <c r="D28" s="69" t="s">
        <v>14</v>
      </c>
      <c r="E28" s="33"/>
      <c r="F28" s="73">
        <f>G28+J28</f>
        <v>0</v>
      </c>
      <c r="G28" s="33"/>
      <c r="H28" s="33"/>
      <c r="I28" s="56"/>
      <c r="J28" s="122"/>
      <c r="K28" s="5"/>
      <c r="L28" s="5"/>
      <c r="M28" s="5"/>
      <c r="N28" s="149"/>
      <c r="O28" s="5"/>
      <c r="P28" s="5"/>
      <c r="Q28" s="5"/>
      <c r="R28" s="112"/>
    </row>
    <row r="29" spans="1:258" ht="33.950000000000003" customHeight="1" thickBot="1">
      <c r="A29" s="317"/>
      <c r="B29" s="319" t="s">
        <v>15</v>
      </c>
      <c r="C29" s="319"/>
      <c r="D29" s="123" t="s">
        <v>16</v>
      </c>
      <c r="E29" s="124"/>
      <c r="F29" s="125">
        <f>G29+J29</f>
        <v>0</v>
      </c>
      <c r="G29" s="126"/>
      <c r="H29" s="126"/>
      <c r="I29" s="127"/>
      <c r="J29" s="128"/>
      <c r="K29" s="5"/>
      <c r="L29" s="5"/>
      <c r="M29" s="5"/>
      <c r="N29" s="149"/>
      <c r="O29" s="5"/>
      <c r="P29" s="5"/>
      <c r="Q29" s="5"/>
      <c r="R29" s="112"/>
    </row>
    <row r="30" spans="1:258" ht="14.25" customHeight="1">
      <c r="A30" s="54"/>
      <c r="B30" s="54"/>
      <c r="C30" s="55"/>
      <c r="D30" s="55"/>
      <c r="E30" s="55"/>
      <c r="F30" s="55"/>
      <c r="G30" s="55"/>
      <c r="H30" s="55"/>
      <c r="I30" s="55"/>
      <c r="J30" s="55"/>
      <c r="K30" s="4"/>
      <c r="L30" s="4"/>
      <c r="M30" s="4"/>
      <c r="N30" s="4"/>
      <c r="O30" s="4"/>
      <c r="P30" s="4"/>
      <c r="Q30" s="4"/>
    </row>
    <row r="31" spans="1:258" ht="15.75" customHeight="1">
      <c r="A31" s="57" t="s">
        <v>17</v>
      </c>
      <c r="B31" s="54"/>
      <c r="C31" s="55"/>
      <c r="D31" s="55"/>
      <c r="E31" s="55"/>
      <c r="F31" s="55"/>
      <c r="G31" s="55"/>
      <c r="H31" s="55"/>
      <c r="I31" s="55"/>
      <c r="J31" s="55"/>
      <c r="K31" s="4"/>
      <c r="L31" s="4"/>
      <c r="M31" s="4"/>
      <c r="N31" s="4"/>
      <c r="O31" s="4"/>
      <c r="P31" s="4"/>
      <c r="Q31" s="4"/>
    </row>
    <row r="32" spans="1:258" ht="19.5" customHeight="1">
      <c r="A32" s="58" t="s">
        <v>74</v>
      </c>
      <c r="B32" s="54"/>
      <c r="C32" s="55"/>
      <c r="D32" s="55"/>
      <c r="E32" s="55"/>
      <c r="F32" s="55"/>
      <c r="G32" s="55"/>
      <c r="H32" s="55"/>
      <c r="I32" s="55"/>
      <c r="J32" s="55"/>
      <c r="K32" s="4"/>
      <c r="L32" s="4"/>
      <c r="M32" s="4"/>
      <c r="N32" s="4"/>
      <c r="O32" s="4"/>
      <c r="P32" s="4"/>
      <c r="Q32" s="4"/>
    </row>
    <row r="33" spans="1:17" ht="39.75" customHeight="1">
      <c r="A33" s="329" t="s">
        <v>82</v>
      </c>
      <c r="B33" s="329"/>
      <c r="C33" s="329"/>
      <c r="D33" s="329"/>
      <c r="E33" s="329"/>
      <c r="F33" s="329"/>
      <c r="G33" s="329"/>
      <c r="H33" s="329"/>
      <c r="I33" s="329"/>
      <c r="J33" s="329"/>
      <c r="K33" s="4"/>
      <c r="L33" s="4"/>
      <c r="M33" s="4"/>
      <c r="N33" s="4"/>
      <c r="O33" s="4"/>
      <c r="P33" s="4"/>
      <c r="Q33" s="4"/>
    </row>
    <row r="34" spans="1:17" ht="15.75">
      <c r="A34" s="58" t="s">
        <v>79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7" ht="15">
      <c r="A35" s="117"/>
      <c r="B35" s="116"/>
    </row>
    <row r="36" spans="1:17" ht="15">
      <c r="A36" s="117"/>
    </row>
    <row r="37" spans="1:17" ht="15">
      <c r="A37" s="117"/>
    </row>
    <row r="38" spans="1:17" ht="15">
      <c r="A38" s="117"/>
    </row>
    <row r="39" spans="1:17" ht="15">
      <c r="A39" s="117"/>
    </row>
    <row r="40" spans="1:17" ht="15">
      <c r="A40" s="117"/>
    </row>
    <row r="41" spans="1:17" ht="15">
      <c r="A41" s="117"/>
    </row>
    <row r="42" spans="1:17" ht="15">
      <c r="A42" s="117"/>
    </row>
    <row r="43" spans="1:17" ht="15">
      <c r="A43" s="117"/>
    </row>
    <row r="44" spans="1:17" ht="15">
      <c r="A44" s="117"/>
    </row>
    <row r="45" spans="1:17" ht="15">
      <c r="A45" s="117"/>
    </row>
  </sheetData>
  <sheetProtection algorithmName="SHA-512" hashValue="lutQ+qYz9KclSL5jbhJTpALXP8lcoGbTejklVckmANypcGi6tBk/oGALxiir7zfAYHedsLjwf6oM/TK9bZqRvw==" saltValue="Jt4tVdiMf7fjwnGJBRjTjg==" spinCount="100000" sheet="1" objects="1" scenarios="1"/>
  <mergeCells count="32">
    <mergeCell ref="M4:O4"/>
    <mergeCell ref="G5:G6"/>
    <mergeCell ref="J5:J6"/>
    <mergeCell ref="B10:C10"/>
    <mergeCell ref="B11:B14"/>
    <mergeCell ref="H5:I5"/>
    <mergeCell ref="A33:J33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A18:D20"/>
    <mergeCell ref="E18:E20"/>
    <mergeCell ref="F18:F20"/>
    <mergeCell ref="G18:J18"/>
    <mergeCell ref="A22:J22"/>
    <mergeCell ref="M18:O18"/>
    <mergeCell ref="G19:G20"/>
    <mergeCell ref="H19:I19"/>
    <mergeCell ref="J19:J20"/>
    <mergeCell ref="A21:D21"/>
    <mergeCell ref="A23:C23"/>
    <mergeCell ref="A24:A29"/>
    <mergeCell ref="B24:C24"/>
    <mergeCell ref="B25:B28"/>
    <mergeCell ref="B29:C29"/>
  </mergeCells>
  <conditionalFormatting sqref="J11:J16">
    <cfRule type="cellIs" dxfId="31" priority="20" operator="greaterThan">
      <formula>G11*0.1</formula>
    </cfRule>
  </conditionalFormatting>
  <conditionalFormatting sqref="H10">
    <cfRule type="expression" dxfId="30" priority="14">
      <formula>$H$10&gt;$G$10</formula>
    </cfRule>
  </conditionalFormatting>
  <conditionalFormatting sqref="H11">
    <cfRule type="expression" dxfId="29" priority="13">
      <formula>$H$11&gt;0.2*$G$11</formula>
    </cfRule>
  </conditionalFormatting>
  <conditionalFormatting sqref="H12">
    <cfRule type="expression" dxfId="28" priority="12">
      <formula>$H$12&gt;0.2*$G$12</formula>
    </cfRule>
  </conditionalFormatting>
  <conditionalFormatting sqref="H13">
    <cfRule type="expression" dxfId="27" priority="11">
      <formula>$H$13&gt;0.2*$G$13</formula>
    </cfRule>
  </conditionalFormatting>
  <conditionalFormatting sqref="H14">
    <cfRule type="expression" dxfId="26" priority="10">
      <formula>$H$14&gt;0.2*$G$14</formula>
    </cfRule>
  </conditionalFormatting>
  <conditionalFormatting sqref="H15:H16">
    <cfRule type="expression" dxfId="25" priority="9">
      <formula>$H$15&gt;0.2*$G$15</formula>
    </cfRule>
  </conditionalFormatting>
  <conditionalFormatting sqref="J25:J29">
    <cfRule type="cellIs" dxfId="24" priority="7" operator="greaterThan">
      <formula>G25*0.1</formula>
    </cfRule>
  </conditionalFormatting>
  <conditionalFormatting sqref="H24">
    <cfRule type="expression" dxfId="23" priority="6">
      <formula>$H$24&gt;$G$24</formula>
    </cfRule>
  </conditionalFormatting>
  <conditionalFormatting sqref="H25">
    <cfRule type="expression" dxfId="22" priority="5">
      <formula>$H$25&gt;0.2*$G$25</formula>
    </cfRule>
  </conditionalFormatting>
  <conditionalFormatting sqref="H26">
    <cfRule type="expression" dxfId="21" priority="4">
      <formula>$H$26&gt;0.2*$G$26</formula>
    </cfRule>
  </conditionalFormatting>
  <conditionalFormatting sqref="H27">
    <cfRule type="expression" dxfId="20" priority="3">
      <formula>$H$27&gt;0.2*$G$27</formula>
    </cfRule>
  </conditionalFormatting>
  <conditionalFormatting sqref="H28">
    <cfRule type="expression" dxfId="19" priority="2">
      <formula>$H$28&gt;0.2*$G$28</formula>
    </cfRule>
  </conditionalFormatting>
  <conditionalFormatting sqref="H29">
    <cfRule type="expression" dxfId="18" priority="1">
      <formula>$H$29&gt;0.2*$G$29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 G25:H29 I24 I29:J29 J25:J28" xr:uid="{00000000-0002-0000-0200-000000000000}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5:E29" xr:uid="{00000000-0002-0000-0200-000001000000}">
      <formula1>MOD(E11*10,1)=0</formula1>
    </dataValidation>
    <dataValidation type="custom" allowBlank="1" showInputMessage="1" showErrorMessage="1" sqref="F11:F16 F25:F29" xr:uid="{00000000-0002-0000-0200-000002000000}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8" id="{0E7A7154-5089-4408-A456-B578E531EBA4}">
            <xm:f>'dział I'!$F$46&gt;$F$23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1:R70"/>
  <sheetViews>
    <sheetView tabSelected="1" view="pageBreakPreview" topLeftCell="A14" zoomScale="60" zoomScaleNormal="100" workbookViewId="0">
      <selection activeCell="F14" sqref="F14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8" width="15.25" style="1" customWidth="1"/>
    <col min="9" max="11" width="7.625" style="1" customWidth="1"/>
    <col min="12" max="18" width="0" style="1" hidden="1" customWidth="1"/>
    <col min="19" max="16384" width="7.625" style="1" hidden="1"/>
  </cols>
  <sheetData>
    <row r="1" spans="1:8" s="54" customFormat="1" ht="20.25" customHeight="1">
      <c r="A1" s="59" t="str">
        <f>'dział I'!A3</f>
        <v>Proszę wpisać nazwę uczelni</v>
      </c>
      <c r="B1" s="60"/>
      <c r="C1" s="60"/>
      <c r="D1" s="61"/>
      <c r="E1" s="61"/>
      <c r="F1" s="62"/>
    </row>
    <row r="2" spans="1:8" s="63" customFormat="1" ht="22.5" customHeight="1">
      <c r="A2" s="379" t="s">
        <v>149</v>
      </c>
      <c r="B2" s="379"/>
      <c r="C2" s="379"/>
      <c r="D2" s="379"/>
      <c r="E2" s="379"/>
      <c r="F2" s="379"/>
    </row>
    <row r="3" spans="1:8" s="54" customFormat="1" ht="4.5" customHeight="1" thickBot="1">
      <c r="A3" s="64"/>
      <c r="B3" s="64"/>
      <c r="C3" s="64"/>
      <c r="D3" s="64"/>
      <c r="E3" s="64"/>
      <c r="F3" s="64"/>
    </row>
    <row r="4" spans="1:8" s="54" customFormat="1" ht="51" customHeight="1">
      <c r="A4" s="335" t="s">
        <v>0</v>
      </c>
      <c r="B4" s="336"/>
      <c r="C4" s="336"/>
      <c r="D4" s="336"/>
      <c r="E4" s="337"/>
      <c r="F4" s="131" t="s">
        <v>19</v>
      </c>
      <c r="G4" s="153" t="s">
        <v>166</v>
      </c>
      <c r="H4" s="129" t="s">
        <v>167</v>
      </c>
    </row>
    <row r="5" spans="1:8" s="54" customFormat="1" ht="14.25" customHeight="1">
      <c r="A5" s="380">
        <v>1</v>
      </c>
      <c r="B5" s="381"/>
      <c r="C5" s="381"/>
      <c r="D5" s="381"/>
      <c r="E5" s="381"/>
      <c r="F5" s="37">
        <v>2</v>
      </c>
      <c r="G5" s="37">
        <v>3</v>
      </c>
      <c r="H5" s="132">
        <v>4</v>
      </c>
    </row>
    <row r="6" spans="1:8" s="54" customFormat="1" ht="27.95" customHeight="1">
      <c r="A6" s="382" t="s">
        <v>118</v>
      </c>
      <c r="B6" s="383"/>
      <c r="C6" s="383"/>
      <c r="D6" s="383"/>
      <c r="E6" s="38" t="s">
        <v>6</v>
      </c>
      <c r="F6" s="38" t="s">
        <v>20</v>
      </c>
      <c r="G6" s="182">
        <f>G7+G8</f>
        <v>0</v>
      </c>
      <c r="H6" s="133">
        <f>H7+H8</f>
        <v>0</v>
      </c>
    </row>
    <row r="7" spans="1:8" ht="24.95" customHeight="1">
      <c r="A7" s="376" t="s">
        <v>21</v>
      </c>
      <c r="B7" s="366" t="s">
        <v>22</v>
      </c>
      <c r="C7" s="367"/>
      <c r="D7" s="368"/>
      <c r="E7" s="38" t="s">
        <v>8</v>
      </c>
      <c r="F7" s="38" t="s">
        <v>20</v>
      </c>
      <c r="G7" s="183"/>
      <c r="H7" s="134"/>
    </row>
    <row r="8" spans="1:8" ht="24.95" customHeight="1">
      <c r="A8" s="377"/>
      <c r="B8" s="366" t="s">
        <v>23</v>
      </c>
      <c r="C8" s="367"/>
      <c r="D8" s="368"/>
      <c r="E8" s="38" t="s">
        <v>10</v>
      </c>
      <c r="F8" s="38" t="s">
        <v>20</v>
      </c>
      <c r="G8" s="183"/>
      <c r="H8" s="134"/>
    </row>
    <row r="9" spans="1:8" ht="36.75" customHeight="1">
      <c r="A9" s="378"/>
      <c r="B9" s="146" t="s">
        <v>3</v>
      </c>
      <c r="C9" s="367" t="s">
        <v>147</v>
      </c>
      <c r="D9" s="368"/>
      <c r="E9" s="38" t="s">
        <v>12</v>
      </c>
      <c r="F9" s="38" t="s">
        <v>20</v>
      </c>
      <c r="G9" s="183"/>
      <c r="H9" s="134"/>
    </row>
    <row r="10" spans="1:8" ht="24.95" customHeight="1">
      <c r="A10" s="384" t="s">
        <v>170</v>
      </c>
      <c r="B10" s="383"/>
      <c r="C10" s="383"/>
      <c r="D10" s="383"/>
      <c r="E10" s="38" t="s">
        <v>13</v>
      </c>
      <c r="F10" s="38" t="s">
        <v>20</v>
      </c>
      <c r="G10" s="183"/>
      <c r="H10" s="134"/>
    </row>
    <row r="11" spans="1:8" ht="36.75" customHeight="1">
      <c r="A11" s="372" t="s">
        <v>171</v>
      </c>
      <c r="B11" s="369" t="s">
        <v>119</v>
      </c>
      <c r="C11" s="370"/>
      <c r="D11" s="371"/>
      <c r="E11" s="69" t="s">
        <v>14</v>
      </c>
      <c r="F11" s="38" t="s">
        <v>20</v>
      </c>
      <c r="G11" s="183"/>
      <c r="H11" s="134"/>
    </row>
    <row r="12" spans="1:8" ht="50.45" customHeight="1">
      <c r="A12" s="373"/>
      <c r="B12" s="208" t="s">
        <v>3</v>
      </c>
      <c r="C12" s="374" t="s">
        <v>139</v>
      </c>
      <c r="D12" s="375"/>
      <c r="E12" s="209" t="s">
        <v>16</v>
      </c>
      <c r="F12" s="38" t="s">
        <v>20</v>
      </c>
      <c r="G12" s="183"/>
      <c r="H12" s="134"/>
    </row>
    <row r="13" spans="1:8" ht="32.1" customHeight="1">
      <c r="A13" s="350" t="s">
        <v>151</v>
      </c>
      <c r="B13" s="351"/>
      <c r="C13" s="351"/>
      <c r="D13" s="351"/>
      <c r="E13" s="69" t="s">
        <v>24</v>
      </c>
      <c r="F13" s="96" t="s">
        <v>26</v>
      </c>
      <c r="G13" s="184"/>
      <c r="H13" s="135"/>
    </row>
    <row r="14" spans="1:8" ht="32.25" customHeight="1">
      <c r="A14" s="350" t="s">
        <v>117</v>
      </c>
      <c r="B14" s="351"/>
      <c r="C14" s="351"/>
      <c r="D14" s="352"/>
      <c r="E14" s="69" t="s">
        <v>25</v>
      </c>
      <c r="F14" s="96" t="s">
        <v>26</v>
      </c>
      <c r="G14" s="184"/>
      <c r="H14" s="135"/>
    </row>
    <row r="15" spans="1:8" ht="32.25" customHeight="1">
      <c r="A15" s="356" t="s">
        <v>116</v>
      </c>
      <c r="B15" s="352"/>
      <c r="C15" s="352"/>
      <c r="D15" s="352"/>
      <c r="E15" s="38">
        <v>10</v>
      </c>
      <c r="F15" s="96" t="s">
        <v>26</v>
      </c>
      <c r="G15" s="184"/>
      <c r="H15" s="135"/>
    </row>
    <row r="16" spans="1:8" ht="24.95" customHeight="1">
      <c r="A16" s="356" t="s">
        <v>141</v>
      </c>
      <c r="B16" s="352"/>
      <c r="C16" s="352"/>
      <c r="D16" s="352"/>
      <c r="E16" s="38">
        <v>11</v>
      </c>
      <c r="F16" s="96" t="s">
        <v>26</v>
      </c>
      <c r="G16" s="204">
        <f>SUM(G24:G25,G18:G22)</f>
        <v>0</v>
      </c>
      <c r="H16" s="205">
        <f>SUM(H18:H22,H24:H25)</f>
        <v>0</v>
      </c>
    </row>
    <row r="17" spans="1:9" ht="31.5" customHeight="1">
      <c r="A17" s="353" t="s">
        <v>69</v>
      </c>
      <c r="B17" s="354"/>
      <c r="C17" s="354"/>
      <c r="D17" s="355"/>
      <c r="E17" s="38">
        <v>12</v>
      </c>
      <c r="F17" s="145" t="s">
        <v>26</v>
      </c>
      <c r="G17" s="185"/>
      <c r="H17" s="136"/>
    </row>
    <row r="18" spans="1:9" ht="46.5" customHeight="1">
      <c r="A18" s="364" t="s">
        <v>172</v>
      </c>
      <c r="B18" s="357" t="s">
        <v>142</v>
      </c>
      <c r="C18" s="357"/>
      <c r="D18" s="358"/>
      <c r="E18" s="38">
        <v>13</v>
      </c>
      <c r="F18" s="144" t="s">
        <v>26</v>
      </c>
      <c r="G18" s="185"/>
      <c r="H18" s="136"/>
    </row>
    <row r="19" spans="1:9" ht="36.75" customHeight="1">
      <c r="A19" s="365"/>
      <c r="B19" s="357" t="s">
        <v>143</v>
      </c>
      <c r="C19" s="357"/>
      <c r="D19" s="358"/>
      <c r="E19" s="38">
        <v>14</v>
      </c>
      <c r="F19" s="143" t="s">
        <v>26</v>
      </c>
      <c r="G19" s="185"/>
      <c r="H19" s="136"/>
    </row>
    <row r="20" spans="1:9" ht="44.25" customHeight="1">
      <c r="A20" s="365"/>
      <c r="B20" s="357" t="s">
        <v>144</v>
      </c>
      <c r="C20" s="357"/>
      <c r="D20" s="358"/>
      <c r="E20" s="38">
        <v>15</v>
      </c>
      <c r="F20" s="145" t="s">
        <v>26</v>
      </c>
      <c r="G20" s="185"/>
      <c r="H20" s="136"/>
    </row>
    <row r="21" spans="1:9" ht="49.5" customHeight="1">
      <c r="A21" s="365"/>
      <c r="B21" s="357" t="s">
        <v>145</v>
      </c>
      <c r="C21" s="357"/>
      <c r="D21" s="358"/>
      <c r="E21" s="38">
        <v>16</v>
      </c>
      <c r="F21" s="143" t="s">
        <v>26</v>
      </c>
      <c r="G21" s="185"/>
      <c r="H21" s="136"/>
    </row>
    <row r="22" spans="1:9" ht="49.5" customHeight="1">
      <c r="A22" s="365"/>
      <c r="B22" s="357" t="s">
        <v>146</v>
      </c>
      <c r="C22" s="357"/>
      <c r="D22" s="358"/>
      <c r="E22" s="38">
        <v>17</v>
      </c>
      <c r="F22" s="145" t="s">
        <v>26</v>
      </c>
      <c r="G22" s="184"/>
      <c r="H22" s="135"/>
    </row>
    <row r="23" spans="1:9" ht="23.25" customHeight="1">
      <c r="A23" s="365"/>
      <c r="B23" s="359" t="s">
        <v>70</v>
      </c>
      <c r="C23" s="359"/>
      <c r="D23" s="360"/>
      <c r="E23" s="38">
        <v>18</v>
      </c>
      <c r="F23" s="145" t="s">
        <v>26</v>
      </c>
      <c r="G23" s="185"/>
      <c r="H23" s="136"/>
    </row>
    <row r="24" spans="1:9" ht="51.95" customHeight="1">
      <c r="A24" s="365"/>
      <c r="B24" s="346" t="s">
        <v>173</v>
      </c>
      <c r="C24" s="347"/>
      <c r="D24" s="348"/>
      <c r="E24" s="38">
        <v>19</v>
      </c>
      <c r="F24" s="199" t="s">
        <v>26</v>
      </c>
      <c r="G24" s="185"/>
      <c r="H24" s="136"/>
    </row>
    <row r="25" spans="1:9" ht="59.25" customHeight="1">
      <c r="A25" s="365"/>
      <c r="B25" s="361" t="s">
        <v>158</v>
      </c>
      <c r="C25" s="362"/>
      <c r="D25" s="363"/>
      <c r="E25" s="197">
        <v>20</v>
      </c>
      <c r="F25" s="198" t="s">
        <v>26</v>
      </c>
      <c r="G25" s="200"/>
      <c r="H25" s="201"/>
    </row>
    <row r="26" spans="1:9" ht="48.6" customHeight="1" thickBot="1">
      <c r="A26" s="385" t="s">
        <v>159</v>
      </c>
      <c r="B26" s="386"/>
      <c r="C26" s="386"/>
      <c r="D26" s="386"/>
      <c r="E26" s="193">
        <v>21</v>
      </c>
      <c r="F26" s="194" t="s">
        <v>26</v>
      </c>
      <c r="G26" s="195"/>
      <c r="H26" s="196"/>
    </row>
    <row r="27" spans="1:9" ht="28.5" customHeight="1"/>
    <row r="28" spans="1:9" ht="63" customHeight="1">
      <c r="A28" s="344" t="s">
        <v>56</v>
      </c>
      <c r="B28" s="345"/>
      <c r="C28" s="139"/>
      <c r="D28" s="148" t="s">
        <v>154</v>
      </c>
      <c r="E28" s="11"/>
      <c r="F28" s="344" t="s">
        <v>75</v>
      </c>
      <c r="G28" s="345"/>
      <c r="H28" s="151"/>
    </row>
    <row r="29" spans="1:9" ht="14.25" customHeight="1">
      <c r="A29" s="30" t="s">
        <v>58</v>
      </c>
      <c r="B29" s="30"/>
      <c r="C29" s="30"/>
      <c r="D29" s="12" t="s">
        <v>155</v>
      </c>
      <c r="E29" s="12"/>
      <c r="F29" s="349" t="s">
        <v>27</v>
      </c>
      <c r="G29" s="349"/>
      <c r="H29" s="152"/>
    </row>
    <row r="30" spans="1:9" ht="14.25" customHeight="1">
      <c r="A30" s="30" t="s">
        <v>57</v>
      </c>
      <c r="B30" s="30"/>
      <c r="C30" s="30"/>
      <c r="D30" s="31"/>
      <c r="E30" s="31"/>
      <c r="G30" s="12"/>
      <c r="H30" s="12"/>
      <c r="I30" s="13"/>
    </row>
    <row r="31" spans="1:9"/>
    <row r="32" spans="1:9"/>
    <row r="33" spans="1:3">
      <c r="A33" s="42"/>
      <c r="B33" s="42"/>
      <c r="C33" s="42"/>
    </row>
    <row r="34" spans="1:3"/>
    <row r="35" spans="1:3"/>
    <row r="46" spans="1:3"/>
    <row r="47" spans="1:3"/>
    <row r="48" spans="1: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5kQQLnw6tUuYIuGkxCFWWESzXA6DIfzRw++H1fSfY9K40a85frNBuYkrVCZTAFEZUask3I+wCY6758S/tdDXpQ==" saltValue="1sdU4sfCUQD1z1zNYumJaA==" spinCount="100000" sheet="1" objects="1" scenarios="1"/>
  <mergeCells count="30">
    <mergeCell ref="A13:D13"/>
    <mergeCell ref="A10:D10"/>
    <mergeCell ref="A26:D26"/>
    <mergeCell ref="A2:F2"/>
    <mergeCell ref="A4:E4"/>
    <mergeCell ref="A5:E5"/>
    <mergeCell ref="A6:D6"/>
    <mergeCell ref="B7:D7"/>
    <mergeCell ref="B8:D8"/>
    <mergeCell ref="B11:D11"/>
    <mergeCell ref="A11:A12"/>
    <mergeCell ref="C12:D12"/>
    <mergeCell ref="A7:A9"/>
    <mergeCell ref="C9:D9"/>
    <mergeCell ref="F28:G28"/>
    <mergeCell ref="B24:D24"/>
    <mergeCell ref="F29:G29"/>
    <mergeCell ref="A14:D14"/>
    <mergeCell ref="A17:D17"/>
    <mergeCell ref="A15:D15"/>
    <mergeCell ref="A16:D16"/>
    <mergeCell ref="B18:D18"/>
    <mergeCell ref="B19:D19"/>
    <mergeCell ref="B20:D20"/>
    <mergeCell ref="B21:D21"/>
    <mergeCell ref="B22:D22"/>
    <mergeCell ref="B23:D23"/>
    <mergeCell ref="B25:D25"/>
    <mergeCell ref="A18:A25"/>
    <mergeCell ref="A28:B28"/>
  </mergeCells>
  <conditionalFormatting sqref="G9">
    <cfRule type="cellIs" dxfId="15" priority="38" operator="greaterThan">
      <formula>$G$8</formula>
    </cfRule>
  </conditionalFormatting>
  <conditionalFormatting sqref="G17">
    <cfRule type="cellIs" dxfId="14" priority="35" operator="greaterThan">
      <formula>$G$16</formula>
    </cfRule>
  </conditionalFormatting>
  <conditionalFormatting sqref="G12">
    <cfRule type="expression" dxfId="13" priority="13">
      <formula>$G$12&gt;#REF!</formula>
    </cfRule>
    <cfRule type="expression" dxfId="12" priority="15">
      <formula>$G$12&gt;$G$11</formula>
    </cfRule>
  </conditionalFormatting>
  <conditionalFormatting sqref="G11">
    <cfRule type="expression" dxfId="11" priority="14">
      <formula>$G$11&gt;#REF!</formula>
    </cfRule>
  </conditionalFormatting>
  <conditionalFormatting sqref="G8">
    <cfRule type="expression" dxfId="10" priority="12">
      <formula>$G$8-$G$9&gt;$G$7</formula>
    </cfRule>
  </conditionalFormatting>
  <conditionalFormatting sqref="H9">
    <cfRule type="cellIs" dxfId="9" priority="11" operator="greaterThan">
      <formula>$H$8</formula>
    </cfRule>
  </conditionalFormatting>
  <conditionalFormatting sqref="H17">
    <cfRule type="cellIs" dxfId="8" priority="9" operator="greaterThan">
      <formula>$H$16</formula>
    </cfRule>
  </conditionalFormatting>
  <conditionalFormatting sqref="H12">
    <cfRule type="expression" dxfId="7" priority="4">
      <formula>$H$12&gt;#REF!</formula>
    </cfRule>
    <cfRule type="expression" dxfId="6" priority="6">
      <formula>$H$12&gt;$H$11</formula>
    </cfRule>
  </conditionalFormatting>
  <conditionalFormatting sqref="H11">
    <cfRule type="expression" dxfId="5" priority="5">
      <formula>$H$11&gt;#REF!</formula>
    </cfRule>
  </conditionalFormatting>
  <conditionalFormatting sqref="H8">
    <cfRule type="expression" dxfId="4" priority="3">
      <formula>$H$8-$H$9&gt;$H$7</formula>
    </cfRule>
  </conditionalFormatting>
  <conditionalFormatting sqref="G23">
    <cfRule type="expression" dxfId="3" priority="2">
      <formula>$G$23&gt;$G$22</formula>
    </cfRule>
  </conditionalFormatting>
  <conditionalFormatting sqref="H23">
    <cfRule type="expression" dxfId="2" priority="1">
      <formula>$H$23&gt;$H$22</formula>
    </cfRule>
  </conditionalFormatting>
  <conditionalFormatting sqref="G10">
    <cfRule type="expression" dxfId="1" priority="96">
      <formula>$G$10&lt;#REF!+#REF!</formula>
    </cfRule>
  </conditionalFormatting>
  <conditionalFormatting sqref="H10">
    <cfRule type="expression" dxfId="0" priority="97">
      <formula>$H$10&lt;#REF!+#REF!</formula>
    </cfRule>
  </conditionalFormatting>
  <dataValidations count="2">
    <dataValidation type="custom" allowBlank="1" showInputMessage="1" showErrorMessage="1" errorTitle="Znaki po przecinku" error="Wpisana wartość może mieć wyłącznie 1 znak po przecinku." sqref="G13:H26" xr:uid="{00000000-0002-0000-0300-000000000000}">
      <formula1>MOD(G13*10,1)=0</formula1>
    </dataValidation>
    <dataValidation type="custom" allowBlank="1" showInputMessage="1" showErrorMessage="1" errorTitle="Znaki po przecinku" error="Wpisujemy bez miejsc po przecinku." sqref="G7:H12" xr:uid="{00000000-0002-0000-0300-000001000000}">
      <formula1>MOD(G7,1)=0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2021-05-06T07:26:25Z</cp:lastPrinted>
  <dcterms:created xsi:type="dcterms:W3CDTF">2011-03-10T10:03:26Z</dcterms:created>
  <dcterms:modified xsi:type="dcterms:W3CDTF">2026-05-07T12:05:04Z</dcterms:modified>
</cp:coreProperties>
</file>