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BW\KOMUNIKACJA SPOŁECZNA\Materiały KS\2026\06. CZERWIEC\18.06.2026 Umowy na drogi\"/>
    </mc:Choice>
  </mc:AlternateContent>
  <bookViews>
    <workbookView xWindow="0" yWindow="0" windowWidth="28800" windowHeight="12180"/>
  </bookViews>
  <sheets>
    <sheet name="zestawienie" sheetId="3" r:id="rId1"/>
  </sheets>
  <definedNames>
    <definedName name="_xlnm._FilterDatabase" localSheetId="0" hidden="1">zestawienie!$A$4:$J$7</definedName>
    <definedName name="_xlnm.Print_Titles" localSheetId="0">zestawienie!$3:$4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3" l="1"/>
  <c r="G23" i="3"/>
  <c r="H20" i="3" l="1"/>
  <c r="I20" i="3" s="1"/>
  <c r="F9" i="3"/>
  <c r="G9" i="3"/>
  <c r="F24" i="3" l="1"/>
  <c r="G24" i="3"/>
  <c r="H19" i="3"/>
  <c r="I19" i="3" s="1"/>
  <c r="H18" i="3"/>
  <c r="I18" i="3" s="1"/>
  <c r="H17" i="3"/>
  <c r="I17" i="3" s="1"/>
  <c r="H16" i="3"/>
  <c r="I16" i="3" s="1"/>
  <c r="H13" i="3"/>
  <c r="H23" i="3" l="1"/>
  <c r="I13" i="3"/>
  <c r="I23" i="3" s="1"/>
  <c r="H7" i="3"/>
  <c r="H6" i="3"/>
  <c r="H5" i="3" l="1"/>
  <c r="H9" i="3" s="1"/>
  <c r="H24" i="3" s="1"/>
  <c r="I5" i="3" l="1"/>
  <c r="I9" i="3" s="1"/>
  <c r="I24" i="3" s="1"/>
</calcChain>
</file>

<file path=xl/sharedStrings.xml><?xml version="1.0" encoding="utf-8"?>
<sst xmlns="http://schemas.openxmlformats.org/spreadsheetml/2006/main" count="76" uniqueCount="64">
  <si>
    <t>L.p.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</si>
  <si>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</si>
  <si>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</si>
  <si>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</si>
  <si>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</si>
  <si>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</si>
  <si>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</si>
  <si>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Powiat</t>
  </si>
  <si>
    <t>Wnioskowana kwota dofinansowania
(w zł)</t>
  </si>
  <si>
    <t>lubartowski</t>
  </si>
  <si>
    <t>łęczyński</t>
  </si>
  <si>
    <t>radzyński</t>
  </si>
  <si>
    <t>zamojski</t>
  </si>
  <si>
    <t>Powiat Zamojski</t>
  </si>
  <si>
    <t>Przebudowa drogi powiatowej Nr 3201L Radecznica - Sułowiec - dr. powiatowa Nr 3011 L od km 4+170 do km 6+724,6</t>
  </si>
  <si>
    <t>Powiat Janowski</t>
  </si>
  <si>
    <t>Przebudowa drogi powiatowej nr 2815L Modliborzyce - Gwizdów - gr. woj. (Rzeczyca Długa) w lokalizacji od km 7+505 do km 13+500</t>
  </si>
  <si>
    <t>Powiat Opolski</t>
  </si>
  <si>
    <t>Przebudowa trzech odcinków drogi powiatowej nr 2604L Wilków - Majdany - Zakrzów - Janiszów o łącznej dł 4,614 km</t>
  </si>
  <si>
    <t>Gmina Zwierzyniec</t>
  </si>
  <si>
    <t>Gmina Krasnobród</t>
  </si>
  <si>
    <t>Gmina Łęczna</t>
  </si>
  <si>
    <t>Budowa drogi gminnej nr 105197L w Leopoldowie</t>
  </si>
  <si>
    <t>Miasto Radzyń Podlaski</t>
  </si>
  <si>
    <t>Przebudowa drogi gminnej nr 101960L od km 0+036 do km 0+681 w Radzyniu Podlaskim - ul. Zbulitowska</t>
  </si>
  <si>
    <t>Przebudowa drogi gminnej nr 112314L w miejscowości Kaczórki</t>
  </si>
  <si>
    <t>Przebudowa drogi gminnej Nr 110786L (ul. Słowackiego) w Zwierzyńcu</t>
  </si>
  <si>
    <t>Gmina Firlej</t>
  </si>
  <si>
    <t>Przebudowa drogi gminnej nr 103299L w miejscowości Pożarów od km 1+390,10 do km 2+900,37</t>
  </si>
  <si>
    <t>Gmina Miączyn</t>
  </si>
  <si>
    <t>Budowa drogi gminnej nr 110738L w miejscowości Kotlice - Kolonia</t>
  </si>
  <si>
    <t>POWIATY</t>
  </si>
  <si>
    <t>GMINY</t>
  </si>
  <si>
    <t>RAZEM</t>
  </si>
  <si>
    <t>Gmina Szczebrzeszyn</t>
  </si>
  <si>
    <t>Przebudowa drogi gminnej nr 110364L w miejscowości Wielącza Kolonia oraz przebudowa drogi gminnej nr 110365L w miejscowości Wielącza Kolonia</t>
  </si>
  <si>
    <t>Powiat Łukowski</t>
  </si>
  <si>
    <t>Rozbudowa drogi powiatowej nr 1314L od km 15+370 do km 16+760 na odcinku Nurzyna - Dębowica wraz z przebudową mostu JNI01028441 oraz przebudowa drogi nr 1314L od km 12+500 do km 15+370 na odcinku Celiny - Nurzyna</t>
  </si>
  <si>
    <t>OGÓŁEM POWIAT I GMINA</t>
  </si>
  <si>
    <t>Gmina Łuków</t>
  </si>
  <si>
    <t>łukowski</t>
  </si>
  <si>
    <t>Przebudowa drogi gminnej nr 102351L od km 1+145,00 do km 1+605,00 i drogi /dz. nr 759/ od km 0+019,00 do km 0+289,00 w miejscowości Gręzówka</t>
  </si>
  <si>
    <t>Gmina Wilkołaz</t>
  </si>
  <si>
    <t>kraśnicki</t>
  </si>
  <si>
    <t>Przebudowa drogi gminnej nr 108346L Marianówka-Obroki od km 0+000 do km 1+612</t>
  </si>
  <si>
    <t>Reprezentant</t>
  </si>
  <si>
    <t>Wicestarosta Krzysztof Rusztyn
Członek Zarządu Powiatu Sławomir Kugiel
Skarbnik Marek Seroka</t>
  </si>
  <si>
    <t>Wicestarosta Zenon Zyśko
Skarbnik Barbara Fuszara</t>
  </si>
  <si>
    <t>Wicestarosta Janusz Złotucha 
Członek Zarządu Marek Wójcik 
Skarbnik Grażyna Kiełbasa</t>
  </si>
  <si>
    <t>Wicestarosta Sławomir Rzymowski
Członek Zarządu Powiatu - Krzysztof Woliński</t>
  </si>
  <si>
    <t>Z-ca Burmistrza Bartłomiej Zwolakiewicz
Skarbnik Renata Brońska</t>
  </si>
  <si>
    <t>Wójt Mariusz Osiak
Skarbnik Alina Baka</t>
  </si>
  <si>
    <t>Burmistrz Rafał Kowalik</t>
  </si>
  <si>
    <t>Skarbnik Anna Czyżak</t>
  </si>
  <si>
    <t>Z-ca Burmistrza Andrzej Mazur 
Skarbnik Elżbieta Nowak</t>
  </si>
  <si>
    <t>Burmistrz Edyta Wolanin
Skarbnik Elżbieta Sirko</t>
  </si>
  <si>
    <t>Wójt Grzegorz Siwek
Skarbnik Iwona Wojtak</t>
  </si>
  <si>
    <t>Wójt Jarosław Stoń
Skarbnik Małgorzata Makuch</t>
  </si>
  <si>
    <t>Sekretarz Jacek Stec
Skarbnik Monika Biżek</t>
  </si>
  <si>
    <t>Gmina Wierzbica</t>
  </si>
  <si>
    <t xml:space="preserve">Przebudowa ujęcia wody w miejscowości Pniówno w gminie Wierzbica </t>
  </si>
  <si>
    <t>Rządowy program rozwoju północno-wschodnich obszarów przygranicznych na lata 2024–2030</t>
  </si>
  <si>
    <t>Wójt  Anna Flisiuk</t>
  </si>
  <si>
    <t>Rządowy Fundusz Rozwoju Dróg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</si>
</sst>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quotePrefix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5">
    <cellStyle name="Dziesiętny 2" xfId="4"/>
    <cellStyle name="Normalny" xfId="0" builtinId="0"/>
    <cellStyle name="Normalny 2" xfId="3"/>
    <cellStyle name="Normalny 3" xfId="1"/>
    <cellStyle name="Procentowy 2" xfId="2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tabSelected="1" topLeftCell="A13" zoomScale="91" zoomScaleNormal="91" zoomScaleSheetLayoutView="100" workbookViewId="0">
      <selection activeCell="C13" sqref="C13"/>
    </sheetView>
  </sheetViews>
  <sheetFormatPr defaultColWidth="9.140625" defaultRowHeight="15.75" x14ac:dyDescent="0.25"/>
  <cols>
    <col min="1" max="1" width="4.28515625" style="1" customWidth="1"/>
    <col min="2" max="2" width="15.5703125" style="1" customWidth="1"/>
    <col min="3" max="3" width="32.85546875" style="1" customWidth="1"/>
    <col min="4" max="4" width="11.85546875" style="1" customWidth="1"/>
    <col min="5" max="5" width="38.5703125" style="1" customWidth="1"/>
    <col min="6" max="6" width="9.85546875" style="16" customWidth="1"/>
    <col min="7" max="7" width="15.42578125" style="1" customWidth="1"/>
    <col min="8" max="8" width="15" style="1" customWidth="1"/>
    <col min="9" max="9" width="14.5703125" style="1" customWidth="1"/>
    <col min="10" max="10" width="9.85546875" style="17" customWidth="1"/>
    <col min="11" max="16384" width="9.140625" style="1"/>
  </cols>
  <sheetData>
    <row r="1" spans="1:10" s="50" customFormat="1" ht="24.75" customHeight="1" x14ac:dyDescent="0.25">
      <c r="A1" s="48" t="s">
        <v>63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3.25" customHeight="1" x14ac:dyDescent="0.25">
      <c r="A2" s="40" t="s">
        <v>31</v>
      </c>
      <c r="B2" s="41"/>
      <c r="C2" s="41"/>
      <c r="D2" s="41"/>
      <c r="E2" s="41"/>
      <c r="F2" s="41"/>
      <c r="G2" s="41"/>
      <c r="H2" s="41"/>
      <c r="I2" s="41"/>
      <c r="J2" s="42"/>
    </row>
    <row r="3" spans="1:10" ht="12.75" customHeight="1" x14ac:dyDescent="0.25">
      <c r="A3" s="34" t="s">
        <v>0</v>
      </c>
      <c r="B3" s="35" t="s">
        <v>1</v>
      </c>
      <c r="C3" s="26"/>
      <c r="D3" s="35"/>
      <c r="E3" s="35" t="s">
        <v>2</v>
      </c>
      <c r="F3" s="34" t="s">
        <v>3</v>
      </c>
      <c r="G3" s="34" t="s">
        <v>4</v>
      </c>
      <c r="H3" s="34" t="s">
        <v>8</v>
      </c>
      <c r="I3" s="35" t="s">
        <v>6</v>
      </c>
      <c r="J3" s="34" t="s">
        <v>5</v>
      </c>
    </row>
    <row r="4" spans="1:10" ht="63.75" customHeight="1" x14ac:dyDescent="0.25">
      <c r="A4" s="34"/>
      <c r="B4" s="36"/>
      <c r="C4" s="27" t="s">
        <v>45</v>
      </c>
      <c r="D4" s="36"/>
      <c r="E4" s="36"/>
      <c r="F4" s="34"/>
      <c r="G4" s="34"/>
      <c r="H4" s="34"/>
      <c r="I4" s="36"/>
      <c r="J4" s="34"/>
    </row>
    <row r="5" spans="1:10" s="11" customFormat="1" ht="60.75" customHeight="1" x14ac:dyDescent="0.25">
      <c r="A5" s="2">
        <v>1</v>
      </c>
      <c r="B5" s="3" t="s">
        <v>13</v>
      </c>
      <c r="C5" s="3" t="s">
        <v>46</v>
      </c>
      <c r="D5" s="4"/>
      <c r="E5" s="5" t="s">
        <v>14</v>
      </c>
      <c r="F5" s="6">
        <v>2.5550000000000002</v>
      </c>
      <c r="G5" s="7">
        <v>3547884.64</v>
      </c>
      <c r="H5" s="8">
        <f t="shared" ref="H5" si="0">ROUNDDOWN(G5*J5,2)</f>
        <v>2483519.2400000002</v>
      </c>
      <c r="I5" s="9">
        <f>G5-H5</f>
        <v>1064365.3999999999</v>
      </c>
      <c r="J5" s="10">
        <v>0.7</v>
      </c>
    </row>
    <row r="6" spans="1:10" s="12" customFormat="1" ht="65.25" customHeight="1" x14ac:dyDescent="0.25">
      <c r="A6" s="2">
        <v>2</v>
      </c>
      <c r="B6" s="3" t="s">
        <v>15</v>
      </c>
      <c r="C6" s="3" t="s">
        <v>47</v>
      </c>
      <c r="D6" s="4"/>
      <c r="E6" s="5" t="s">
        <v>16</v>
      </c>
      <c r="F6" s="6">
        <v>5.9950000000000001</v>
      </c>
      <c r="G6" s="7">
        <v>11696774.33</v>
      </c>
      <c r="H6" s="8">
        <f t="shared" ref="H6" si="1">ROUNDDOWN(G6*J6,2)</f>
        <v>7018064.5899999999</v>
      </c>
      <c r="I6" s="9">
        <v>4678709.74</v>
      </c>
      <c r="J6" s="10">
        <v>0.6</v>
      </c>
    </row>
    <row r="7" spans="1:10" s="12" customFormat="1" ht="58.5" customHeight="1" x14ac:dyDescent="0.25">
      <c r="A7" s="2">
        <v>3</v>
      </c>
      <c r="B7" s="13" t="s">
        <v>17</v>
      </c>
      <c r="C7" s="13" t="s">
        <v>48</v>
      </c>
      <c r="D7" s="14"/>
      <c r="E7" s="15" t="s">
        <v>18</v>
      </c>
      <c r="F7" s="6">
        <v>4.6139999999999999</v>
      </c>
      <c r="G7" s="7">
        <v>5842617.9500000002</v>
      </c>
      <c r="H7" s="8">
        <f>ROUNDDOWN(G7*J7,2)</f>
        <v>3505570.77</v>
      </c>
      <c r="I7" s="9">
        <v>2337047.1800000002</v>
      </c>
      <c r="J7" s="10">
        <v>0.6</v>
      </c>
    </row>
    <row r="8" spans="1:10" s="12" customFormat="1" ht="96.75" customHeight="1" x14ac:dyDescent="0.25">
      <c r="A8" s="2">
        <v>4</v>
      </c>
      <c r="B8" s="13" t="s">
        <v>36</v>
      </c>
      <c r="C8" s="13" t="s">
        <v>49</v>
      </c>
      <c r="D8" s="14"/>
      <c r="E8" s="15" t="s">
        <v>37</v>
      </c>
      <c r="F8" s="6">
        <v>4.26</v>
      </c>
      <c r="G8" s="7">
        <v>18882909.489999998</v>
      </c>
      <c r="H8" s="8">
        <v>9441454.7400000002</v>
      </c>
      <c r="I8" s="9">
        <v>9441454.7499999981</v>
      </c>
      <c r="J8" s="10">
        <v>0.5</v>
      </c>
    </row>
    <row r="9" spans="1:10" ht="21.75" customHeight="1" x14ac:dyDescent="0.25">
      <c r="A9" s="43" t="s">
        <v>33</v>
      </c>
      <c r="B9" s="44"/>
      <c r="C9" s="44"/>
      <c r="D9" s="44"/>
      <c r="E9" s="45"/>
      <c r="F9" s="23">
        <f>SUM(F5:F8)</f>
        <v>17.423999999999999</v>
      </c>
      <c r="G9" s="24">
        <f>SUM(G5:G8)</f>
        <v>39970186.409999996</v>
      </c>
      <c r="H9" s="24">
        <f t="shared" ref="H9:I9" si="2">SUM(H5:H8)</f>
        <v>22448609.34</v>
      </c>
      <c r="I9" s="24">
        <f t="shared" si="2"/>
        <v>17521577.07</v>
      </c>
      <c r="J9" s="22"/>
    </row>
    <row r="10" spans="1:10" ht="23.25" customHeight="1" x14ac:dyDescent="0.25">
      <c r="A10" s="40" t="s">
        <v>32</v>
      </c>
      <c r="B10" s="41"/>
      <c r="C10" s="41"/>
      <c r="D10" s="41"/>
      <c r="E10" s="41"/>
      <c r="F10" s="41"/>
      <c r="G10" s="41"/>
      <c r="H10" s="41"/>
      <c r="I10" s="41"/>
      <c r="J10" s="42"/>
    </row>
    <row r="11" spans="1:10" ht="15.75" customHeight="1" x14ac:dyDescent="0.25">
      <c r="A11" s="34" t="s">
        <v>0</v>
      </c>
      <c r="B11" s="35" t="s">
        <v>1</v>
      </c>
      <c r="C11" s="26"/>
      <c r="D11" s="35" t="s">
        <v>7</v>
      </c>
      <c r="E11" s="35" t="s">
        <v>2</v>
      </c>
      <c r="F11" s="34" t="s">
        <v>3</v>
      </c>
      <c r="G11" s="34" t="s">
        <v>4</v>
      </c>
      <c r="H11" s="34" t="s">
        <v>8</v>
      </c>
      <c r="I11" s="35" t="s">
        <v>6</v>
      </c>
      <c r="J11" s="34" t="s">
        <v>5</v>
      </c>
    </row>
    <row r="12" spans="1:10" ht="45" customHeight="1" x14ac:dyDescent="0.25">
      <c r="A12" s="34"/>
      <c r="B12" s="36"/>
      <c r="C12" s="27"/>
      <c r="D12" s="36"/>
      <c r="E12" s="36"/>
      <c r="F12" s="34"/>
      <c r="G12" s="34"/>
      <c r="H12" s="34"/>
      <c r="I12" s="36"/>
      <c r="J12" s="34"/>
    </row>
    <row r="13" spans="1:10" ht="48.75" customHeight="1" x14ac:dyDescent="0.25">
      <c r="A13" s="18">
        <v>1</v>
      </c>
      <c r="B13" s="13" t="s">
        <v>21</v>
      </c>
      <c r="C13" s="13" t="s">
        <v>50</v>
      </c>
      <c r="D13" s="18" t="s">
        <v>10</v>
      </c>
      <c r="E13" s="15" t="s">
        <v>22</v>
      </c>
      <c r="F13" s="6">
        <v>0.70099999999999996</v>
      </c>
      <c r="G13" s="7">
        <v>847054.96</v>
      </c>
      <c r="H13" s="19">
        <f t="shared" ref="H13:H19" si="3">ROUNDDOWN(G13*J13,2)</f>
        <v>592938.47</v>
      </c>
      <c r="I13" s="20">
        <f t="shared" ref="I13:I19" si="4">G13-H13</f>
        <v>254116.49</v>
      </c>
      <c r="J13" s="21">
        <v>0.7</v>
      </c>
    </row>
    <row r="14" spans="1:10" ht="51" customHeight="1" x14ac:dyDescent="0.25">
      <c r="A14" s="18">
        <v>2</v>
      </c>
      <c r="B14" s="13" t="s">
        <v>39</v>
      </c>
      <c r="C14" s="13" t="s">
        <v>51</v>
      </c>
      <c r="D14" s="18" t="s">
        <v>40</v>
      </c>
      <c r="E14" s="25" t="s">
        <v>41</v>
      </c>
      <c r="F14" s="6">
        <v>0.73</v>
      </c>
      <c r="G14" s="7">
        <v>969707.91</v>
      </c>
      <c r="H14" s="19">
        <v>484853.95</v>
      </c>
      <c r="I14" s="20">
        <v>484853.96</v>
      </c>
      <c r="J14" s="21">
        <v>0.5</v>
      </c>
    </row>
    <row r="15" spans="1:10" ht="67.5" customHeight="1" x14ac:dyDescent="0.25">
      <c r="A15" s="18">
        <v>3</v>
      </c>
      <c r="B15" s="13" t="s">
        <v>34</v>
      </c>
      <c r="C15" s="13" t="s">
        <v>52</v>
      </c>
      <c r="D15" s="18" t="s">
        <v>12</v>
      </c>
      <c r="E15" s="15" t="s">
        <v>35</v>
      </c>
      <c r="F15" s="6">
        <v>0.74199999999999999</v>
      </c>
      <c r="G15" s="7">
        <v>913232.15</v>
      </c>
      <c r="H15" s="19">
        <v>547939.29</v>
      </c>
      <c r="I15" s="20">
        <v>365292.86</v>
      </c>
      <c r="J15" s="21">
        <v>0.6</v>
      </c>
    </row>
    <row r="16" spans="1:10" ht="51.75" customHeight="1" x14ac:dyDescent="0.25">
      <c r="A16" s="18">
        <v>4</v>
      </c>
      <c r="B16" s="13" t="s">
        <v>23</v>
      </c>
      <c r="C16" s="13" t="s">
        <v>53</v>
      </c>
      <c r="D16" s="18" t="s">
        <v>11</v>
      </c>
      <c r="E16" s="15" t="s">
        <v>24</v>
      </c>
      <c r="F16" s="6">
        <v>0.64500000000000002</v>
      </c>
      <c r="G16" s="7">
        <v>2960188.85</v>
      </c>
      <c r="H16" s="19">
        <f t="shared" si="3"/>
        <v>1776113.31</v>
      </c>
      <c r="I16" s="20">
        <f t="shared" si="4"/>
        <v>1184075.54</v>
      </c>
      <c r="J16" s="21">
        <v>0.6</v>
      </c>
    </row>
    <row r="17" spans="1:10" ht="45.75" customHeight="1" x14ac:dyDescent="0.25">
      <c r="A17" s="18">
        <v>5</v>
      </c>
      <c r="B17" s="13" t="s">
        <v>20</v>
      </c>
      <c r="C17" s="3" t="s">
        <v>54</v>
      </c>
      <c r="D17" s="18" t="s">
        <v>12</v>
      </c>
      <c r="E17" s="15" t="s">
        <v>25</v>
      </c>
      <c r="F17" s="6">
        <v>0.40899999999999997</v>
      </c>
      <c r="G17" s="7">
        <v>1027332.11</v>
      </c>
      <c r="H17" s="19">
        <f t="shared" si="3"/>
        <v>513666.05</v>
      </c>
      <c r="I17" s="20">
        <f t="shared" si="4"/>
        <v>513666.06</v>
      </c>
      <c r="J17" s="21">
        <v>0.5</v>
      </c>
    </row>
    <row r="18" spans="1:10" ht="63.75" customHeight="1" x14ac:dyDescent="0.25">
      <c r="A18" s="18">
        <v>6</v>
      </c>
      <c r="B18" s="13" t="s">
        <v>19</v>
      </c>
      <c r="C18" s="13" t="s">
        <v>55</v>
      </c>
      <c r="D18" s="18" t="s">
        <v>12</v>
      </c>
      <c r="E18" s="15" t="s">
        <v>26</v>
      </c>
      <c r="F18" s="6">
        <v>0.29599999999999999</v>
      </c>
      <c r="G18" s="20">
        <v>1451586.47</v>
      </c>
      <c r="H18" s="19">
        <f t="shared" si="3"/>
        <v>870951.88</v>
      </c>
      <c r="I18" s="20">
        <f t="shared" si="4"/>
        <v>580634.59</v>
      </c>
      <c r="J18" s="21">
        <v>0.6</v>
      </c>
    </row>
    <row r="19" spans="1:10" ht="57" customHeight="1" x14ac:dyDescent="0.25">
      <c r="A19" s="18">
        <v>7</v>
      </c>
      <c r="B19" s="13" t="s">
        <v>27</v>
      </c>
      <c r="C19" s="13" t="s">
        <v>56</v>
      </c>
      <c r="D19" s="18" t="s">
        <v>9</v>
      </c>
      <c r="E19" s="15" t="s">
        <v>28</v>
      </c>
      <c r="F19" s="6">
        <v>1.51</v>
      </c>
      <c r="G19" s="7">
        <v>3138110.65</v>
      </c>
      <c r="H19" s="19">
        <f t="shared" si="3"/>
        <v>1882866.39</v>
      </c>
      <c r="I19" s="20">
        <f t="shared" si="4"/>
        <v>1255244.26</v>
      </c>
      <c r="J19" s="21">
        <v>0.6</v>
      </c>
    </row>
    <row r="20" spans="1:10" ht="45" customHeight="1" x14ac:dyDescent="0.25">
      <c r="A20" s="22">
        <v>8</v>
      </c>
      <c r="B20" s="13" t="s">
        <v>29</v>
      </c>
      <c r="C20" s="13" t="s">
        <v>57</v>
      </c>
      <c r="D20" s="18" t="s">
        <v>12</v>
      </c>
      <c r="E20" s="15" t="s">
        <v>30</v>
      </c>
      <c r="F20" s="6">
        <v>1.4</v>
      </c>
      <c r="G20" s="7">
        <v>2875552.56</v>
      </c>
      <c r="H20" s="19">
        <f t="shared" ref="H20" si="5">ROUNDDOWN(G20*J20,2)</f>
        <v>1725331.53</v>
      </c>
      <c r="I20" s="20">
        <f t="shared" ref="I20" si="6">G20-H20</f>
        <v>1150221.03</v>
      </c>
      <c r="J20" s="21">
        <v>0.6</v>
      </c>
    </row>
    <row r="21" spans="1:10" ht="45" customHeight="1" x14ac:dyDescent="0.25">
      <c r="A21" s="22">
        <v>9</v>
      </c>
      <c r="B21" s="13" t="s">
        <v>42</v>
      </c>
      <c r="C21" s="13" t="s">
        <v>58</v>
      </c>
      <c r="D21" s="18" t="s">
        <v>43</v>
      </c>
      <c r="E21" s="15" t="s">
        <v>44</v>
      </c>
      <c r="F21" s="6">
        <v>1.6120000000000001</v>
      </c>
      <c r="G21" s="7">
        <v>2966077.97</v>
      </c>
      <c r="H21" s="19">
        <v>1779646.78</v>
      </c>
      <c r="I21" s="20">
        <v>1186431.1900000002</v>
      </c>
      <c r="J21" s="21">
        <v>0.6</v>
      </c>
    </row>
    <row r="22" spans="1:10" ht="0.75" customHeight="1" x14ac:dyDescent="0.25">
      <c r="A22" s="22"/>
      <c r="B22" s="13"/>
      <c r="C22" s="13"/>
      <c r="D22" s="18"/>
      <c r="E22" s="15"/>
      <c r="F22" s="6"/>
      <c r="G22" s="7"/>
      <c r="H22" s="19"/>
      <c r="I22" s="20"/>
      <c r="J22" s="21"/>
    </row>
    <row r="23" spans="1:10" ht="21.75" customHeight="1" x14ac:dyDescent="0.25">
      <c r="A23" s="43" t="s">
        <v>33</v>
      </c>
      <c r="B23" s="44"/>
      <c r="C23" s="44"/>
      <c r="D23" s="44"/>
      <c r="E23" s="45"/>
      <c r="F23" s="23">
        <f>SUM(F13:F22)</f>
        <v>8.0449999999999999</v>
      </c>
      <c r="G23" s="24">
        <f>SUM(G13:G22)</f>
        <v>17148843.629999999</v>
      </c>
      <c r="H23" s="24">
        <f t="shared" ref="H23:I23" si="7">SUM(H13:H22)</f>
        <v>10174307.649999999</v>
      </c>
      <c r="I23" s="24">
        <f t="shared" si="7"/>
        <v>6974535.9800000004</v>
      </c>
      <c r="J23" s="22"/>
    </row>
    <row r="24" spans="1:10" ht="21.75" customHeight="1" x14ac:dyDescent="0.25">
      <c r="A24" s="37" t="s">
        <v>38</v>
      </c>
      <c r="B24" s="38"/>
      <c r="C24" s="38"/>
      <c r="D24" s="38"/>
      <c r="E24" s="39"/>
      <c r="F24" s="28">
        <f>+F23+F9</f>
        <v>25.469000000000001</v>
      </c>
      <c r="G24" s="29">
        <f>+G23+G9</f>
        <v>57119030.039999992</v>
      </c>
      <c r="H24" s="29">
        <f>+H23+H9</f>
        <v>32622916.989999998</v>
      </c>
      <c r="I24" s="29">
        <f>+I23+I9</f>
        <v>24496113.050000001</v>
      </c>
      <c r="J24" s="30"/>
    </row>
    <row r="25" spans="1:10" ht="36.75" customHeight="1" x14ac:dyDescent="0.25">
      <c r="A25" s="46" t="s">
        <v>61</v>
      </c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50.25" customHeight="1" x14ac:dyDescent="0.25">
      <c r="A26" s="22">
        <v>1</v>
      </c>
      <c r="B26" s="22" t="s">
        <v>59</v>
      </c>
      <c r="C26" s="22" t="s">
        <v>62</v>
      </c>
      <c r="D26" s="31"/>
      <c r="E26" s="33" t="s">
        <v>60</v>
      </c>
      <c r="F26" s="32"/>
      <c r="G26" s="7">
        <v>2429979.46</v>
      </c>
      <c r="H26" s="20">
        <v>1943983.55</v>
      </c>
      <c r="I26" s="20">
        <v>485995.91</v>
      </c>
      <c r="J26" s="21">
        <v>0.8</v>
      </c>
    </row>
  </sheetData>
  <mergeCells count="25">
    <mergeCell ref="A1:J1"/>
    <mergeCell ref="A25:J25"/>
    <mergeCell ref="A24:E24"/>
    <mergeCell ref="A10:J10"/>
    <mergeCell ref="A2:J2"/>
    <mergeCell ref="A9:E9"/>
    <mergeCell ref="A23:E23"/>
    <mergeCell ref="G11:G12"/>
    <mergeCell ref="H11:H12"/>
    <mergeCell ref="I11:I12"/>
    <mergeCell ref="J11:J12"/>
    <mergeCell ref="A11:A12"/>
    <mergeCell ref="B11:B12"/>
    <mergeCell ref="D11:D12"/>
    <mergeCell ref="E11:E12"/>
    <mergeCell ref="F11:F12"/>
    <mergeCell ref="F3:F4"/>
    <mergeCell ref="J3:J4"/>
    <mergeCell ref="B3:B4"/>
    <mergeCell ref="D3:D4"/>
    <mergeCell ref="G3:G4"/>
    <mergeCell ref="A3:A4"/>
    <mergeCell ref="E3:E4"/>
    <mergeCell ref="H3:H4"/>
    <mergeCell ref="I3:I4"/>
  </mergeCells>
  <pageMargins left="0.23622047244094491" right="0.23622047244094491" top="0.36" bottom="0.2" header="0.2" footer="0.2"/>
  <pageSetup paperSize="9" scale="59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Anna Michańska</cp:lastModifiedBy>
  <cp:lastPrinted>2026-06-18T06:53:23Z</cp:lastPrinted>
  <dcterms:created xsi:type="dcterms:W3CDTF">2019-02-25T10:53:14Z</dcterms:created>
  <dcterms:modified xsi:type="dcterms:W3CDTF">2026-06-18T06:53:39Z</dcterms:modified>
</cp:coreProperties>
</file>