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activeTab="1"/>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I_ 2023" sheetId="78" r:id="rId14"/>
    <sheet name="Eksport_I-VIII_ 2023" sheetId="77" r:id="rId15"/>
    <sheet name="Import_I-V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externalReferences>
    <externalReference r:id="rId33"/>
    <externalReference r:id="rId34"/>
  </externalReference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R51" i="63" l="1"/>
  <c r="P51" i="63"/>
  <c r="N51" i="63"/>
  <c r="K51" i="63"/>
  <c r="J51" i="63"/>
  <c r="I51" i="63"/>
  <c r="F51" i="63"/>
  <c r="D51" i="63"/>
  <c r="P50" i="63"/>
  <c r="N50" i="63"/>
  <c r="K50" i="63"/>
  <c r="J50" i="63"/>
  <c r="I50" i="63"/>
  <c r="F50" i="63"/>
  <c r="D50" i="63"/>
  <c r="R49" i="63"/>
  <c r="P49" i="63"/>
  <c r="N49" i="63"/>
  <c r="K49" i="63"/>
  <c r="J49" i="63"/>
  <c r="I49" i="63"/>
  <c r="F49" i="63"/>
  <c r="D49" i="63"/>
  <c r="R48" i="63"/>
  <c r="P48" i="63"/>
  <c r="N48" i="63"/>
  <c r="K48" i="63"/>
  <c r="J48" i="63"/>
  <c r="I48" i="63"/>
  <c r="F48" i="63"/>
  <c r="D48" i="63"/>
  <c r="R47" i="63"/>
  <c r="P47" i="63"/>
  <c r="N47" i="63"/>
  <c r="K47" i="63"/>
  <c r="J47" i="63"/>
  <c r="I47" i="63"/>
  <c r="F47" i="63"/>
  <c r="D47" i="63"/>
  <c r="R43" i="63"/>
  <c r="Q43" i="63"/>
  <c r="N43" i="63"/>
  <c r="L43" i="63"/>
  <c r="J43" i="63"/>
  <c r="I43" i="63"/>
  <c r="H43" i="63"/>
  <c r="G43" i="63"/>
  <c r="F43" i="63"/>
  <c r="D43" i="63"/>
  <c r="Q42" i="63"/>
  <c r="N42" i="63"/>
  <c r="L42" i="63"/>
  <c r="J42" i="63"/>
  <c r="I42" i="63"/>
  <c r="H42" i="63"/>
  <c r="G42" i="63"/>
  <c r="F42" i="63"/>
  <c r="D42" i="63"/>
  <c r="R41" i="63"/>
  <c r="Q41" i="63"/>
  <c r="N41" i="63"/>
  <c r="L41" i="63"/>
  <c r="J41" i="63"/>
  <c r="I41" i="63"/>
  <c r="H41" i="63"/>
  <c r="G41" i="63"/>
  <c r="F41" i="63"/>
  <c r="D41" i="63"/>
  <c r="R40" i="63"/>
  <c r="Q40" i="63"/>
  <c r="N40" i="63"/>
  <c r="L40" i="63"/>
  <c r="J40" i="63"/>
  <c r="I40" i="63"/>
  <c r="H40" i="63"/>
  <c r="G40" i="63"/>
  <c r="F40" i="63"/>
  <c r="D40" i="63"/>
  <c r="R39" i="63"/>
  <c r="Q39" i="63"/>
  <c r="N39" i="63"/>
  <c r="L39" i="63"/>
  <c r="J39" i="63"/>
  <c r="I39" i="63"/>
  <c r="H39" i="63"/>
  <c r="G39" i="63"/>
  <c r="F39" i="63"/>
  <c r="D39" i="63"/>
  <c r="R37" i="63"/>
  <c r="Q37" i="63"/>
  <c r="N37" i="63"/>
  <c r="L37" i="63"/>
  <c r="J37" i="63"/>
  <c r="I37" i="63"/>
  <c r="H37" i="63"/>
  <c r="G37" i="63"/>
  <c r="F37" i="63"/>
  <c r="D37" i="63"/>
  <c r="Q36" i="63"/>
  <c r="N36" i="63"/>
  <c r="L36" i="63"/>
  <c r="J36" i="63"/>
  <c r="I36" i="63"/>
  <c r="H36" i="63"/>
  <c r="G36" i="63"/>
  <c r="F36" i="63"/>
  <c r="D36" i="63"/>
  <c r="R35" i="63"/>
  <c r="Q35" i="63"/>
  <c r="N35" i="63"/>
  <c r="L35" i="63"/>
  <c r="J35" i="63"/>
  <c r="I35" i="63"/>
  <c r="H35" i="63"/>
  <c r="G35" i="63"/>
  <c r="F35" i="63"/>
  <c r="D35" i="63"/>
  <c r="R34" i="63"/>
  <c r="Q34" i="63"/>
  <c r="N34" i="63"/>
  <c r="L34" i="63"/>
  <c r="J34" i="63"/>
  <c r="I34" i="63"/>
  <c r="H34" i="63"/>
  <c r="G34" i="63"/>
  <c r="F34" i="63"/>
  <c r="D34" i="63"/>
  <c r="R33" i="63"/>
  <c r="Q33" i="63"/>
  <c r="N33" i="63"/>
  <c r="L33" i="63"/>
  <c r="J33" i="63"/>
  <c r="I33" i="63"/>
  <c r="H33" i="63"/>
  <c r="G33" i="63"/>
  <c r="F33" i="63"/>
  <c r="D33" i="63"/>
  <c r="R31" i="63"/>
  <c r="Q31" i="63"/>
  <c r="N31" i="63"/>
  <c r="M31" i="63"/>
  <c r="L31" i="63"/>
  <c r="J31" i="63"/>
  <c r="I31" i="63"/>
  <c r="H31" i="63"/>
  <c r="G31" i="63"/>
  <c r="F31" i="63"/>
  <c r="D31" i="63"/>
  <c r="Q30" i="63"/>
  <c r="N30" i="63"/>
  <c r="M30" i="63"/>
  <c r="L30" i="63"/>
  <c r="J30" i="63"/>
  <c r="I30" i="63"/>
  <c r="H30" i="63"/>
  <c r="G30" i="63"/>
  <c r="D30" i="63"/>
  <c r="R29" i="63"/>
  <c r="Q29" i="63"/>
  <c r="N29" i="63"/>
  <c r="M29" i="63"/>
  <c r="L29" i="63"/>
  <c r="J29" i="63"/>
  <c r="I29" i="63"/>
  <c r="H29" i="63"/>
  <c r="G29" i="63"/>
  <c r="D29" i="63"/>
  <c r="R28" i="63"/>
  <c r="Q28" i="63"/>
  <c r="N28" i="63"/>
  <c r="M28" i="63"/>
  <c r="L28" i="63"/>
  <c r="J28" i="63"/>
  <c r="I28" i="63"/>
  <c r="H28" i="63"/>
  <c r="G28" i="63"/>
  <c r="D28" i="63"/>
  <c r="R27" i="63"/>
  <c r="Q27" i="63"/>
  <c r="N27" i="63"/>
  <c r="M27" i="63"/>
  <c r="L27" i="63"/>
  <c r="J27" i="63"/>
  <c r="I27" i="63"/>
  <c r="H27" i="63"/>
  <c r="G27" i="63"/>
  <c r="D27" i="63"/>
  <c r="R22" i="63"/>
  <c r="O22" i="63"/>
  <c r="N22" i="63"/>
  <c r="M22" i="63"/>
  <c r="L22" i="63"/>
  <c r="K22" i="63"/>
  <c r="J22" i="63"/>
  <c r="I22" i="63"/>
  <c r="H22" i="63"/>
  <c r="G22" i="63"/>
  <c r="F22" i="63"/>
  <c r="E22" i="63"/>
  <c r="D22" i="63"/>
  <c r="O21" i="63"/>
  <c r="M21" i="63"/>
  <c r="L21" i="63"/>
  <c r="K21" i="63"/>
  <c r="J21" i="63"/>
  <c r="I21" i="63"/>
  <c r="H21" i="63"/>
  <c r="G21" i="63"/>
  <c r="F21" i="63"/>
  <c r="E21" i="63"/>
  <c r="D21" i="63"/>
  <c r="R20" i="63"/>
  <c r="O20" i="63"/>
  <c r="N20" i="63"/>
  <c r="M20" i="63"/>
  <c r="L20" i="63"/>
  <c r="K20" i="63"/>
  <c r="J20" i="63"/>
  <c r="I20" i="63"/>
  <c r="H20" i="63"/>
  <c r="G20" i="63"/>
  <c r="F20" i="63"/>
  <c r="E20" i="63"/>
  <c r="D20" i="63"/>
  <c r="R19" i="63"/>
  <c r="O19" i="63"/>
  <c r="N19" i="63"/>
  <c r="M19" i="63"/>
  <c r="L19" i="63"/>
  <c r="K19" i="63"/>
  <c r="J19" i="63"/>
  <c r="I19" i="63"/>
  <c r="H19" i="63"/>
  <c r="G19" i="63"/>
  <c r="F19" i="63"/>
  <c r="E19" i="63"/>
  <c r="D19" i="63"/>
  <c r="R18" i="63"/>
  <c r="O18" i="63"/>
  <c r="N18" i="63"/>
  <c r="M18" i="63"/>
  <c r="L18" i="63"/>
  <c r="K18" i="63"/>
  <c r="J18" i="63"/>
  <c r="I18" i="63"/>
  <c r="H18" i="63"/>
  <c r="G18" i="63"/>
  <c r="F18" i="63"/>
  <c r="E18" i="63"/>
  <c r="D18" i="63"/>
  <c r="R16" i="63"/>
  <c r="O16" i="63"/>
  <c r="N16" i="63"/>
  <c r="M16" i="63"/>
  <c r="L16" i="63"/>
  <c r="K16" i="63"/>
  <c r="J16" i="63"/>
  <c r="I16" i="63"/>
  <c r="H16" i="63"/>
  <c r="G16" i="63"/>
  <c r="F16" i="63"/>
  <c r="E16" i="63"/>
  <c r="D16" i="63"/>
  <c r="O15" i="63"/>
  <c r="M15" i="63"/>
  <c r="L15" i="63"/>
  <c r="K15" i="63"/>
  <c r="J15" i="63"/>
  <c r="I15" i="63"/>
  <c r="H15" i="63"/>
  <c r="G15" i="63"/>
  <c r="F15" i="63"/>
  <c r="E15" i="63"/>
  <c r="D15" i="63"/>
  <c r="R14" i="63"/>
  <c r="O14" i="63"/>
  <c r="N14" i="63"/>
  <c r="M14" i="63"/>
  <c r="L14" i="63"/>
  <c r="K14" i="63"/>
  <c r="J14" i="63"/>
  <c r="I14" i="63"/>
  <c r="H14" i="63"/>
  <c r="G14" i="63"/>
  <c r="F14" i="63"/>
  <c r="E14" i="63"/>
  <c r="D14" i="63"/>
  <c r="R13" i="63"/>
  <c r="Q13" i="63"/>
  <c r="P13" i="63"/>
  <c r="O13" i="63"/>
  <c r="N13" i="63"/>
  <c r="M13" i="63"/>
  <c r="L13" i="63"/>
  <c r="K13" i="63"/>
  <c r="J13" i="63"/>
  <c r="I13" i="63"/>
  <c r="H13" i="63"/>
  <c r="G13" i="63"/>
  <c r="F13" i="63"/>
  <c r="E13" i="63"/>
  <c r="D13" i="63"/>
  <c r="R12" i="63"/>
  <c r="Q12" i="63"/>
  <c r="P12" i="63"/>
  <c r="O12" i="63"/>
  <c r="N12" i="63"/>
  <c r="M12" i="63"/>
  <c r="L12" i="63"/>
  <c r="K12" i="63"/>
  <c r="J12" i="63"/>
  <c r="I12" i="63"/>
  <c r="H12" i="63"/>
  <c r="G12" i="63"/>
  <c r="F12" i="63"/>
  <c r="E12" i="63"/>
  <c r="D12" i="63"/>
  <c r="S4" i="63"/>
  <c r="S3" i="63"/>
  <c r="Q3" i="63"/>
  <c r="S2" i="63"/>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S597" i="36"/>
  <c r="M597" i="36"/>
  <c r="L597" i="36"/>
  <c r="K597" i="36"/>
  <c r="H597" i="36"/>
  <c r="Z596" i="36"/>
  <c r="W596" i="36"/>
  <c r="S596" i="36"/>
  <c r="M596" i="36"/>
  <c r="L596" i="36"/>
  <c r="K596" i="36"/>
  <c r="C596" i="36"/>
  <c r="Z595" i="36"/>
  <c r="W595" i="36"/>
  <c r="S595" i="36"/>
  <c r="P595" i="36"/>
  <c r="M595" i="36"/>
  <c r="L595" i="36"/>
  <c r="K595" i="36"/>
  <c r="J595" i="36"/>
  <c r="C595" i="36"/>
  <c r="Z594" i="36"/>
  <c r="W594" i="36"/>
  <c r="S594" i="36"/>
  <c r="P594" i="36"/>
  <c r="M594" i="36"/>
  <c r="L594" i="36"/>
  <c r="K594" i="36"/>
  <c r="J594" i="36"/>
  <c r="F594" i="36"/>
  <c r="Z593" i="36"/>
  <c r="W593" i="36"/>
  <c r="S593" i="36"/>
  <c r="P593" i="36"/>
  <c r="M593" i="36"/>
  <c r="L593" i="36"/>
  <c r="K593" i="36"/>
  <c r="J593" i="36"/>
  <c r="I593" i="36"/>
  <c r="H593" i="36"/>
  <c r="G593" i="36"/>
  <c r="Z592" i="36"/>
  <c r="W592" i="36"/>
  <c r="S592" i="36"/>
  <c r="M592" i="36"/>
  <c r="L592" i="36"/>
  <c r="K592" i="36"/>
  <c r="G592" i="36"/>
  <c r="C592" i="36"/>
  <c r="Z591" i="36"/>
  <c r="W591" i="36"/>
  <c r="S591" i="36"/>
  <c r="P591" i="36"/>
  <c r="M591" i="36"/>
  <c r="L591" i="36"/>
  <c r="K591" i="36"/>
  <c r="F591" i="36"/>
  <c r="Z403" i="36"/>
  <c r="W403" i="36"/>
  <c r="V403" i="36"/>
  <c r="V597" i="36" s="1"/>
  <c r="S403" i="36"/>
  <c r="R403" i="36"/>
  <c r="R597" i="36" s="1"/>
  <c r="Q403" i="36"/>
  <c r="Q597" i="36" s="1"/>
  <c r="P403" i="36"/>
  <c r="P597" i="36" s="1"/>
  <c r="M403" i="36"/>
  <c r="L403" i="36"/>
  <c r="K403" i="36"/>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<sst xmlns="http://schemas.openxmlformats.org/spreadsheetml/2006/main" count="7426" uniqueCount="543">
  <si>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</si>
  <si>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</si>
  <si>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</si>
  <si>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</si>
  <si>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</si>
  <si>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</si>
  <si>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</si>
  <si>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</si>
  <si>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</si>
  <si>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</si>
  <si>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</si>
  <si>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</si>
  <si>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</si>
  <si>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</si>
  <si>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</si>
  <si>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</si>
  <si>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</si>
  <si>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</si>
  <si>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</si>
  <si>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</si>
  <si>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</si>
  <si>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</si>
  <si>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</si>
  <si>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</si>
  <si>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</si>
  <si>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</si>
  <si>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</si>
  <si>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</si>
  <si>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</si>
  <si>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</si>
  <si>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</si>
  <si>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</si>
  <si>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</si>
  <si>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</si>
  <si>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</si>
  <si>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</si>
  <si>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</si>
  <si>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</si>
  <si>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</si>
  <si>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</si>
  <si>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</si>
  <si>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</si>
  <si>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</si>
  <si>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</si>
  <si>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</si>
  <si>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</si>
  <si>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</si>
  <si>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</si>
  <si>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</si>
  <si>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</si>
  <si>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</si>
  <si>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</si>
  <si>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</si>
  <si>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</si>
  <si>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</si>
  <si>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</si>
  <si>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</si>
  <si>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</si>
  <si>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</si>
  <si>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</si>
  <si>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</si>
  <si>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</si>
  <si>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</si>
  <si>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</si>
  <si>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</si>
  <si>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</si>
  <si>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</si>
  <si>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</si>
  <si>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</si>
  <si>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</si>
  <si>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</si>
  <si>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</si>
  <si>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</si>
  <si>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</si>
  <si>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</si>
  <si>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</si>
  <si>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</si>
  <si>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</si>
  <si>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</si>
  <si>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</si>
  <si>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</si>
  <si>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</si>
  <si>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</si>
  <si>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</si>
  <si>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</si>
  <si>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</si>
  <si>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</si>
  <si>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</si>
  <si>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</si>
  <si>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</si>
  <si>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</si>
  <si>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</si>
  <si>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</si>
  <si>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</si>
  <si>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</si>
  <si>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</si>
  <si>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</si>
  <si>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</si>
  <si>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</si>
  <si>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</si>
  <si>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</si>
  <si>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</si>
  <si>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</si>
  <si>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</si>
  <si>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</si>
  <si>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</si>
  <si>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</si>
  <si>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</si>
  <si>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</si>
  <si>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</si>
  <si>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</si>
  <si>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</si>
  <si>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</si>
  <si>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</si>
  <si>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</si>
  <si>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</si>
  <si>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</si>
  <si>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</si>
  <si>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</si>
  <si>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</si>
  <si>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</si>
  <si>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</si>
  <si>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</si>
  <si>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</si>
  <si>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</si>
  <si>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</si>
  <si>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</si>
  <si>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</si>
  <si>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</si>
  <si>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</si>
  <si>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</si>
  <si>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</si>
  <si>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</si>
  <si>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</si>
  <si>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</si>
  <si>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</si>
  <si>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</si>
  <si>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</si>
  <si>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</si>
  <si>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</si>
  <si>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</si>
  <si>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</si>
  <si>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</si>
  <si>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</si>
  <si>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</si>
  <si>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</si>
  <si>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</si>
  <si>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</si>
  <si>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</si>
  <si>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</si>
  <si>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</si>
  <si>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</si>
  <si>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</si>
  <si>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</si>
  <si>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</si>
  <si>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</si>
  <si>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</si>
  <si>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</si>
  <si>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</si>
  <si>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</si>
  <si>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</si>
  <si>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</si>
  <si>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</si>
  <si>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</si>
  <si>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</si>
  <si>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</si>
  <si>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</si>
  <si>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</si>
  <si>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</si>
  <si>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</si>
  <si>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</si>
  <si>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</si>
  <si>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</si>
  <si>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</si>
  <si>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</si>
  <si>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</si>
  <si>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</si>
  <si>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</si>
  <si>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</si>
  <si>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</si>
  <si>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</si>
  <si>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</si>
  <si>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</si>
  <si>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</si>
  <si>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</si>
  <si>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</si>
  <si>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</si>
  <si>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</si>
  <si>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</si>
  <si>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</si>
  <si>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</si>
  <si>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</si>
  <si>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</si>
  <si>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</si>
  <si>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</si>
  <si>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</si>
  <si>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</si>
  <si>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</si>
  <si>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</si>
  <si>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</si>
  <si>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</si>
  <si>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</si>
  <si>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</si>
  <si>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</si>
  <si>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</si>
  <si>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</si>
  <si>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</si>
  <si>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</si>
  <si>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</si>
  <si>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</si>
  <si>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</si>
  <si>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</si>
  <si>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</si>
  <si>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</si>
  <si>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</si>
  <si>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</si>
  <si>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</si>
  <si>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</si>
  <si>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</si>
  <si>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</si>
  <si>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</si>
  <si>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</si>
  <si>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</si>
  <si>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</si>
  <si>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</si>
  <si>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</si>
  <si>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</si>
  <si>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</si>
  <si>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</si>
  <si>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</si>
  <si>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</si>
  <si>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</si>
  <si>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</si>
  <si>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</si>
  <si>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</si>
  <si>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</si>
  <si>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</si>
  <si>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</si>
  <si>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</si>
  <si>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</si>
  <si>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</si>
  <si>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</si>
  <si>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</si>
  <si>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</si>
  <si>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</si>
  <si>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</si>
  <si>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</si>
  <si>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</si>
  <si>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</si>
  <si>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</si>
  <si>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</si>
  <si>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</si>
  <si>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</si>
  <si>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</si>
  <si>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</si>
  <si>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</si>
  <si>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</si>
  <si>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</si>
  <si>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</si>
  <si>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</si>
  <si>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</si>
  <si>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</si>
  <si>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</si>
  <si>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</si>
  <si>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</si>
  <si>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</si>
  <si>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</si>
  <si>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</si>
  <si>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</si>
  <si>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</si>
  <si>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</si>
  <si>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</si>
  <si>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</si>
  <si>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</si>
  <si>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</si>
  <si>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</si>
  <si>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</si>
  <si>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</si>
  <si>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</si>
  <si>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</si>
  <si>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</si>
  <si>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</si>
  <si>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</si>
  <si>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</si>
  <si>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</si>
  <si>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</si>
  <si>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</si>
  <si>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</si>
  <si>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</si>
  <si>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</si>
  <si>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</si>
  <si>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</si>
  <si>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</si>
  <si>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</si>
  <si>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</si>
  <si>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</si>
  <si>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</si>
  <si>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</si>
  <si>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</si>
  <si>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</si>
  <si>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</si>
  <si>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</si>
  <si>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</si>
  <si>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</si>
  <si>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</si>
  <si>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</si>
  <si>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</si>
  <si>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</si>
  <si>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</si>
  <si>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</si>
  <si>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</si>
  <si>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</si>
  <si>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</si>
  <si>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</si>
  <si>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</si>
  <si>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</si>
  <si>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</si>
  <si>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</si>
  <si>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</si>
  <si>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</si>
  <si>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</si>
  <si>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</si>
  <si>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</si>
  <si>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</si>
  <si>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</si>
  <si>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</si>
  <si>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</si>
  <si>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</si>
  <si>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</si>
  <si>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</si>
  <si>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</si>
  <si>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</si>
  <si>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</si>
  <si>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</si>
  <si>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</si>
  <si>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</si>
  <si>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</si>
  <si>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</si>
  <si>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</si>
  <si>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</si>
  <si>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</si>
  <si>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</si>
  <si>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</si>
  <si>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</si>
  <si>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</si>
  <si>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</si>
  <si>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</si>
  <si>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</si>
  <si>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</si>
  <si>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</si>
  <si>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</si>
  <si>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</si>
  <si>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</si>
  <si>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</si>
  <si>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</si>
  <si>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</si>
  <si>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</si>
  <si>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</si>
  <si>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</si>
  <si>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</si>
  <si>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</si>
  <si>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</si>
  <si>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</si>
  <si>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</si>
  <si>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</si>
  <si>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</si>
  <si>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</si>
  <si>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</si>
  <si>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</si>
  <si>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</si>
  <si>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</si>
  <si>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</si>
  <si>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</si>
  <si>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</si>
  <si>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</si>
  <si>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</si>
  <si>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</si>
  <si>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</si>
  <si>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</si>
  <si>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</si>
  <si>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</si>
  <si>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</si>
  <si>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</si>
  <si>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</si>
  <si>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</si>
  <si>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</si>
  <si>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</si>
  <si>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</si>
  <si>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</si>
  <si>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</si>
  <si>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</si>
  <si>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</si>
  <si>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</si>
  <si>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</si>
  <si>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</si>
  <si>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</si>
  <si>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</si>
  <si>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</si>
  <si>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</si>
  <si>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</si>
  <si>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</si>
  <si>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</si>
  <si>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</si>
  <si>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</si>
  <si>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</si>
  <si>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</si>
  <si>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</si>
  <si>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</si>
  <si>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</si>
  <si>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</si>
  <si>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</si>
  <si>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</si>
  <si>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</si>
  <si>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</si>
  <si>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</si>
  <si>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</si>
  <si>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</si>
  <si>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</si>
  <si>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</si>
  <si>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</si>
  <si>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</si>
  <si>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</si>
  <si>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</si>
  <si>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</si>
  <si>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</si>
  <si>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</si>
  <si>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</si>
  <si>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</si>
  <si>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</si>
  <si>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</si>
  <si>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</si>
  <si>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</si>
  <si>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</si>
  <si>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</si>
  <si>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</si>
  <si>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</si>
  <si>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</si>
  <si>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</si>
  <si>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</si>
  <si>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</si>
  <si>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</si>
  <si>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</si>
  <si>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</si>
  <si>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</si>
  <si>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</si>
  <si>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</si>
  <si>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</si>
  <si>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</si>
  <si>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</si>
  <si>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</si>
  <si>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</si>
  <si>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</si>
  <si>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</si>
  <si>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</si>
  <si>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</si>
  <si>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</si>
  <si>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</si>
  <si>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</si>
  <si>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</si>
  <si>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</si>
  <si>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</si>
  <si>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</si>
  <si>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</si>
  <si>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</si>
  <si>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</si>
  <si>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</si>
  <si>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</si>
  <si>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</si>
  <si>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</si>
  <si>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</si>
  <si>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</si>
  <si>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</si>
  <si>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</si>
  <si>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</si>
  <si>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</si>
  <si>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</si>
  <si>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</si>
  <si>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</si>
  <si>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</si>
  <si>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</si>
  <si>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</si>
  <si>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</si>
  <si>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</si>
  <si>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</si>
  <si>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</si>
  <si>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</si>
  <si>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</si>
  <si>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</si>
  <si>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</si>
  <si>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</si>
  <si>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</si>
  <si>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</si>
  <si>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</si>
  <si>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</si>
  <si>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</si>
  <si>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</si>
  <si>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</si>
  <si>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</si>
  <si>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</si>
  <si>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</si>
  <si>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</si>
  <si>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</si>
  <si>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</si>
  <si>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</si>
  <si>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</si>
  <si>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</si>
  <si>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</si>
  <si>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</si>
  <si>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</si>
  <si>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</si>
  <si>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</si>
  <si>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</si>
  <si>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</si>
  <si>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</si>
  <si>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</si>
  <si>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</si>
  <si>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06.10.2023</t>
  </si>
  <si>
    <t>Prices not received : IT</t>
  </si>
  <si>
    <t>OKRES: I-VIII 2023 r. (wstępne) - ważniejsze państwa</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</si>
  <si>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</si>
  <si>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2023 r. (dane wstępne) </t>
    </r>
    <r>
      <rPr>
        <b/>
        <sz val="11"/>
        <rFont val="Calibri"/>
        <family val="2"/>
        <charset val="238"/>
        <scheme val="minor"/>
      </rPr>
      <t xml:space="preserve">w porównaniu do I - VIII 2022 r. </t>
    </r>
    <r>
      <rPr>
        <i/>
        <sz val="11"/>
        <rFont val="Calibri"/>
        <family val="2"/>
        <charset val="238"/>
        <scheme val="minor"/>
      </rPr>
      <t>(wg wstępnych danych Min. Finansów).</t>
    </r>
  </si>
  <si>
    <t>I-VIII 2023 r. (wstępne)</t>
  </si>
  <si>
    <t>I-VIII 2022 r.</t>
  </si>
  <si>
    <t>zm. w stos. do  I-VIII 2022 r. (%)</t>
  </si>
  <si>
    <t>15.10.2023</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</si>
  <si>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</si>
  <si>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</si>
  <si>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2023 r. (dane wstępne)  </t>
    </r>
    <r>
      <rPr>
        <b/>
        <sz val="11"/>
        <rFont val="Calibri"/>
        <family val="2"/>
        <charset val="238"/>
        <scheme val="minor"/>
      </rPr>
      <t>w porównaniu do I-VIII 2022 r.  (</t>
    </r>
    <r>
      <rPr>
        <i/>
        <sz val="11"/>
        <rFont val="Calibri"/>
        <family val="2"/>
        <charset val="238"/>
        <scheme val="minor"/>
      </rPr>
      <t>wg wstępnych danych Min. Finansów</t>
    </r>
    <r>
      <rPr>
        <b/>
        <sz val="11"/>
        <rFont val="Calibri"/>
        <family val="2"/>
        <charset val="238"/>
        <scheme val="minor"/>
      </rPr>
      <t>).</t>
    </r>
  </si>
  <si>
    <t>I-VIII  2023 r. (wstępne)</t>
  </si>
  <si>
    <t>zm. w stos. do I-VIII 2022 r. (%)</t>
  </si>
  <si>
    <r>
      <t>Tablica 9. Średnie ceny zakupu mięsa wołowego płacone przez podmioty handlu detalicznego w okresie:</t>
    </r>
    <r>
      <rPr>
        <b/>
        <sz val="16"/>
        <color rgb="FF0000FF"/>
        <rFont val="Calibri"/>
        <family val="2"/>
        <charset val="238"/>
        <scheme val="minor"/>
      </rPr>
      <t xml:space="preserve"> 16.10 - 22.10.2023 r.</t>
    </r>
  </si>
  <si>
    <t>16.10.2023 - 22.10.2023</t>
  </si>
  <si>
    <t>22.10.2023</t>
  </si>
  <si>
    <t>NR 42/2023</t>
  </si>
  <si>
    <t>27 października 2023r.</t>
  </si>
  <si>
    <t>16 - 22 października 2023 r.</t>
  </si>
  <si>
    <r>
      <t>Tablica 6. Średnie ceny sprzedaży netto (bez VAT) elementów mięsa wołowego (kraj) wg makroregionów:</t>
    </r>
    <r>
      <rPr>
        <b/>
        <sz val="14"/>
        <color rgb="FF0000FF"/>
        <rFont val="Calibri"/>
        <family val="2"/>
        <charset val="238"/>
        <scheme val="minor"/>
      </rPr>
      <t xml:space="preserve"> 16-22.10.2023 r.</t>
    </r>
  </si>
  <si>
    <t>2023-10-22</t>
  </si>
  <si>
    <t>2023-10-15</t>
  </si>
  <si>
    <r>
      <t>Tablica 5. Ceny sprzedaży netto (bez VAT) ćwierci wołowych (zagranica):</t>
    </r>
    <r>
      <rPr>
        <b/>
        <sz val="14"/>
        <color rgb="FF0000FF"/>
        <rFont val="Calibri"/>
        <family val="2"/>
        <charset val="238"/>
        <scheme val="minor"/>
      </rPr>
      <t xml:space="preserve"> 16-22.10.2023r.</t>
    </r>
  </si>
  <si>
    <r>
      <t>Tablica 7. Średnie ceny sprzedaży netto (bez VAT) elementów mięsa wołowego (zagranica):</t>
    </r>
    <r>
      <rPr>
        <b/>
        <sz val="14"/>
        <color rgb="FF0000FF"/>
        <rFont val="Calibri"/>
        <family val="2"/>
        <charset val="238"/>
        <scheme val="minor"/>
      </rPr>
      <t xml:space="preserve"> 16-22.10.2023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</si>
  <si>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- 15 857 sztuk.</t>
    </r>
  </si>
  <si>
    <t>nld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</si>
</sst>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0" fontId="141" fillId="62" borderId="0" xfId="96" applyFont="1" applyFill="1" applyAlignment="1">
      <alignment horizontal="center" vertical="center"/>
    </xf>
    <xf numFmtId="0" fontId="177" fillId="0" borderId="0" xfId="0" applyFont="1" applyAlignment="1">
      <alignment vertical="center"/>
    </xf>
    <xf numFmtId="2" fontId="154" fillId="0" borderId="0" xfId="96" applyNumberFormat="1" applyFont="1" applyAlignment="1">
      <alignment vertical="center"/>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177" fillId="0" borderId="0" xfId="188" applyFont="1" applyFill="1" applyBorder="1"/>
    <xf numFmtId="3" fontId="177" fillId="0" borderId="0" xfId="188" applyNumberFormat="1" applyFont="1" applyFill="1" applyBorder="1" applyAlignment="1"/>
    <xf numFmtId="3" fontId="175"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75" fillId="0" borderId="0" xfId="0" applyFont="1" applyAlignment="1">
      <alignment vertical="center"/>
    </xf>
    <xf numFmtId="0" fontId="177" fillId="0" borderId="0" xfId="0" quotePrefix="1" applyFont="1" applyAlignment="1">
      <alignment vertical="center"/>
    </xf>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2" fillId="0" borderId="0" xfId="0"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2" fontId="176" fillId="59" borderId="27" xfId="188" applyNumberFormat="1" applyFont="1" applyFill="1" applyBorder="1" applyAlignment="1"/>
    <xf numFmtId="0" fontId="5" fillId="0" borderId="11" xfId="0" applyFont="1" applyBorder="1"/>
    <xf numFmtId="0" fontId="5" fillId="0" borderId="11" xfId="0" applyFont="1" applyBorder="1" applyAlignment="1">
      <alignment horizontal="left"/>
    </xf>
    <xf numFmtId="0" fontId="193" fillId="0" borderId="0" xfId="0" applyFont="1" applyAlignment="1">
      <alignment vertic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0"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3.11.01.22%20BEEF\BEEF.GEN\BEEF%20MARKET%20OBSERVATORY\BMO%20Web%20Site\Excel_files\11%20PRI\01-Beef%20Weekly%20Carcase%20Prices_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3.11.01.22%20BEEF\BEEF.GEN\BEEF.STAT\BEEF-STAT-Prices\New%20Prices27\outil%20dwami%20-%20v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L"/>
      <sheetName val="Current Weekly Price ACZ"/>
      <sheetName val="Graph (future)"/>
      <sheetName val="cas_old"/>
      <sheetName val="Chart3"/>
      <sheetName val="Chart4"/>
      <sheetName val="graph bm"/>
      <sheetName val="Sheet1"/>
      <sheetName val="PROD"/>
      <sheetName val="Current Weekly All"/>
      <sheetName val="Current Weekly Live Bovine"/>
      <sheetName val="Sheet3"/>
    </sheetNames>
    <sheetDataSet>
      <sheetData sheetId="0"/>
      <sheetData sheetId="1">
        <row r="2">
          <cell r="AA2" t="str">
            <v>06.10.2023</v>
          </cell>
        </row>
        <row r="5">
          <cell r="AA5">
            <v>45194</v>
          </cell>
        </row>
        <row r="6">
          <cell r="AA6">
            <v>45200</v>
          </cell>
        </row>
      </sheetData>
      <sheetData sheetId="2"/>
      <sheetData sheetId="3"/>
      <sheetData sheetId="4" refreshError="1"/>
      <sheetData sheetId="5" refreshError="1"/>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vx beef male"/>
      <sheetName val="vx dairy male"/>
      <sheetName val="BETMGR BEEF"/>
      <sheetName val="BETMGR MED MALE"/>
      <sheetName val="BETMGR MED FEMALE"/>
      <sheetName val="VX ABATTUS"/>
      <sheetName val="DATA"/>
      <sheetName val="graphiques"/>
      <sheetName val="Coefficients"/>
      <sheetName val="graph data historique evol"/>
      <sheetName val="graphique historique"/>
      <sheetName val="BEEF MALE"/>
      <sheetName val="DAIRY BEEF"/>
      <sheetName val="MED MALE"/>
      <sheetName val="MED FEMALE"/>
      <sheetName val="WEANLING BEEF"/>
      <sheetName val="VX ABATTUS C"/>
      <sheetName val="Coeff_data"/>
      <sheetName val="Coeff_data (3)"/>
      <sheetName val="catégories"/>
      <sheetName val="Coeff_data (2)"/>
      <sheetName val="1Month avgBETMGRBEEF"/>
      <sheetName val="1Month avg VX BEEF "/>
    </sheetNames>
    <sheetDataSet>
      <sheetData sheetId="0" refreshError="1">
        <row r="10">
          <cell r="D10">
            <v>89.42</v>
          </cell>
          <cell r="E10">
            <v>97.227999999999994</v>
          </cell>
          <cell r="F10">
            <v>131.46</v>
          </cell>
          <cell r="G10">
            <v>86.39</v>
          </cell>
          <cell r="H10">
            <v>115.79</v>
          </cell>
          <cell r="I10">
            <v>66.06</v>
          </cell>
          <cell r="J10">
            <v>133.94</v>
          </cell>
          <cell r="K10">
            <v>93</v>
          </cell>
          <cell r="L10">
            <v>172.72</v>
          </cell>
          <cell r="M10">
            <v>179.19579999999999</v>
          </cell>
          <cell r="N10" t="e">
            <v>#N/A</v>
          </cell>
          <cell r="O10">
            <v>48.271000000000001</v>
          </cell>
          <cell r="P10" t="e">
            <v>#N/A</v>
          </cell>
          <cell r="Q10" t="e">
            <v>#N/A</v>
          </cell>
          <cell r="R10">
            <v>111.0001</v>
          </cell>
        </row>
        <row r="11">
          <cell r="D11">
            <v>97.25</v>
          </cell>
          <cell r="E11">
            <v>97.247600000000006</v>
          </cell>
          <cell r="F11">
            <v>134.47</v>
          </cell>
          <cell r="G11">
            <v>112.33</v>
          </cell>
          <cell r="H11">
            <v>117.21</v>
          </cell>
          <cell r="I11">
            <v>72.95</v>
          </cell>
          <cell r="J11">
            <v>133.94</v>
          </cell>
          <cell r="K11">
            <v>100</v>
          </cell>
          <cell r="L11">
            <v>136.59</v>
          </cell>
          <cell r="M11">
            <v>179.1026</v>
          </cell>
          <cell r="N11" t="e">
            <v>#N/A</v>
          </cell>
          <cell r="O11">
            <v>49.016599999999997</v>
          </cell>
          <cell r="P11" t="e">
            <v>#N/A</v>
          </cell>
          <cell r="Q11" t="e">
            <v>#N/A</v>
          </cell>
          <cell r="R11">
            <v>114.98650000000001</v>
          </cell>
        </row>
        <row r="12">
          <cell r="D12">
            <v>7.8299999999999983</v>
          </cell>
          <cell r="E12">
            <v>-1.9600000000011164E-2</v>
          </cell>
          <cell r="F12">
            <v>-3.0099999999999909</v>
          </cell>
          <cell r="G12">
            <v>-25.939999999999998</v>
          </cell>
          <cell r="H12">
            <v>-1.4199999999999875</v>
          </cell>
          <cell r="I12">
            <v>-6.8900000000000006</v>
          </cell>
          <cell r="J12">
            <v>0</v>
          </cell>
          <cell r="K12">
            <v>-7</v>
          </cell>
          <cell r="L12">
            <v>36.129999999999995</v>
          </cell>
          <cell r="M12">
            <v>9.3199999999995953E-2</v>
          </cell>
          <cell r="N12" t="e">
            <v>#N/A</v>
          </cell>
          <cell r="O12">
            <v>-0.74559999999999604</v>
          </cell>
          <cell r="R12">
            <v>-3.9864000000000033</v>
          </cell>
        </row>
        <row r="13">
          <cell r="D13">
            <v>80.55848598334596</v>
          </cell>
          <cell r="E13">
            <v>87.592713880437927</v>
          </cell>
          <cell r="F13">
            <v>118.43232573664349</v>
          </cell>
          <cell r="G13">
            <v>77.82875871282998</v>
          </cell>
          <cell r="H13">
            <v>104.31522133763845</v>
          </cell>
          <cell r="I13">
            <v>59.513459897783875</v>
          </cell>
          <cell r="J13">
            <v>120.6665579580559</v>
          </cell>
          <cell r="K13">
            <v>83.783708302965493</v>
          </cell>
          <cell r="L13">
            <v>155.60346342030323</v>
          </cell>
          <cell r="M13">
            <v>161.43751221845747</v>
          </cell>
          <cell r="O13">
            <v>43.487348209596206</v>
          </cell>
        </row>
        <row r="14">
          <cell r="D14">
            <v>3.1</v>
          </cell>
          <cell r="E14">
            <v>3.17</v>
          </cell>
          <cell r="F14">
            <v>21.7</v>
          </cell>
          <cell r="G14">
            <v>8.6</v>
          </cell>
          <cell r="H14">
            <v>4.6100000000000003</v>
          </cell>
          <cell r="I14">
            <v>18.399999999999999</v>
          </cell>
          <cell r="J14">
            <v>10.62</v>
          </cell>
          <cell r="K14">
            <v>8.94</v>
          </cell>
          <cell r="L14">
            <v>3.14</v>
          </cell>
          <cell r="M14">
            <v>11.6</v>
          </cell>
          <cell r="N14">
            <v>0</v>
          </cell>
          <cell r="O14">
            <v>6.13</v>
          </cell>
          <cell r="R14">
            <v>100.00999999999999</v>
          </cell>
        </row>
        <row r="16">
          <cell r="D16">
            <v>398.61</v>
          </cell>
          <cell r="E16">
            <v>164.60220000000001</v>
          </cell>
          <cell r="F16">
            <v>223.2</v>
          </cell>
          <cell r="G16">
            <v>185.71</v>
          </cell>
          <cell r="H16">
            <v>220.3</v>
          </cell>
          <cell r="I16">
            <v>232.24</v>
          </cell>
          <cell r="J16">
            <v>250.67</v>
          </cell>
          <cell r="K16">
            <v>199</v>
          </cell>
          <cell r="L16">
            <v>352.8</v>
          </cell>
          <cell r="M16">
            <v>267.76459999999997</v>
          </cell>
          <cell r="N16" t="e">
            <v>#N/A</v>
          </cell>
          <cell r="O16">
            <v>419.55549999999999</v>
          </cell>
          <cell r="R16">
            <v>245.04740000000001</v>
          </cell>
        </row>
        <row r="17">
          <cell r="D17">
            <v>412.5</v>
          </cell>
          <cell r="E17">
            <v>164.60220000000001</v>
          </cell>
          <cell r="F17">
            <v>231</v>
          </cell>
          <cell r="G17">
            <v>216.67</v>
          </cell>
          <cell r="H17">
            <v>220.52</v>
          </cell>
          <cell r="I17">
            <v>234.19</v>
          </cell>
          <cell r="J17">
            <v>250.67</v>
          </cell>
          <cell r="K17">
            <v>217</v>
          </cell>
          <cell r="L17">
            <v>365.49</v>
          </cell>
          <cell r="M17">
            <v>264.60860000000002</v>
          </cell>
          <cell r="N17" t="e">
            <v>#N/A</v>
          </cell>
          <cell r="O17">
            <v>399.2158</v>
          </cell>
          <cell r="R17">
            <v>250.65989999999999</v>
          </cell>
        </row>
        <row r="18">
          <cell r="D18">
            <v>13.889999999999986</v>
          </cell>
          <cell r="E18">
            <v>0</v>
          </cell>
          <cell r="F18">
            <v>-7.8000000000000114</v>
          </cell>
          <cell r="G18">
            <v>-30.95999999999998</v>
          </cell>
          <cell r="H18">
            <v>-0.21999999999999886</v>
          </cell>
          <cell r="I18">
            <v>-1.9499999999999886</v>
          </cell>
          <cell r="J18">
            <v>0</v>
          </cell>
          <cell r="K18">
            <v>-18</v>
          </cell>
          <cell r="L18">
            <v>-12.689999999999998</v>
          </cell>
          <cell r="M18">
            <v>3.1559999999999491</v>
          </cell>
          <cell r="O18">
            <v>20.339699999999993</v>
          </cell>
          <cell r="R18">
            <v>-5.6124999999999829</v>
          </cell>
        </row>
        <row r="19">
          <cell r="D19">
            <v>162.66648819779357</v>
          </cell>
          <cell r="E19">
            <v>67.171575784929772</v>
          </cell>
          <cell r="F19">
            <v>91.084418769593142</v>
          </cell>
          <cell r="G19">
            <v>75.785337857083974</v>
          </cell>
          <cell r="H19">
            <v>89.900974260490003</v>
          </cell>
          <cell r="I19">
            <v>94.773500963487066</v>
          </cell>
          <cell r="J19">
            <v>102.29449486099422</v>
          </cell>
          <cell r="K19">
            <v>81.208778383284212</v>
          </cell>
          <cell r="L19">
            <v>143.97214579709885</v>
          </cell>
          <cell r="M19">
            <v>109.27053296627508</v>
          </cell>
          <cell r="O19">
            <v>171.21401818586935</v>
          </cell>
        </row>
        <row r="20">
          <cell r="D20">
            <v>3.57</v>
          </cell>
          <cell r="E20">
            <v>0</v>
          </cell>
          <cell r="F20">
            <v>17.29</v>
          </cell>
          <cell r="G20">
            <v>9.2799999999999994</v>
          </cell>
          <cell r="H20">
            <v>11.3</v>
          </cell>
          <cell r="I20">
            <v>27.46</v>
          </cell>
          <cell r="J20">
            <v>9.18</v>
          </cell>
          <cell r="K20">
            <v>6.31</v>
          </cell>
          <cell r="L20">
            <v>2.77</v>
          </cell>
          <cell r="M20">
            <v>8.49</v>
          </cell>
          <cell r="N20">
            <v>0</v>
          </cell>
          <cell r="O20">
            <v>4.3499999999999996</v>
          </cell>
          <cell r="R20">
            <v>100</v>
          </cell>
        </row>
        <row r="25">
          <cell r="D25">
            <v>4.6500000000000004</v>
          </cell>
          <cell r="G25">
            <v>2.77</v>
          </cell>
          <cell r="H25">
            <v>3.18</v>
          </cell>
          <cell r="I25">
            <v>3.46</v>
          </cell>
          <cell r="J25">
            <v>3.51</v>
          </cell>
          <cell r="L25">
            <v>2.85</v>
          </cell>
          <cell r="M25" t="str">
            <v/>
          </cell>
          <cell r="N25">
            <v>2.76</v>
          </cell>
          <cell r="Q25">
            <v>2.6074999999999999</v>
          </cell>
          <cell r="R25">
            <v>3.2618999999999998</v>
          </cell>
        </row>
        <row r="26">
          <cell r="D26">
            <v>4.6500000000000004</v>
          </cell>
          <cell r="G26">
            <v>2.78</v>
          </cell>
          <cell r="H26">
            <v>3.17</v>
          </cell>
          <cell r="I26">
            <v>3.47</v>
          </cell>
          <cell r="J26">
            <v>3.51</v>
          </cell>
          <cell r="L26">
            <v>2.6</v>
          </cell>
          <cell r="M26" t="str">
            <v/>
          </cell>
          <cell r="N26">
            <v>2.71</v>
          </cell>
          <cell r="Q26">
            <v>2.5577000000000001</v>
          </cell>
          <cell r="R26">
            <v>3.2488000000000001</v>
          </cell>
        </row>
        <row r="27">
          <cell r="D27">
            <v>0</v>
          </cell>
          <cell r="G27">
            <v>-9.9999999999997868E-3</v>
          </cell>
          <cell r="H27">
            <v>1.0000000000000231E-2</v>
          </cell>
          <cell r="I27">
            <v>-1.0000000000000231E-2</v>
          </cell>
          <cell r="J27">
            <v>0</v>
          </cell>
          <cell r="L27">
            <v>0.25</v>
          </cell>
          <cell r="M27" t="e">
            <v>#VALUE!</v>
          </cell>
          <cell r="N27">
            <v>4.9999999999999822E-2</v>
          </cell>
          <cell r="Q27">
            <v>4.9799999999999844E-2</v>
          </cell>
          <cell r="R27">
            <v>1.3099999999999667E-2</v>
          </cell>
        </row>
        <row r="28">
          <cell r="D28">
            <v>142.55495263496738</v>
          </cell>
          <cell r="G28">
            <v>84.919831999754749</v>
          </cell>
          <cell r="H28">
            <v>97.489193414880901</v>
          </cell>
          <cell r="I28">
            <v>106.07314755204023</v>
          </cell>
          <cell r="J28">
            <v>107.60599650510439</v>
          </cell>
          <cell r="L28">
            <v>87.372390324657417</v>
          </cell>
          <cell r="M28" t="e">
            <v>#VALUE!</v>
          </cell>
          <cell r="Q28">
            <v>79.938072902296213</v>
          </cell>
        </row>
        <row r="29">
          <cell r="D29">
            <v>5.45</v>
          </cell>
          <cell r="G29">
            <v>20.34</v>
          </cell>
          <cell r="H29">
            <v>7.69</v>
          </cell>
          <cell r="I29">
            <v>44.62</v>
          </cell>
          <cell r="J29">
            <v>7.21</v>
          </cell>
          <cell r="L29">
            <v>5.73</v>
          </cell>
          <cell r="M29">
            <v>0</v>
          </cell>
          <cell r="N29">
            <v>4.37</v>
          </cell>
          <cell r="Q29">
            <v>4.59</v>
          </cell>
          <cell r="R29">
            <v>100</v>
          </cell>
        </row>
        <row r="31">
          <cell r="D31">
            <v>4.4400000000000004</v>
          </cell>
          <cell r="F31">
            <v>5.33</v>
          </cell>
          <cell r="G31">
            <v>2.2799999999999998</v>
          </cell>
          <cell r="H31" t="e">
            <v>#N/A</v>
          </cell>
          <cell r="I31">
            <v>3.4</v>
          </cell>
          <cell r="J31">
            <v>3.76</v>
          </cell>
          <cell r="L31">
            <v>2.5099999999999998</v>
          </cell>
          <cell r="N31">
            <v>2.5</v>
          </cell>
          <cell r="Q31">
            <v>2.1457000000000002</v>
          </cell>
          <cell r="R31">
            <v>3.6038000000000001</v>
          </cell>
        </row>
        <row r="32">
          <cell r="D32">
            <v>4.4400000000000004</v>
          </cell>
          <cell r="F32">
            <v>5.22</v>
          </cell>
          <cell r="G32">
            <v>2.33</v>
          </cell>
          <cell r="H32" t="e">
            <v>#N/A</v>
          </cell>
          <cell r="I32">
            <v>3.38</v>
          </cell>
          <cell r="J32">
            <v>3.76</v>
          </cell>
          <cell r="L32">
            <v>2.3199999999999998</v>
          </cell>
          <cell r="N32">
            <v>2.64</v>
          </cell>
          <cell r="Q32">
            <v>2.0485000000000002</v>
          </cell>
          <cell r="R32">
            <v>3.5731999999999999</v>
          </cell>
        </row>
        <row r="33">
          <cell r="D33">
            <v>0</v>
          </cell>
          <cell r="F33">
            <v>0.11000000000000032</v>
          </cell>
          <cell r="G33">
            <v>-5.0000000000000266E-2</v>
          </cell>
          <cell r="H33" t="e">
            <v>#N/A</v>
          </cell>
          <cell r="I33">
            <v>2.0000000000000018E-2</v>
          </cell>
          <cell r="J33">
            <v>0</v>
          </cell>
          <cell r="L33">
            <v>0.18999999999999995</v>
          </cell>
          <cell r="N33">
            <v>-0.14000000000000012</v>
          </cell>
          <cell r="Q33">
            <v>9.7199999999999953E-2</v>
          </cell>
          <cell r="R33">
            <v>3.0600000000000183E-2</v>
          </cell>
        </row>
        <row r="34">
          <cell r="D34">
            <v>123.20328542094457</v>
          </cell>
          <cell r="F34">
            <v>147.89943948054832</v>
          </cell>
          <cell r="G34">
            <v>63.266551972917476</v>
          </cell>
          <cell r="H34" t="e">
            <v>#N/A</v>
          </cell>
          <cell r="I34">
            <v>94.344858205227808</v>
          </cell>
          <cell r="J34">
            <v>104.33431377989899</v>
          </cell>
          <cell r="L34">
            <v>69.648704145624052</v>
          </cell>
          <cell r="Q34">
            <v>59.539930073810979</v>
          </cell>
        </row>
        <row r="35">
          <cell r="D35">
            <v>2.85</v>
          </cell>
          <cell r="F35">
            <v>25.17</v>
          </cell>
          <cell r="G35">
            <v>24.15</v>
          </cell>
          <cell r="H35">
            <v>0</v>
          </cell>
          <cell r="I35">
            <v>21.5</v>
          </cell>
          <cell r="J35">
            <v>16.48</v>
          </cell>
          <cell r="L35">
            <v>4.92</v>
          </cell>
          <cell r="N35">
            <v>1.46</v>
          </cell>
          <cell r="Q35">
            <v>3.47</v>
          </cell>
          <cell r="R35">
            <v>100</v>
          </cell>
        </row>
        <row r="37">
          <cell r="D37">
            <v>3.2</v>
          </cell>
          <cell r="F37">
            <v>2.64</v>
          </cell>
          <cell r="G37">
            <v>2.31</v>
          </cell>
          <cell r="H37" t="e">
            <v>#N/A</v>
          </cell>
          <cell r="I37">
            <v>3.19</v>
          </cell>
          <cell r="J37">
            <v>2.94</v>
          </cell>
          <cell r="L37">
            <v>2.33</v>
          </cell>
          <cell r="N37">
            <v>2.5299999999999998</v>
          </cell>
          <cell r="Q37">
            <v>2.0728</v>
          </cell>
          <cell r="R37">
            <v>2.8104</v>
          </cell>
        </row>
        <row r="38">
          <cell r="D38">
            <v>3.2</v>
          </cell>
          <cell r="F38">
            <v>2.65</v>
          </cell>
          <cell r="G38">
            <v>2.37</v>
          </cell>
          <cell r="H38" t="e">
            <v>#N/A</v>
          </cell>
          <cell r="I38">
            <v>3.16</v>
          </cell>
          <cell r="J38">
            <v>2.94</v>
          </cell>
          <cell r="L38">
            <v>2.4700000000000002</v>
          </cell>
          <cell r="N38">
            <v>2.41</v>
          </cell>
          <cell r="Q38">
            <v>1.867</v>
          </cell>
          <cell r="R38">
            <v>2.8081</v>
          </cell>
        </row>
        <row r="39">
          <cell r="D39">
            <v>0</v>
          </cell>
          <cell r="F39">
            <v>-9.9999999999997868E-3</v>
          </cell>
          <cell r="G39">
            <v>-6.0000000000000053E-2</v>
          </cell>
          <cell r="H39" t="e">
            <v>#N/A</v>
          </cell>
          <cell r="I39">
            <v>2.9999999999999805E-2</v>
          </cell>
          <cell r="J39">
            <v>0</v>
          </cell>
          <cell r="L39">
            <v>-0.14000000000000012</v>
          </cell>
          <cell r="N39">
            <v>0.11999999999999966</v>
          </cell>
          <cell r="Q39">
            <v>0.20579999999999998</v>
          </cell>
          <cell r="R39">
            <v>2.2999999999999687E-3</v>
          </cell>
        </row>
        <row r="40">
          <cell r="D40">
            <v>113.86279533162539</v>
          </cell>
          <cell r="F40">
            <v>93.936806148590961</v>
          </cell>
          <cell r="G40">
            <v>82.194705380017083</v>
          </cell>
          <cell r="H40" t="e">
            <v>#N/A</v>
          </cell>
          <cell r="I40">
            <v>113.50697409621407</v>
          </cell>
          <cell r="J40">
            <v>104.61144321093083</v>
          </cell>
          <cell r="L40">
            <v>82.906347850839751</v>
          </cell>
          <cell r="Q40">
            <v>73.754625676060343</v>
          </cell>
        </row>
        <row r="41">
          <cell r="D41">
            <v>5.14</v>
          </cell>
          <cell r="F41">
            <v>25.14</v>
          </cell>
          <cell r="G41">
            <v>14.29</v>
          </cell>
          <cell r="H41">
            <v>0</v>
          </cell>
          <cell r="I41">
            <v>32.54</v>
          </cell>
          <cell r="J41">
            <v>13.84</v>
          </cell>
          <cell r="L41">
            <v>3.79</v>
          </cell>
          <cell r="N41">
            <v>2.1800000000000002</v>
          </cell>
          <cell r="Q41">
            <v>3.09</v>
          </cell>
          <cell r="R41">
            <v>100.01000000000002</v>
          </cell>
        </row>
        <row r="45">
          <cell r="D45">
            <v>683.5</v>
          </cell>
          <cell r="F45">
            <v>528</v>
          </cell>
          <cell r="I45">
            <v>666.9</v>
          </cell>
          <cell r="J45">
            <v>559.25</v>
          </cell>
          <cell r="K45">
            <v>563.95000000000005</v>
          </cell>
          <cell r="N45">
            <v>491.21</v>
          </cell>
          <cell r="P45">
            <v>447.09</v>
          </cell>
          <cell r="R45">
            <v>598.07249999999999</v>
          </cell>
        </row>
        <row r="46">
          <cell r="D46">
            <v>683.5</v>
          </cell>
          <cell r="F46">
            <v>520</v>
          </cell>
          <cell r="I46">
            <v>658.7</v>
          </cell>
          <cell r="J46">
            <v>559.25</v>
          </cell>
          <cell r="K46">
            <v>563.95000000000005</v>
          </cell>
          <cell r="N46">
            <v>474.17</v>
          </cell>
          <cell r="P46">
            <v>447.09</v>
          </cell>
          <cell r="R46">
            <v>594.82389999999998</v>
          </cell>
        </row>
        <row r="47">
          <cell r="D47">
            <v>0</v>
          </cell>
          <cell r="F47">
            <v>8</v>
          </cell>
          <cell r="I47">
            <v>8.1999999999999318</v>
          </cell>
          <cell r="J47">
            <v>0</v>
          </cell>
          <cell r="K47">
            <v>0</v>
          </cell>
          <cell r="N47">
            <v>17.039999999999964</v>
          </cell>
          <cell r="P47">
            <v>0</v>
          </cell>
          <cell r="R47">
            <v>3.2486000000000104</v>
          </cell>
        </row>
        <row r="48">
          <cell r="D48">
            <v>114.28380338504111</v>
          </cell>
          <cell r="F48">
            <v>88.283611100660877</v>
          </cell>
          <cell r="I48">
            <v>111.5082201572552</v>
          </cell>
          <cell r="J48">
            <v>93.508730128872344</v>
          </cell>
          <cell r="K48">
            <v>94.29458803071536</v>
          </cell>
          <cell r="N48">
            <v>82.132182971128074</v>
          </cell>
          <cell r="P48">
            <v>74.755150922338004</v>
          </cell>
        </row>
        <row r="49">
          <cell r="D49">
            <v>7.99</v>
          </cell>
          <cell r="F49">
            <v>7.91</v>
          </cell>
          <cell r="I49">
            <v>28.82</v>
          </cell>
          <cell r="J49">
            <v>15.97</v>
          </cell>
          <cell r="K49">
            <v>37.450000000000003</v>
          </cell>
          <cell r="N49">
            <v>1.48</v>
          </cell>
          <cell r="P49">
            <v>0.37</v>
          </cell>
          <cell r="R49">
            <v>99.990000000000009</v>
          </cell>
        </row>
      </sheetData>
      <sheetData sheetId="1" refreshError="1">
        <row r="7">
          <cell r="R7">
            <v>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zoomScale="130" zoomScaleNormal="130" workbookViewId="0">
      <selection activeCell="F20" sqref="F20"/>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494</v>
      </c>
      <c r="E4" s="1021"/>
      <c r="F4" s="1021"/>
      <c r="G4" s="873"/>
      <c r="H4" s="874"/>
      <c r="I4" s="871"/>
      <c r="J4" s="871"/>
      <c r="K4" s="871"/>
      <c r="L4" s="871"/>
      <c r="M4" s="871"/>
      <c r="N4" s="871"/>
      <c r="O4" s="871"/>
      <c r="P4" s="871"/>
      <c r="Q4" s="871"/>
      <c r="R4" s="871"/>
      <c r="S4" s="871"/>
      <c r="T4" s="871"/>
    </row>
    <row r="5" spans="2:36" ht="17.25">
      <c r="B5" s="1020"/>
      <c r="C5" s="1020"/>
      <c r="D5" s="1023" t="s">
        <v>479</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533</v>
      </c>
      <c r="C12" s="879"/>
      <c r="D12" s="880"/>
      <c r="E12" s="881" t="s">
        <v>534</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480</v>
      </c>
      <c r="C15" s="1027"/>
      <c r="D15" s="1029" t="s">
        <v>535</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512</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6" t="s">
        <v>433</v>
      </c>
      <c r="B1" s="1636"/>
      <c r="C1" s="1636"/>
      <c r="D1" s="1636"/>
      <c r="E1" s="1636"/>
      <c r="F1" s="1636"/>
      <c r="G1" s="471"/>
      <c r="H1" s="471"/>
    </row>
    <row r="2" spans="1:8" ht="18.75" customHeight="1" thickBot="1">
      <c r="A2" s="913"/>
      <c r="B2" s="912"/>
      <c r="C2" s="912"/>
      <c r="D2" s="912"/>
      <c r="E2" s="912"/>
      <c r="F2" s="912"/>
    </row>
    <row r="3" spans="1:8" ht="27" customHeight="1">
      <c r="A3" s="1632" t="s">
        <v>53</v>
      </c>
      <c r="B3" s="1632" t="s">
        <v>90</v>
      </c>
      <c r="C3" s="1637" t="s">
        <v>59</v>
      </c>
      <c r="D3" s="1638"/>
      <c r="E3" s="1639"/>
      <c r="F3" s="1634" t="s">
        <v>91</v>
      </c>
      <c r="G3" s="1635"/>
      <c r="H3" s="3"/>
    </row>
    <row r="4" spans="1:8" ht="32.25" customHeight="1" thickBot="1">
      <c r="A4" s="1633"/>
      <c r="B4" s="1633"/>
      <c r="C4" s="1043">
        <v>45221</v>
      </c>
      <c r="D4" s="1044">
        <v>45214</v>
      </c>
      <c r="E4" s="1045">
        <v>44857</v>
      </c>
      <c r="F4" s="1046" t="s">
        <v>277</v>
      </c>
      <c r="G4" s="1047" t="s">
        <v>92</v>
      </c>
      <c r="H4" s="3"/>
    </row>
    <row r="5" spans="1:8" ht="29.25" customHeight="1">
      <c r="A5" s="1409" t="s">
        <v>96</v>
      </c>
      <c r="B5" s="1410" t="s">
        <v>261</v>
      </c>
      <c r="C5" s="1048" t="s">
        <v>200</v>
      </c>
      <c r="D5" s="1049">
        <v>826.64</v>
      </c>
      <c r="E5" s="1050">
        <v>715.61</v>
      </c>
      <c r="F5" s="1051" t="s">
        <v>73</v>
      </c>
      <c r="G5" s="1052" t="s">
        <v>73</v>
      </c>
      <c r="H5" s="3"/>
    </row>
    <row r="6" spans="1:8" ht="28.5" customHeight="1" thickBot="1">
      <c r="A6" s="1411" t="s">
        <v>97</v>
      </c>
      <c r="B6" s="1412" t="s">
        <v>261</v>
      </c>
      <c r="C6" s="1053" t="s">
        <v>200</v>
      </c>
      <c r="D6" s="1054">
        <v>1283.46</v>
      </c>
      <c r="E6" s="1055">
        <v>1092.53</v>
      </c>
      <c r="F6" s="1056" t="s">
        <v>73</v>
      </c>
      <c r="G6" s="1057" t="s">
        <v>73</v>
      </c>
      <c r="H6" s="3"/>
    </row>
    <row r="7" spans="1:8" ht="32.25" customHeight="1" thickBot="1">
      <c r="A7" s="1413" t="s">
        <v>93</v>
      </c>
      <c r="B7" s="1414" t="s">
        <v>94</v>
      </c>
      <c r="C7" s="1053" t="s">
        <v>200</v>
      </c>
      <c r="D7" s="1058" t="s">
        <v>200</v>
      </c>
      <c r="E7" s="1059" t="s">
        <v>200</v>
      </c>
      <c r="F7" s="1056" t="s">
        <v>73</v>
      </c>
      <c r="G7" s="1057"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491</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0" sqref="E10"/>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530</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640" t="s">
        <v>95</v>
      </c>
      <c r="C5" s="1642" t="s">
        <v>429</v>
      </c>
      <c r="D5" s="1643"/>
      <c r="E5" s="1644" t="s">
        <v>430</v>
      </c>
      <c r="F5" s="910"/>
    </row>
    <row r="6" spans="1:14" ht="24.95" customHeight="1" thickBot="1">
      <c r="B6" s="1641"/>
      <c r="C6" s="1415">
        <v>45221</v>
      </c>
      <c r="D6" s="1416">
        <v>45214</v>
      </c>
      <c r="E6" s="1645"/>
    </row>
    <row r="7" spans="1:14" ht="24.95" customHeight="1" thickBot="1">
      <c r="B7" s="1646" t="s">
        <v>446</v>
      </c>
      <c r="C7" s="1647"/>
      <c r="D7" s="1647"/>
      <c r="E7" s="1648"/>
    </row>
    <row r="8" spans="1:14" ht="24.95" customHeight="1">
      <c r="B8" s="1417" t="s">
        <v>475</v>
      </c>
      <c r="C8" s="1418" t="s">
        <v>200</v>
      </c>
      <c r="D8" s="1419">
        <v>58.42</v>
      </c>
      <c r="E8" s="1420" t="s">
        <v>73</v>
      </c>
    </row>
    <row r="9" spans="1:14" ht="24.95" customHeight="1">
      <c r="B9" s="1421" t="s">
        <v>447</v>
      </c>
      <c r="C9" s="1422">
        <v>34.39</v>
      </c>
      <c r="D9" s="1423">
        <v>34.78</v>
      </c>
      <c r="E9" s="1420">
        <v>-1.1213341000575101</v>
      </c>
    </row>
    <row r="10" spans="1:14" ht="24.95" customHeight="1" thickBot="1">
      <c r="B10" s="1424" t="s">
        <v>448</v>
      </c>
      <c r="C10" s="1425">
        <v>24.39</v>
      </c>
      <c r="D10" s="1426">
        <v>24.23</v>
      </c>
      <c r="E10" s="1427">
        <v>0.66033842344201454</v>
      </c>
    </row>
    <row r="11" spans="1:14" ht="25.5" customHeight="1" thickBot="1">
      <c r="B11" s="1649" t="s">
        <v>449</v>
      </c>
      <c r="C11" s="1647"/>
      <c r="D11" s="1647"/>
      <c r="E11" s="1648"/>
    </row>
    <row r="12" spans="1:14" ht="20.25" customHeight="1" thickBot="1">
      <c r="B12" s="1428" t="s">
        <v>447</v>
      </c>
      <c r="C12" s="1429" t="s">
        <v>200</v>
      </c>
      <c r="D12" s="1430">
        <v>35.26</v>
      </c>
      <c r="E12" s="1431" t="s">
        <v>73</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6" sqref="AF2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6" t="s">
        <v>416</v>
      </c>
      <c r="B1" s="1107"/>
      <c r="C1" s="1107"/>
      <c r="D1" s="1108"/>
      <c r="E1" s="1108"/>
      <c r="F1" s="1107"/>
      <c r="G1" s="1107"/>
      <c r="H1" s="1107"/>
      <c r="I1" s="1107"/>
      <c r="J1" s="1107"/>
      <c r="K1" s="1107"/>
      <c r="L1" s="1107"/>
      <c r="M1" s="1107"/>
      <c r="N1" s="1107"/>
      <c r="O1" s="1107"/>
      <c r="P1" s="1107"/>
      <c r="Q1" s="1107"/>
      <c r="R1" s="1107"/>
      <c r="S1" s="1107"/>
      <c r="T1" s="1107"/>
      <c r="U1" s="1107"/>
      <c r="V1" s="1107"/>
      <c r="W1" s="1107"/>
      <c r="X1" s="1107"/>
      <c r="Y1" s="1107"/>
      <c r="Z1" s="1109"/>
      <c r="AA1" s="1109" t="s">
        <v>421</v>
      </c>
      <c r="AD1" s="713">
        <v>1</v>
      </c>
      <c r="AE1" s="713"/>
      <c r="AF1" s="713"/>
      <c r="AG1" s="713">
        <v>0</v>
      </c>
      <c r="AH1" s="713">
        <v>0</v>
      </c>
      <c r="AI1" s="713">
        <v>0</v>
      </c>
    </row>
    <row r="2" spans="1:35" s="715" customFormat="1" ht="18" customHeight="1">
      <c r="A2" s="1110"/>
      <c r="B2" s="1111"/>
      <c r="C2" s="1111"/>
      <c r="D2" s="1112"/>
      <c r="E2" s="1112"/>
      <c r="F2" s="1111"/>
      <c r="G2" s="1111"/>
      <c r="H2" s="1111"/>
      <c r="I2" s="1111"/>
      <c r="J2" s="1111"/>
      <c r="K2" s="1111"/>
      <c r="L2" s="1111"/>
      <c r="M2" s="1111"/>
      <c r="N2" s="1111"/>
      <c r="O2" s="1111"/>
      <c r="P2" s="1111"/>
      <c r="Q2" s="1111"/>
      <c r="R2" s="1111"/>
      <c r="S2" s="1111"/>
      <c r="T2" s="1111"/>
      <c r="U2" s="1111"/>
      <c r="V2" s="1111"/>
      <c r="W2" s="1111"/>
      <c r="X2" s="1111"/>
      <c r="Y2" s="1111"/>
      <c r="Z2" s="714"/>
      <c r="AA2" s="1113" t="s">
        <v>516</v>
      </c>
      <c r="AD2" s="716"/>
      <c r="AF2" s="717"/>
    </row>
    <row r="3" spans="1:35" s="712" customFormat="1" ht="15" customHeight="1">
      <c r="A3" s="718"/>
      <c r="B3" s="719"/>
      <c r="C3" s="720"/>
      <c r="D3" s="1434"/>
      <c r="E3" s="1434"/>
      <c r="F3" s="720"/>
      <c r="G3" s="720"/>
      <c r="H3" s="720"/>
      <c r="I3" s="720"/>
      <c r="J3" s="720"/>
      <c r="K3" s="720"/>
      <c r="L3" s="720"/>
      <c r="M3" s="720"/>
      <c r="N3" s="720"/>
      <c r="Y3" s="721"/>
      <c r="Z3" s="722"/>
      <c r="AA3" s="723"/>
    </row>
    <row r="4" spans="1:35" ht="15">
      <c r="A4" s="718"/>
      <c r="Y4" s="1655">
        <v>39</v>
      </c>
      <c r="Z4" s="1655"/>
      <c r="AA4" s="1655"/>
    </row>
    <row r="5" spans="1:35" ht="15.75">
      <c r="A5" s="1114" t="s">
        <v>517</v>
      </c>
      <c r="B5" s="724"/>
      <c r="C5" s="724"/>
      <c r="D5" s="724"/>
      <c r="E5" s="724"/>
      <c r="F5" s="724"/>
      <c r="G5" s="724"/>
      <c r="H5" s="724"/>
      <c r="I5" s="724"/>
      <c r="J5" s="724"/>
      <c r="Y5" s="1435"/>
      <c r="Z5" s="1436" t="s">
        <v>422</v>
      </c>
      <c r="AA5" s="1437">
        <v>45194</v>
      </c>
      <c r="AE5" s="712"/>
      <c r="AF5" s="712"/>
      <c r="AG5" s="712"/>
      <c r="AH5" s="712"/>
      <c r="AI5" s="712"/>
    </row>
    <row r="6" spans="1:35">
      <c r="Y6" s="1435"/>
      <c r="Z6" s="1438" t="s">
        <v>423</v>
      </c>
      <c r="AA6" s="1439">
        <v>45200</v>
      </c>
      <c r="AE6" s="712"/>
      <c r="AF6" s="712"/>
      <c r="AG6" s="712"/>
      <c r="AH6" s="712"/>
      <c r="AI6" s="712"/>
    </row>
    <row r="7" spans="1:35" s="724" customFormat="1" ht="15.75">
      <c r="A7" s="1656" t="s">
        <v>424</v>
      </c>
      <c r="B7" s="1656"/>
      <c r="C7" s="1656"/>
      <c r="D7" s="1656"/>
      <c r="E7" s="1656"/>
      <c r="F7" s="1656"/>
      <c r="G7" s="1656"/>
      <c r="H7" s="1656"/>
      <c r="I7" s="1656"/>
      <c r="J7" s="1656"/>
      <c r="K7" s="1656"/>
      <c r="L7" s="1656"/>
      <c r="M7" s="1656"/>
      <c r="N7" s="1656"/>
      <c r="O7" s="1656"/>
      <c r="P7" s="1656"/>
      <c r="Q7" s="1656"/>
      <c r="R7" s="1656"/>
      <c r="S7" s="1656"/>
      <c r="T7" s="1656"/>
      <c r="U7" s="1656"/>
      <c r="V7" s="1656"/>
      <c r="W7" s="1656"/>
      <c r="X7" s="1656"/>
      <c r="Y7" s="1656"/>
      <c r="Z7" s="1656"/>
      <c r="AA7" s="1432"/>
      <c r="AB7" s="1077"/>
      <c r="AC7" s="1077"/>
      <c r="AD7" s="1077"/>
      <c r="AE7" s="712"/>
      <c r="AF7" s="712"/>
      <c r="AG7" s="712"/>
      <c r="AH7" s="712"/>
      <c r="AI7" s="712"/>
    </row>
    <row r="8" spans="1:35" s="724" customFormat="1" ht="15.75">
      <c r="A8" s="1656" t="s">
        <v>425</v>
      </c>
      <c r="B8" s="1656"/>
      <c r="C8" s="1656"/>
      <c r="D8" s="1656"/>
      <c r="E8" s="1656"/>
      <c r="F8" s="1656"/>
      <c r="G8" s="1656"/>
      <c r="H8" s="1656"/>
      <c r="I8" s="1656"/>
      <c r="J8" s="1656"/>
      <c r="K8" s="1656"/>
      <c r="L8" s="1656"/>
      <c r="M8" s="1656"/>
      <c r="N8" s="1656"/>
      <c r="O8" s="1656"/>
      <c r="P8" s="1656"/>
      <c r="Q8" s="1656"/>
      <c r="R8" s="1656"/>
      <c r="S8" s="1656"/>
      <c r="T8" s="1656"/>
      <c r="U8" s="1656"/>
      <c r="V8" s="1656"/>
      <c r="W8" s="1656"/>
      <c r="X8" s="1656"/>
      <c r="Y8" s="1656"/>
      <c r="Z8" s="1656"/>
      <c r="AA8" s="1432"/>
      <c r="AB8" s="1077"/>
      <c r="AC8" s="1077"/>
      <c r="AD8" s="1077"/>
      <c r="AE8" s="712"/>
      <c r="AF8" s="712"/>
      <c r="AG8" s="712"/>
      <c r="AH8" s="712"/>
      <c r="AI8" s="712"/>
    </row>
    <row r="9" spans="1:35" s="724" customFormat="1" ht="13.5" thickBot="1">
      <c r="A9" s="1440"/>
      <c r="B9" s="1440"/>
      <c r="C9" s="1078"/>
      <c r="D9" s="1078"/>
      <c r="E9" s="1078"/>
      <c r="F9" s="1078"/>
      <c r="G9" s="1078"/>
      <c r="H9" s="1441"/>
      <c r="I9" s="1078"/>
      <c r="J9" s="1078"/>
      <c r="K9" s="1078"/>
      <c r="L9" s="1078"/>
      <c r="M9" s="1078"/>
      <c r="N9" s="1078"/>
      <c r="O9" s="1078"/>
      <c r="P9" s="1078"/>
      <c r="Q9" s="1078"/>
      <c r="R9" s="1078"/>
      <c r="S9" s="1078"/>
      <c r="T9" s="1078"/>
      <c r="U9" s="1078"/>
      <c r="V9" s="1078"/>
      <c r="W9" s="1078"/>
      <c r="X9" s="1078"/>
      <c r="Y9" s="1078"/>
      <c r="Z9" s="1440"/>
      <c r="AA9" s="1440"/>
      <c r="AB9" s="1077"/>
      <c r="AC9" s="1077"/>
      <c r="AD9" s="1077"/>
      <c r="AE9" s="712"/>
      <c r="AF9" s="712"/>
      <c r="AG9" s="712"/>
      <c r="AH9" s="712"/>
      <c r="AI9" s="712"/>
    </row>
    <row r="10" spans="1:35" s="724" customFormat="1" ht="13.5" thickBot="1">
      <c r="A10" s="1442" t="s">
        <v>310</v>
      </c>
      <c r="B10" s="1440"/>
      <c r="C10" s="1657" t="s">
        <v>362</v>
      </c>
      <c r="D10" s="1658"/>
      <c r="E10" s="1658"/>
      <c r="F10" s="1658"/>
      <c r="G10" s="1658"/>
      <c r="H10" s="1659"/>
      <c r="I10" s="1078"/>
      <c r="J10" s="1657" t="s">
        <v>363</v>
      </c>
      <c r="K10" s="1658"/>
      <c r="L10" s="1658"/>
      <c r="M10" s="1658"/>
      <c r="N10" s="1658"/>
      <c r="O10" s="1659"/>
      <c r="P10" s="1078"/>
      <c r="Q10" s="1657" t="s">
        <v>364</v>
      </c>
      <c r="R10" s="1658"/>
      <c r="S10" s="1658"/>
      <c r="T10" s="1658"/>
      <c r="U10" s="1658"/>
      <c r="V10" s="1659"/>
      <c r="W10" s="1078"/>
      <c r="X10" s="1660" t="s">
        <v>365</v>
      </c>
      <c r="Y10" s="1661"/>
      <c r="Z10" s="1661"/>
      <c r="AA10" s="1662"/>
      <c r="AB10" s="1077"/>
      <c r="AC10" s="1077"/>
      <c r="AD10" s="1077"/>
      <c r="AE10" s="712"/>
      <c r="AF10" s="712"/>
      <c r="AG10" s="712"/>
      <c r="AH10" s="712"/>
      <c r="AI10" s="712"/>
    </row>
    <row r="11" spans="1:35" s="724" customFormat="1" ht="12" customHeight="1">
      <c r="A11" s="1440"/>
      <c r="B11" s="1440"/>
      <c r="C11" s="1650" t="s">
        <v>311</v>
      </c>
      <c r="D11" s="1650" t="s">
        <v>312</v>
      </c>
      <c r="E11" s="1650" t="s">
        <v>313</v>
      </c>
      <c r="F11" s="1650" t="s">
        <v>314</v>
      </c>
      <c r="G11" s="1443" t="s">
        <v>357</v>
      </c>
      <c r="H11" s="1444"/>
      <c r="I11" s="1078"/>
      <c r="J11" s="1654" t="s">
        <v>315</v>
      </c>
      <c r="K11" s="1654" t="s">
        <v>316</v>
      </c>
      <c r="L11" s="1654" t="s">
        <v>317</v>
      </c>
      <c r="M11" s="1654" t="s">
        <v>314</v>
      </c>
      <c r="N11" s="1443" t="s">
        <v>357</v>
      </c>
      <c r="O11" s="1443"/>
      <c r="P11" s="1078"/>
      <c r="Q11" s="1650" t="s">
        <v>311</v>
      </c>
      <c r="R11" s="1650" t="s">
        <v>312</v>
      </c>
      <c r="S11" s="1650" t="s">
        <v>313</v>
      </c>
      <c r="T11" s="1650" t="s">
        <v>314</v>
      </c>
      <c r="U11" s="1443" t="s">
        <v>357</v>
      </c>
      <c r="V11" s="1444"/>
      <c r="W11" s="1078"/>
      <c r="X11" s="1652" t="s">
        <v>318</v>
      </c>
      <c r="Y11" s="1445" t="s">
        <v>319</v>
      </c>
      <c r="Z11" s="1443" t="s">
        <v>357</v>
      </c>
      <c r="AA11" s="1443"/>
      <c r="AB11" s="1077"/>
      <c r="AC11" s="1077"/>
      <c r="AD11" s="1077"/>
      <c r="AE11" s="712"/>
      <c r="AF11" s="712"/>
      <c r="AG11" s="712"/>
      <c r="AH11" s="712"/>
      <c r="AI11" s="712"/>
    </row>
    <row r="12" spans="1:35" s="724" customFormat="1" ht="12" customHeight="1" thickBot="1">
      <c r="A12" s="1446" t="s">
        <v>358</v>
      </c>
      <c r="B12" s="1440"/>
      <c r="C12" s="1651"/>
      <c r="D12" s="1651"/>
      <c r="E12" s="1651"/>
      <c r="F12" s="1651"/>
      <c r="G12" s="1447" t="s">
        <v>359</v>
      </c>
      <c r="H12" s="1448" t="s">
        <v>320</v>
      </c>
      <c r="I12" s="1449"/>
      <c r="J12" s="1651"/>
      <c r="K12" s="1651"/>
      <c r="L12" s="1651"/>
      <c r="M12" s="1651"/>
      <c r="N12" s="1447" t="s">
        <v>359</v>
      </c>
      <c r="O12" s="1448" t="s">
        <v>320</v>
      </c>
      <c r="P12" s="1440"/>
      <c r="Q12" s="1651"/>
      <c r="R12" s="1651"/>
      <c r="S12" s="1651"/>
      <c r="T12" s="1651"/>
      <c r="U12" s="1447" t="s">
        <v>359</v>
      </c>
      <c r="V12" s="1448" t="s">
        <v>320</v>
      </c>
      <c r="W12" s="1440"/>
      <c r="X12" s="1653"/>
      <c r="Y12" s="1450" t="s">
        <v>321</v>
      </c>
      <c r="Z12" s="1447" t="s">
        <v>359</v>
      </c>
      <c r="AA12" s="1447" t="s">
        <v>320</v>
      </c>
      <c r="AB12" s="1077"/>
      <c r="AC12" s="1077"/>
      <c r="AD12" s="1077"/>
      <c r="AE12" s="1077"/>
    </row>
    <row r="13" spans="1:35" s="724" customFormat="1" ht="15.75" thickBot="1">
      <c r="A13" s="1451" t="s">
        <v>360</v>
      </c>
      <c r="B13" s="1440"/>
      <c r="C13" s="1079">
        <v>488.64499999999998</v>
      </c>
      <c r="D13" s="1080">
        <v>479.58100000000002</v>
      </c>
      <c r="E13" s="1081"/>
      <c r="F13" s="1082">
        <v>480.69600000000003</v>
      </c>
      <c r="G13" s="725">
        <v>0.56500000000005457</v>
      </c>
      <c r="H13" s="726">
        <v>1.1767621753231428E-3</v>
      </c>
      <c r="I13" s="1449"/>
      <c r="J13" s="1079">
        <v>364.78800000000001</v>
      </c>
      <c r="K13" s="1080">
        <v>478.68099999999998</v>
      </c>
      <c r="L13" s="1081">
        <v>486.93599999999998</v>
      </c>
      <c r="M13" s="1082">
        <v>483.678</v>
      </c>
      <c r="N13" s="725">
        <v>-2.01400000000001</v>
      </c>
      <c r="O13" s="726">
        <v>-4.1466608467918276E-3</v>
      </c>
      <c r="P13" s="1440"/>
      <c r="Q13" s="1079">
        <v>507.17599999999999</v>
      </c>
      <c r="R13" s="1080">
        <v>508.05900000000003</v>
      </c>
      <c r="S13" s="1081"/>
      <c r="T13" s="1082">
        <v>495.38900000000001</v>
      </c>
      <c r="U13" s="725">
        <v>3.5260000000000105</v>
      </c>
      <c r="V13" s="726">
        <v>7.1686628187117574E-3</v>
      </c>
      <c r="W13" s="1440"/>
      <c r="X13" s="1083">
        <v>483.72210000000001</v>
      </c>
      <c r="Y13" s="757">
        <v>217.50094424460431</v>
      </c>
      <c r="Z13" s="725">
        <v>0.81630000000001246</v>
      </c>
      <c r="AA13" s="726">
        <v>1.6903917906971877E-3</v>
      </c>
      <c r="AB13" s="1077"/>
      <c r="AC13" s="1077"/>
      <c r="AD13" s="1077"/>
      <c r="AE13" s="1077"/>
      <c r="AF13" s="727"/>
    </row>
    <row r="14" spans="1:35" s="724" customFormat="1" ht="2.1" customHeight="1">
      <c r="A14" s="1452"/>
      <c r="B14" s="1440"/>
      <c r="C14" s="1452"/>
      <c r="D14" s="1078"/>
      <c r="E14" s="1078"/>
      <c r="F14" s="1078"/>
      <c r="G14" s="1078"/>
      <c r="H14" s="728"/>
      <c r="I14" s="1078"/>
      <c r="J14" s="1078"/>
      <c r="K14" s="1078"/>
      <c r="L14" s="1078"/>
      <c r="M14" s="1078"/>
      <c r="N14" s="1078"/>
      <c r="O14" s="729"/>
      <c r="P14" s="1440"/>
      <c r="Q14" s="1452"/>
      <c r="R14" s="1078"/>
      <c r="S14" s="1078"/>
      <c r="T14" s="1078"/>
      <c r="U14" s="1078"/>
      <c r="V14" s="728"/>
      <c r="W14" s="1440"/>
      <c r="X14" s="1453"/>
      <c r="Y14" s="1084"/>
      <c r="Z14" s="1452"/>
      <c r="AA14" s="1452"/>
      <c r="AB14" s="1077"/>
      <c r="AC14" s="1077"/>
      <c r="AD14" s="1077"/>
      <c r="AE14" s="1077"/>
    </row>
    <row r="15" spans="1:35" s="724" customFormat="1" ht="2.85" customHeight="1">
      <c r="A15" s="1454"/>
      <c r="B15" s="1440"/>
      <c r="C15" s="1454"/>
      <c r="D15" s="1454"/>
      <c r="E15" s="1454"/>
      <c r="F15" s="1454"/>
      <c r="G15" s="730"/>
      <c r="H15" s="731"/>
      <c r="I15" s="1454"/>
      <c r="J15" s="1454"/>
      <c r="K15" s="1454"/>
      <c r="L15" s="1454"/>
      <c r="M15" s="1454"/>
      <c r="N15" s="1454"/>
      <c r="O15" s="732"/>
      <c r="P15" s="1454"/>
      <c r="Q15" s="1454"/>
      <c r="R15" s="1454"/>
      <c r="S15" s="1454"/>
      <c r="T15" s="1454"/>
      <c r="U15" s="730"/>
      <c r="V15" s="731"/>
      <c r="W15" s="1454"/>
      <c r="X15" s="1454"/>
      <c r="Y15" s="1454"/>
      <c r="Z15" s="1455"/>
      <c r="AA15" s="1455"/>
      <c r="AB15" s="1077"/>
      <c r="AC15" s="1077"/>
      <c r="AD15" s="1077"/>
      <c r="AE15" s="1077"/>
    </row>
    <row r="16" spans="1:35" s="724" customFormat="1" ht="13.5" thickBot="1">
      <c r="A16" s="1454"/>
      <c r="B16" s="1440"/>
      <c r="C16" s="1456" t="s">
        <v>322</v>
      </c>
      <c r="D16" s="1456" t="s">
        <v>323</v>
      </c>
      <c r="E16" s="1456" t="s">
        <v>324</v>
      </c>
      <c r="F16" s="1456" t="s">
        <v>325</v>
      </c>
      <c r="G16" s="1456"/>
      <c r="H16" s="733"/>
      <c r="I16" s="1078"/>
      <c r="J16" s="1456" t="s">
        <v>322</v>
      </c>
      <c r="K16" s="1456" t="s">
        <v>323</v>
      </c>
      <c r="L16" s="1456" t="s">
        <v>324</v>
      </c>
      <c r="M16" s="1456" t="s">
        <v>325</v>
      </c>
      <c r="N16" s="1457"/>
      <c r="O16" s="734"/>
      <c r="P16" s="1078"/>
      <c r="Q16" s="1456" t="s">
        <v>322</v>
      </c>
      <c r="R16" s="1456" t="s">
        <v>323</v>
      </c>
      <c r="S16" s="1456" t="s">
        <v>324</v>
      </c>
      <c r="T16" s="1456" t="s">
        <v>325</v>
      </c>
      <c r="U16" s="1456"/>
      <c r="V16" s="733"/>
      <c r="W16" s="1440"/>
      <c r="X16" s="1458" t="s">
        <v>318</v>
      </c>
      <c r="Y16" s="1078"/>
      <c r="Z16" s="1455"/>
      <c r="AA16" s="1455"/>
      <c r="AB16" s="1077"/>
      <c r="AC16" s="1077"/>
      <c r="AD16" s="1077"/>
      <c r="AE16" s="1077"/>
    </row>
    <row r="17" spans="1:31" s="724" customFormat="1">
      <c r="A17" s="1085" t="s">
        <v>326</v>
      </c>
      <c r="B17" s="1440"/>
      <c r="C17" s="1086">
        <v>478.92899999999997</v>
      </c>
      <c r="D17" s="1087">
        <v>436.16410000000002</v>
      </c>
      <c r="E17" s="1087" t="s">
        <v>372</v>
      </c>
      <c r="F17" s="1088">
        <v>473.36709999999999</v>
      </c>
      <c r="G17" s="735">
        <v>-0.39920000000000755</v>
      </c>
      <c r="H17" s="736">
        <v>-8.4260953132375693E-4</v>
      </c>
      <c r="I17" s="1459"/>
      <c r="J17" s="1086" t="s">
        <v>372</v>
      </c>
      <c r="K17" s="1087" t="s">
        <v>372</v>
      </c>
      <c r="L17" s="1087" t="s">
        <v>372</v>
      </c>
      <c r="M17" s="1088" t="s">
        <v>372</v>
      </c>
      <c r="N17" s="735"/>
      <c r="O17" s="736"/>
      <c r="P17" s="1440"/>
      <c r="Q17" s="1086" t="s">
        <v>372</v>
      </c>
      <c r="R17" s="1087" t="s">
        <v>372</v>
      </c>
      <c r="S17" s="1087" t="s">
        <v>372</v>
      </c>
      <c r="T17" s="1088" t="s">
        <v>372</v>
      </c>
      <c r="U17" s="735" t="s">
        <v>372</v>
      </c>
      <c r="V17" s="737" t="s">
        <v>372</v>
      </c>
      <c r="W17" s="1440"/>
      <c r="X17" s="1089">
        <v>473.36709999999999</v>
      </c>
      <c r="Y17" s="1090"/>
      <c r="Z17" s="738">
        <v>-0.39920000000000755</v>
      </c>
      <c r="AA17" s="737">
        <v>-8.4260953132375693E-4</v>
      </c>
      <c r="AB17" s="1091"/>
      <c r="AC17" s="1091"/>
      <c r="AD17" s="1091"/>
      <c r="AE17" s="1091"/>
    </row>
    <row r="18" spans="1:31" s="724" customFormat="1">
      <c r="A18" s="1092" t="s">
        <v>327</v>
      </c>
      <c r="B18" s="1440"/>
      <c r="C18" s="1093" t="s">
        <v>372</v>
      </c>
      <c r="D18" s="1094">
        <v>534.55460000000005</v>
      </c>
      <c r="E18" s="1094" t="s">
        <v>372</v>
      </c>
      <c r="F18" s="1095">
        <v>534.55460000000005</v>
      </c>
      <c r="G18" s="739"/>
      <c r="H18" s="740">
        <v>-2.3163679738377185E-3</v>
      </c>
      <c r="I18" s="1459"/>
      <c r="J18" s="1093" t="s">
        <v>372</v>
      </c>
      <c r="K18" s="1094" t="s">
        <v>372</v>
      </c>
      <c r="L18" s="1094" t="s">
        <v>372</v>
      </c>
      <c r="M18" s="1095" t="s">
        <v>372</v>
      </c>
      <c r="N18" s="739" t="s">
        <v>372</v>
      </c>
      <c r="O18" s="741" t="s">
        <v>372</v>
      </c>
      <c r="P18" s="1440"/>
      <c r="Q18" s="1093" t="s">
        <v>372</v>
      </c>
      <c r="R18" s="1094" t="s">
        <v>372</v>
      </c>
      <c r="S18" s="1094" t="s">
        <v>372</v>
      </c>
      <c r="T18" s="1095" t="s">
        <v>372</v>
      </c>
      <c r="U18" s="739" t="s">
        <v>372</v>
      </c>
      <c r="V18" s="741" t="s">
        <v>372</v>
      </c>
      <c r="W18" s="1440"/>
      <c r="X18" s="1096">
        <v>534.55460000000005</v>
      </c>
      <c r="Y18" s="1078"/>
      <c r="Z18" s="742">
        <v>-1.2410999999999603</v>
      </c>
      <c r="AA18" s="741">
        <v>-2.3163679738377185E-3</v>
      </c>
      <c r="AB18" s="1091"/>
      <c r="AC18" s="1091"/>
      <c r="AD18" s="1091"/>
      <c r="AE18" s="1091"/>
    </row>
    <row r="19" spans="1:31" s="724" customFormat="1">
      <c r="A19" s="1092" t="s">
        <v>328</v>
      </c>
      <c r="B19" s="1440"/>
      <c r="C19" s="1093">
        <v>421.72949999999997</v>
      </c>
      <c r="D19" s="1094">
        <v>427.62049999999999</v>
      </c>
      <c r="E19" s="1094">
        <v>419.79140000000001</v>
      </c>
      <c r="F19" s="1095">
        <v>424.16160000000002</v>
      </c>
      <c r="G19" s="739">
        <v>1.8893000000000484</v>
      </c>
      <c r="H19" s="740">
        <v>4.4741272396982001E-3</v>
      </c>
      <c r="I19" s="1459"/>
      <c r="J19" s="1093" t="s">
        <v>372</v>
      </c>
      <c r="K19" s="1094" t="s">
        <v>372</v>
      </c>
      <c r="L19" s="1094" t="s">
        <v>372</v>
      </c>
      <c r="M19" s="1095" t="s">
        <v>372</v>
      </c>
      <c r="N19" s="739" t="s">
        <v>372</v>
      </c>
      <c r="O19" s="741" t="s">
        <v>372</v>
      </c>
      <c r="P19" s="1440"/>
      <c r="Q19" s="1093" t="s">
        <v>372</v>
      </c>
      <c r="R19" s="1094" t="s">
        <v>372</v>
      </c>
      <c r="S19" s="1094" t="s">
        <v>510</v>
      </c>
      <c r="T19" s="1095" t="s">
        <v>510</v>
      </c>
      <c r="U19" s="739" t="s">
        <v>372</v>
      </c>
      <c r="V19" s="741" t="s">
        <v>372</v>
      </c>
      <c r="W19" s="1440"/>
      <c r="X19" s="1096" t="s">
        <v>510</v>
      </c>
      <c r="Y19" s="1078"/>
      <c r="Z19" s="742" t="s">
        <v>372</v>
      </c>
      <c r="AA19" s="741" t="s">
        <v>372</v>
      </c>
      <c r="AB19" s="1091"/>
      <c r="AC19" s="1091"/>
      <c r="AD19" s="1091"/>
      <c r="AE19" s="1091"/>
    </row>
    <row r="20" spans="1:31" s="724" customFormat="1">
      <c r="A20" s="1092" t="s">
        <v>329</v>
      </c>
      <c r="B20" s="1440"/>
      <c r="C20" s="1093" t="s">
        <v>372</v>
      </c>
      <c r="D20" s="1094">
        <v>422.80459999999999</v>
      </c>
      <c r="E20" s="1094">
        <v>408.27390000000003</v>
      </c>
      <c r="F20" s="1095">
        <v>414.16829999999999</v>
      </c>
      <c r="G20" s="739">
        <v>-4.6696000000000026</v>
      </c>
      <c r="H20" s="740">
        <v>-1.1148943302408898E-2</v>
      </c>
      <c r="I20" s="1459"/>
      <c r="J20" s="1093" t="s">
        <v>372</v>
      </c>
      <c r="K20" s="1094" t="s">
        <v>372</v>
      </c>
      <c r="L20" s="1094" t="s">
        <v>372</v>
      </c>
      <c r="M20" s="1095" t="s">
        <v>372</v>
      </c>
      <c r="N20" s="739" t="s">
        <v>372</v>
      </c>
      <c r="O20" s="741" t="s">
        <v>372</v>
      </c>
      <c r="P20" s="1440"/>
      <c r="Q20" s="1093" t="s">
        <v>372</v>
      </c>
      <c r="R20" s="1094">
        <v>451.42559999999997</v>
      </c>
      <c r="S20" s="1094">
        <v>465.90039999999999</v>
      </c>
      <c r="T20" s="1095">
        <v>461.87139999999999</v>
      </c>
      <c r="U20" s="739">
        <v>-5.2135999999999854</v>
      </c>
      <c r="V20" s="741">
        <v>-1.1161994069601833E-2</v>
      </c>
      <c r="W20" s="1440"/>
      <c r="X20" s="1097">
        <v>448.32900000000001</v>
      </c>
      <c r="Y20" s="1440"/>
      <c r="Z20" s="742">
        <v>-5.0591999999999757</v>
      </c>
      <c r="AA20" s="741">
        <v>-1.115864947521783E-2</v>
      </c>
      <c r="AB20" s="1091"/>
      <c r="AC20" s="1091"/>
      <c r="AD20" s="1091"/>
      <c r="AE20" s="1091"/>
    </row>
    <row r="21" spans="1:31" s="724" customFormat="1">
      <c r="A21" s="1092" t="s">
        <v>330</v>
      </c>
      <c r="B21" s="1440"/>
      <c r="C21" s="1093">
        <v>460.6567</v>
      </c>
      <c r="D21" s="1094">
        <v>472.767</v>
      </c>
      <c r="E21" s="1094" t="s">
        <v>372</v>
      </c>
      <c r="F21" s="1095">
        <v>466.57339999999999</v>
      </c>
      <c r="G21" s="739">
        <v>-5.6300000000021555E-2</v>
      </c>
      <c r="H21" s="740">
        <v>-1.2065241453773634E-4</v>
      </c>
      <c r="I21" s="1459"/>
      <c r="J21" s="1093" t="s">
        <v>372</v>
      </c>
      <c r="K21" s="1094" t="s">
        <v>372</v>
      </c>
      <c r="L21" s="1094" t="s">
        <v>372</v>
      </c>
      <c r="M21" s="1095" t="s">
        <v>372</v>
      </c>
      <c r="N21" s="739" t="s">
        <v>372</v>
      </c>
      <c r="O21" s="741" t="s">
        <v>372</v>
      </c>
      <c r="P21" s="1440"/>
      <c r="Q21" s="1093" t="s">
        <v>372</v>
      </c>
      <c r="R21" s="1094" t="s">
        <v>372</v>
      </c>
      <c r="S21" s="1094" t="s">
        <v>372</v>
      </c>
      <c r="T21" s="1095" t="s">
        <v>372</v>
      </c>
      <c r="U21" s="739" t="s">
        <v>372</v>
      </c>
      <c r="V21" s="741" t="s">
        <v>372</v>
      </c>
      <c r="W21" s="1440"/>
      <c r="X21" s="1097">
        <v>466.57339999999999</v>
      </c>
      <c r="Y21" s="1078"/>
      <c r="Z21" s="742">
        <v>-5.6300000000021555E-2</v>
      </c>
      <c r="AA21" s="741">
        <v>-1.2065241453773634E-4</v>
      </c>
      <c r="AB21" s="1091"/>
      <c r="AC21" s="1091"/>
      <c r="AD21" s="1091"/>
      <c r="AE21" s="1091"/>
    </row>
    <row r="22" spans="1:31" s="724" customFormat="1">
      <c r="A22" s="1092" t="s">
        <v>331</v>
      </c>
      <c r="B22" s="1440"/>
      <c r="C22" s="1093" t="s">
        <v>372</v>
      </c>
      <c r="D22" s="1094" t="s">
        <v>510</v>
      </c>
      <c r="E22" s="1094" t="s">
        <v>372</v>
      </c>
      <c r="F22" s="1095" t="s">
        <v>510</v>
      </c>
      <c r="G22" s="753" t="s">
        <v>372</v>
      </c>
      <c r="H22" s="754" t="s">
        <v>372</v>
      </c>
      <c r="I22" s="1459"/>
      <c r="J22" s="1093" t="s">
        <v>372</v>
      </c>
      <c r="K22" s="1094" t="s">
        <v>372</v>
      </c>
      <c r="L22" s="1094" t="s">
        <v>372</v>
      </c>
      <c r="M22" s="1095" t="s">
        <v>372</v>
      </c>
      <c r="N22" s="739" t="s">
        <v>372</v>
      </c>
      <c r="O22" s="741" t="s">
        <v>372</v>
      </c>
      <c r="P22" s="1440"/>
      <c r="Q22" s="1093" t="s">
        <v>372</v>
      </c>
      <c r="R22" s="1094" t="s">
        <v>510</v>
      </c>
      <c r="S22" s="1094" t="s">
        <v>372</v>
      </c>
      <c r="T22" s="1095" t="s">
        <v>510</v>
      </c>
      <c r="U22" s="739" t="s">
        <v>372</v>
      </c>
      <c r="V22" s="741" t="s">
        <v>372</v>
      </c>
      <c r="W22" s="1440"/>
      <c r="X22" s="1097" t="s">
        <v>510</v>
      </c>
      <c r="Y22" s="1078"/>
      <c r="Z22" s="742"/>
      <c r="AA22" s="741"/>
      <c r="AB22" s="1091"/>
      <c r="AC22" s="1091"/>
      <c r="AD22" s="1091"/>
      <c r="AE22" s="1091"/>
    </row>
    <row r="23" spans="1:31" s="724" customFormat="1">
      <c r="A23" s="1092" t="s">
        <v>332</v>
      </c>
      <c r="B23" s="1440"/>
      <c r="C23" s="1098" t="s">
        <v>372</v>
      </c>
      <c r="D23" s="1099" t="s">
        <v>372</v>
      </c>
      <c r="E23" s="1099" t="s">
        <v>372</v>
      </c>
      <c r="F23" s="1100" t="s">
        <v>372</v>
      </c>
      <c r="G23" s="739"/>
      <c r="H23" s="740"/>
      <c r="I23" s="1460"/>
      <c r="J23" s="1098">
        <v>458.33699999999999</v>
      </c>
      <c r="K23" s="1099">
        <v>470.25689999999997</v>
      </c>
      <c r="L23" s="1099">
        <v>480.54849999999999</v>
      </c>
      <c r="M23" s="1100">
        <v>474.43790000000001</v>
      </c>
      <c r="N23" s="739">
        <v>-2.1572999999999638</v>
      </c>
      <c r="O23" s="741">
        <v>-4.5264828516946576E-3</v>
      </c>
      <c r="P23" s="1440"/>
      <c r="Q23" s="1098" t="s">
        <v>372</v>
      </c>
      <c r="R23" s="1099" t="s">
        <v>372</v>
      </c>
      <c r="S23" s="1099" t="s">
        <v>372</v>
      </c>
      <c r="T23" s="1100" t="s">
        <v>372</v>
      </c>
      <c r="U23" s="739" t="s">
        <v>372</v>
      </c>
      <c r="V23" s="741" t="s">
        <v>372</v>
      </c>
      <c r="W23" s="1440"/>
      <c r="X23" s="1097">
        <v>474.43790000000001</v>
      </c>
      <c r="Y23" s="1090"/>
      <c r="Z23" s="742">
        <v>-2.1572999999999638</v>
      </c>
      <c r="AA23" s="741">
        <v>-4.5264828516946576E-3</v>
      </c>
      <c r="AB23" s="1091"/>
      <c r="AC23" s="1091"/>
      <c r="AD23" s="1091"/>
      <c r="AE23" s="1091"/>
    </row>
    <row r="24" spans="1:31" s="724" customFormat="1">
      <c r="A24" s="1092" t="s">
        <v>333</v>
      </c>
      <c r="B24" s="1440"/>
      <c r="C24" s="1093" t="s">
        <v>372</v>
      </c>
      <c r="D24" s="1094">
        <v>433.20119999999997</v>
      </c>
      <c r="E24" s="1094">
        <v>416.4486</v>
      </c>
      <c r="F24" s="1095">
        <v>426.0283</v>
      </c>
      <c r="G24" s="739">
        <v>19.974499999999978</v>
      </c>
      <c r="H24" s="740">
        <v>4.9191757348410414E-2</v>
      </c>
      <c r="I24" s="1459"/>
      <c r="J24" s="1093" t="s">
        <v>372</v>
      </c>
      <c r="K24" s="1094" t="s">
        <v>372</v>
      </c>
      <c r="L24" s="1094" t="s">
        <v>372</v>
      </c>
      <c r="M24" s="1095" t="s">
        <v>372</v>
      </c>
      <c r="N24" s="739" t="s">
        <v>372</v>
      </c>
      <c r="O24" s="741" t="s">
        <v>372</v>
      </c>
      <c r="P24" s="1440"/>
      <c r="Q24" s="1093" t="s">
        <v>372</v>
      </c>
      <c r="R24" s="1094">
        <v>480.78</v>
      </c>
      <c r="S24" s="1094">
        <v>493.66109999999998</v>
      </c>
      <c r="T24" s="1095">
        <v>491.13400000000001</v>
      </c>
      <c r="U24" s="739">
        <v>34.554500000000019</v>
      </c>
      <c r="V24" s="741">
        <v>7.5681234045768653E-2</v>
      </c>
      <c r="W24" s="1440"/>
      <c r="X24" s="1097">
        <v>457.52109999999999</v>
      </c>
      <c r="Y24" s="1090"/>
      <c r="Z24" s="742">
        <v>27.027099999999962</v>
      </c>
      <c r="AA24" s="741">
        <v>6.2781595097724852E-2</v>
      </c>
      <c r="AB24" s="1091"/>
      <c r="AC24" s="1091"/>
      <c r="AD24" s="1091"/>
      <c r="AE24" s="1091"/>
    </row>
    <row r="25" spans="1:31" s="724" customFormat="1">
      <c r="A25" s="1092" t="s">
        <v>334</v>
      </c>
      <c r="B25" s="1440"/>
      <c r="C25" s="1093">
        <v>489.7989</v>
      </c>
      <c r="D25" s="1094">
        <v>497.17959999999999</v>
      </c>
      <c r="E25" s="1094" t="s">
        <v>372</v>
      </c>
      <c r="F25" s="1095">
        <v>492.37549999999999</v>
      </c>
      <c r="G25" s="739">
        <v>1.3609000000000151</v>
      </c>
      <c r="H25" s="740">
        <v>2.7716080132851317E-3</v>
      </c>
      <c r="I25" s="1459"/>
      <c r="J25" s="1093" t="s">
        <v>372</v>
      </c>
      <c r="K25" s="1094" t="s">
        <v>372</v>
      </c>
      <c r="L25" s="1094" t="s">
        <v>372</v>
      </c>
      <c r="M25" s="1095" t="s">
        <v>372</v>
      </c>
      <c r="N25" s="739" t="s">
        <v>372</v>
      </c>
      <c r="O25" s="741" t="s">
        <v>372</v>
      </c>
      <c r="P25" s="1440"/>
      <c r="Q25" s="1093">
        <v>504.14159999999998</v>
      </c>
      <c r="R25" s="1094">
        <v>523.53269999999998</v>
      </c>
      <c r="S25" s="1094">
        <v>493.66109999999998</v>
      </c>
      <c r="T25" s="1095">
        <v>515.93520000000001</v>
      </c>
      <c r="U25" s="739">
        <v>3.7513000000000147</v>
      </c>
      <c r="V25" s="741">
        <v>7.32412713480457E-3</v>
      </c>
      <c r="W25" s="1440"/>
      <c r="X25" s="1097">
        <v>504.97199999999998</v>
      </c>
      <c r="Y25" s="1090"/>
      <c r="Z25" s="742">
        <v>2.6388999999999783</v>
      </c>
      <c r="AA25" s="741">
        <v>5.2532871116794944E-3</v>
      </c>
      <c r="AB25" s="1091"/>
      <c r="AC25" s="1091"/>
      <c r="AD25" s="1091"/>
      <c r="AE25" s="1091"/>
    </row>
    <row r="26" spans="1:31" s="724" customFormat="1">
      <c r="A26" s="1092" t="s">
        <v>335</v>
      </c>
      <c r="B26" s="1440"/>
      <c r="C26" s="1098">
        <v>514.13620000000003</v>
      </c>
      <c r="D26" s="1099">
        <v>519.43989999999997</v>
      </c>
      <c r="E26" s="1099">
        <v>518.91780000000006</v>
      </c>
      <c r="F26" s="1100">
        <v>516.29390000000001</v>
      </c>
      <c r="G26" s="739">
        <v>0.4415000000000191</v>
      </c>
      <c r="H26" s="740">
        <v>8.558649722285594E-4</v>
      </c>
      <c r="I26" s="1459"/>
      <c r="J26" s="1098" t="s">
        <v>372</v>
      </c>
      <c r="K26" s="1099">
        <v>537</v>
      </c>
      <c r="L26" s="1099" t="s">
        <v>95</v>
      </c>
      <c r="M26" s="1100">
        <v>529.66099999999994</v>
      </c>
      <c r="N26" s="739">
        <v>-1.3023000000000593</v>
      </c>
      <c r="O26" s="741">
        <v>-2.4527118917636592E-3</v>
      </c>
      <c r="P26" s="1440"/>
      <c r="Q26" s="1098" t="s">
        <v>372</v>
      </c>
      <c r="R26" s="1099" t="s">
        <v>372</v>
      </c>
      <c r="S26" s="1099" t="s">
        <v>372</v>
      </c>
      <c r="T26" s="1100" t="s">
        <v>372</v>
      </c>
      <c r="U26" s="739" t="s">
        <v>372</v>
      </c>
      <c r="V26" s="741" t="s">
        <v>372</v>
      </c>
      <c r="W26" s="1440"/>
      <c r="X26" s="1097">
        <v>518.36950000000002</v>
      </c>
      <c r="Y26" s="1078"/>
      <c r="Z26" s="742">
        <v>0.17070000000001073</v>
      </c>
      <c r="AA26" s="741">
        <v>3.2941025722177386E-4</v>
      </c>
      <c r="AB26" s="1091"/>
      <c r="AC26" s="1091"/>
      <c r="AD26" s="1091"/>
      <c r="AE26" s="1091"/>
    </row>
    <row r="27" spans="1:31" s="724" customFormat="1">
      <c r="A27" s="1092" t="s">
        <v>336</v>
      </c>
      <c r="B27" s="1440"/>
      <c r="C27" s="1098">
        <v>493.11750000000001</v>
      </c>
      <c r="D27" s="1099">
        <v>510.14139999999998</v>
      </c>
      <c r="E27" s="1099" t="s">
        <v>372</v>
      </c>
      <c r="F27" s="1100">
        <v>506.04320000000001</v>
      </c>
      <c r="G27" s="739">
        <v>-1.7849999999999682</v>
      </c>
      <c r="H27" s="740">
        <v>-3.5149682510737801E-3</v>
      </c>
      <c r="I27" s="1459"/>
      <c r="J27" s="1098" t="s">
        <v>372</v>
      </c>
      <c r="K27" s="1099" t="s">
        <v>372</v>
      </c>
      <c r="L27" s="1099" t="s">
        <v>372</v>
      </c>
      <c r="M27" s="1100" t="s">
        <v>372</v>
      </c>
      <c r="N27" s="739" t="s">
        <v>372</v>
      </c>
      <c r="O27" s="741" t="s">
        <v>372</v>
      </c>
      <c r="P27" s="1440"/>
      <c r="Q27" s="1098" t="s">
        <v>372</v>
      </c>
      <c r="R27" s="1099" t="s">
        <v>372</v>
      </c>
      <c r="S27" s="1099" t="s">
        <v>372</v>
      </c>
      <c r="T27" s="1100">
        <v>693.51459999999997</v>
      </c>
      <c r="U27" s="739" t="s">
        <v>372</v>
      </c>
      <c r="V27" s="741" t="s">
        <v>372</v>
      </c>
      <c r="W27" s="1440"/>
      <c r="X27" s="1097">
        <v>514.20389999999998</v>
      </c>
      <c r="Y27" s="1078"/>
      <c r="Z27" s="742">
        <v>-1.707300000000032</v>
      </c>
      <c r="AA27" s="741">
        <v>-3.3092904360285669E-3</v>
      </c>
      <c r="AB27" s="1091"/>
      <c r="AC27" s="1091"/>
      <c r="AD27" s="1091"/>
      <c r="AE27" s="1091"/>
    </row>
    <row r="28" spans="1:31" s="724" customFormat="1">
      <c r="A28" s="1092" t="s">
        <v>337</v>
      </c>
      <c r="B28" s="1440"/>
      <c r="C28" s="1093">
        <v>520.57410000000004</v>
      </c>
      <c r="D28" s="1094">
        <v>498.03429999999997</v>
      </c>
      <c r="E28" s="1094">
        <v>409.7269</v>
      </c>
      <c r="F28" s="1095">
        <v>514.2749</v>
      </c>
      <c r="G28" s="743">
        <v>0</v>
      </c>
      <c r="H28" s="740">
        <v>0</v>
      </c>
      <c r="I28" s="1459"/>
      <c r="J28" s="1093" t="s">
        <v>372</v>
      </c>
      <c r="K28" s="1094" t="s">
        <v>372</v>
      </c>
      <c r="L28" s="1094" t="s">
        <v>372</v>
      </c>
      <c r="M28" s="1095" t="s">
        <v>372</v>
      </c>
      <c r="N28" s="739" t="s">
        <v>372</v>
      </c>
      <c r="O28" s="741" t="s">
        <v>372</v>
      </c>
      <c r="P28" s="1440"/>
      <c r="Q28" s="1093">
        <v>571.26239999999996</v>
      </c>
      <c r="R28" s="1094">
        <v>539.69159999999999</v>
      </c>
      <c r="S28" s="1094">
        <v>594.77719999999999</v>
      </c>
      <c r="T28" s="1095">
        <v>564.33709999999996</v>
      </c>
      <c r="U28" s="739" t="s">
        <v>372</v>
      </c>
      <c r="V28" s="741" t="s">
        <v>372</v>
      </c>
      <c r="W28" s="1440"/>
      <c r="X28" s="1097">
        <v>516.80129999999997</v>
      </c>
      <c r="Y28" s="1078"/>
      <c r="Z28" s="742" t="s">
        <v>372</v>
      </c>
      <c r="AA28" s="741" t="s">
        <v>372</v>
      </c>
      <c r="AB28" s="1091"/>
      <c r="AC28" s="1091"/>
      <c r="AD28" s="1091"/>
      <c r="AE28" s="1091"/>
    </row>
    <row r="29" spans="1:31" s="724" customFormat="1">
      <c r="A29" s="1092" t="s">
        <v>338</v>
      </c>
      <c r="B29" s="1440"/>
      <c r="C29" s="1093" t="s">
        <v>372</v>
      </c>
      <c r="D29" s="1094" t="s">
        <v>372</v>
      </c>
      <c r="E29" s="1094" t="s">
        <v>372</v>
      </c>
      <c r="F29" s="1095" t="s">
        <v>372</v>
      </c>
      <c r="G29" s="739">
        <v>0</v>
      </c>
      <c r="H29" s="740">
        <v>0</v>
      </c>
      <c r="I29" s="1459"/>
      <c r="J29" s="1093" t="s">
        <v>372</v>
      </c>
      <c r="K29" s="1094" t="s">
        <v>372</v>
      </c>
      <c r="L29" s="1094" t="s">
        <v>372</v>
      </c>
      <c r="M29" s="1095" t="s">
        <v>372</v>
      </c>
      <c r="N29" s="739" t="s">
        <v>372</v>
      </c>
      <c r="O29" s="741" t="s">
        <v>372</v>
      </c>
      <c r="P29" s="1440"/>
      <c r="Q29" s="1093" t="s">
        <v>372</v>
      </c>
      <c r="R29" s="1094" t="s">
        <v>372</v>
      </c>
      <c r="S29" s="1094" t="s">
        <v>372</v>
      </c>
      <c r="T29" s="1095" t="s">
        <v>372</v>
      </c>
      <c r="U29" s="739" t="s">
        <v>372</v>
      </c>
      <c r="V29" s="741" t="s">
        <v>372</v>
      </c>
      <c r="W29" s="1440"/>
      <c r="X29" s="1097" t="s">
        <v>372</v>
      </c>
      <c r="Y29" s="1090"/>
      <c r="Z29" s="742" t="s">
        <v>372</v>
      </c>
      <c r="AA29" s="741" t="s">
        <v>372</v>
      </c>
      <c r="AB29" s="1091"/>
      <c r="AC29" s="1091"/>
      <c r="AD29" s="1091"/>
      <c r="AE29" s="1091"/>
    </row>
    <row r="30" spans="1:31" s="724" customFormat="1">
      <c r="A30" s="1092" t="s">
        <v>339</v>
      </c>
      <c r="B30" s="1440"/>
      <c r="C30" s="1093" t="s">
        <v>372</v>
      </c>
      <c r="D30" s="1094">
        <v>364.24540000000002</v>
      </c>
      <c r="E30" s="1094" t="s">
        <v>372</v>
      </c>
      <c r="F30" s="1095">
        <v>364.24540000000002</v>
      </c>
      <c r="G30" s="739">
        <v>-32.532600000000002</v>
      </c>
      <c r="H30" s="740">
        <v>-8.1991945117924847E-2</v>
      </c>
      <c r="I30" s="1459"/>
      <c r="J30" s="1093" t="s">
        <v>372</v>
      </c>
      <c r="K30" s="1094" t="s">
        <v>372</v>
      </c>
      <c r="L30" s="1094" t="s">
        <v>372</v>
      </c>
      <c r="M30" s="1095" t="s">
        <v>372</v>
      </c>
      <c r="N30" s="739" t="s">
        <v>372</v>
      </c>
      <c r="O30" s="741" t="s">
        <v>372</v>
      </c>
      <c r="P30" s="1440"/>
      <c r="Q30" s="1093" t="s">
        <v>372</v>
      </c>
      <c r="R30" s="1094">
        <v>358.31369999999998</v>
      </c>
      <c r="S30" s="1094" t="s">
        <v>372</v>
      </c>
      <c r="T30" s="1095">
        <v>358.31369999999998</v>
      </c>
      <c r="U30" s="739">
        <v>4.2738999999999692</v>
      </c>
      <c r="V30" s="741">
        <v>1.2071806616092307E-2</v>
      </c>
      <c r="W30" s="1440"/>
      <c r="X30" s="1097">
        <v>363.0265</v>
      </c>
      <c r="Y30" s="1090"/>
      <c r="Z30" s="742">
        <v>-24.969100000000026</v>
      </c>
      <c r="AA30" s="741">
        <v>-6.4354080304003469E-2</v>
      </c>
      <c r="AB30" s="1091"/>
      <c r="AC30" s="1091"/>
      <c r="AD30" s="1091"/>
      <c r="AE30" s="1091"/>
    </row>
    <row r="31" spans="1:31" s="724" customFormat="1">
      <c r="A31" s="1092" t="s">
        <v>340</v>
      </c>
      <c r="B31" s="1440"/>
      <c r="C31" s="1093" t="s">
        <v>372</v>
      </c>
      <c r="D31" s="1094">
        <v>376.62479999999999</v>
      </c>
      <c r="E31" s="1094">
        <v>384.005</v>
      </c>
      <c r="F31" s="1095">
        <v>381.8365</v>
      </c>
      <c r="G31" s="739">
        <v>12.774099999999976</v>
      </c>
      <c r="H31" s="740">
        <v>3.4612304043977415E-2</v>
      </c>
      <c r="I31" s="1459"/>
      <c r="J31" s="1093" t="s">
        <v>372</v>
      </c>
      <c r="K31" s="1094" t="s">
        <v>372</v>
      </c>
      <c r="L31" s="1094" t="s">
        <v>372</v>
      </c>
      <c r="M31" s="1095" t="s">
        <v>372</v>
      </c>
      <c r="N31" s="739" t="s">
        <v>372</v>
      </c>
      <c r="O31" s="741" t="s">
        <v>372</v>
      </c>
      <c r="P31" s="1440"/>
      <c r="Q31" s="1093" t="s">
        <v>372</v>
      </c>
      <c r="R31" s="1094" t="s">
        <v>510</v>
      </c>
      <c r="S31" s="1094" t="s">
        <v>372</v>
      </c>
      <c r="T31" s="1095" t="s">
        <v>510</v>
      </c>
      <c r="U31" s="739" t="s">
        <v>372</v>
      </c>
      <c r="V31" s="741" t="s">
        <v>372</v>
      </c>
      <c r="W31" s="1440"/>
      <c r="X31" s="1097" t="s">
        <v>510</v>
      </c>
      <c r="Y31" s="1090"/>
      <c r="Z31" s="742" t="s">
        <v>372</v>
      </c>
      <c r="AA31" s="741" t="s">
        <v>372</v>
      </c>
      <c r="AB31" s="1091"/>
      <c r="AC31" s="1091"/>
      <c r="AD31" s="1091"/>
      <c r="AE31" s="1091"/>
    </row>
    <row r="32" spans="1:31" s="724" customFormat="1">
      <c r="A32" s="1092" t="s">
        <v>341</v>
      </c>
      <c r="B32" s="1440"/>
      <c r="C32" s="1093" t="s">
        <v>510</v>
      </c>
      <c r="D32" s="1099">
        <v>493.38400000000001</v>
      </c>
      <c r="E32" s="1099" t="s">
        <v>372</v>
      </c>
      <c r="F32" s="1100" t="s">
        <v>510</v>
      </c>
      <c r="G32" s="739" t="s">
        <v>372</v>
      </c>
      <c r="H32" s="740" t="s">
        <v>372</v>
      </c>
      <c r="I32" s="1459"/>
      <c r="J32" s="1093" t="s">
        <v>372</v>
      </c>
      <c r="K32" s="1099" t="s">
        <v>372</v>
      </c>
      <c r="L32" s="1099" t="s">
        <v>372</v>
      </c>
      <c r="M32" s="1100" t="s">
        <v>372</v>
      </c>
      <c r="N32" s="739" t="s">
        <v>372</v>
      </c>
      <c r="O32" s="741" t="s">
        <v>372</v>
      </c>
      <c r="P32" s="1440"/>
      <c r="Q32" s="1093" t="s">
        <v>372</v>
      </c>
      <c r="R32" s="1099" t="s">
        <v>372</v>
      </c>
      <c r="S32" s="1099" t="s">
        <v>372</v>
      </c>
      <c r="T32" s="1100" t="s">
        <v>372</v>
      </c>
      <c r="U32" s="739" t="s">
        <v>372</v>
      </c>
      <c r="V32" s="741" t="s">
        <v>372</v>
      </c>
      <c r="W32" s="1440"/>
      <c r="X32" s="1097" t="s">
        <v>510</v>
      </c>
      <c r="Y32" s="1090"/>
      <c r="Z32" s="742" t="s">
        <v>372</v>
      </c>
      <c r="AA32" s="741" t="s">
        <v>372</v>
      </c>
      <c r="AB32" s="1091"/>
      <c r="AC32" s="1091"/>
      <c r="AD32" s="1091"/>
      <c r="AE32" s="1091"/>
    </row>
    <row r="33" spans="1:31" s="724" customFormat="1">
      <c r="A33" s="1092" t="s">
        <v>342</v>
      </c>
      <c r="B33" s="1440"/>
      <c r="C33" s="1093" t="s">
        <v>372</v>
      </c>
      <c r="D33" s="1099">
        <v>188.5102</v>
      </c>
      <c r="E33" s="1099" t="s">
        <v>372</v>
      </c>
      <c r="F33" s="1100">
        <v>188.5102</v>
      </c>
      <c r="G33" s="739">
        <v>-2.296999999999997</v>
      </c>
      <c r="H33" s="740">
        <v>-1.2038329790490021E-2</v>
      </c>
      <c r="I33" s="1459"/>
      <c r="J33" s="1093" t="s">
        <v>372</v>
      </c>
      <c r="K33" s="1099" t="s">
        <v>372</v>
      </c>
      <c r="L33" s="1099" t="s">
        <v>372</v>
      </c>
      <c r="M33" s="1100" t="s">
        <v>372</v>
      </c>
      <c r="N33" s="739" t="s">
        <v>372</v>
      </c>
      <c r="O33" s="741" t="s">
        <v>372</v>
      </c>
      <c r="P33" s="1440"/>
      <c r="Q33" s="1093" t="s">
        <v>372</v>
      </c>
      <c r="R33" s="1099" t="s">
        <v>372</v>
      </c>
      <c r="S33" s="1099" t="s">
        <v>372</v>
      </c>
      <c r="T33" s="1100" t="s">
        <v>372</v>
      </c>
      <c r="U33" s="739" t="s">
        <v>372</v>
      </c>
      <c r="V33" s="741" t="s">
        <v>372</v>
      </c>
      <c r="W33" s="1440"/>
      <c r="X33" s="1097">
        <v>188.5102</v>
      </c>
      <c r="Y33" s="1090"/>
      <c r="Z33" s="742">
        <v>-2.296999999999997</v>
      </c>
      <c r="AA33" s="741">
        <v>-1.2038329790490021E-2</v>
      </c>
      <c r="AB33" s="1091"/>
      <c r="AC33" s="1091"/>
      <c r="AD33" s="1091"/>
      <c r="AE33" s="1091"/>
    </row>
    <row r="34" spans="1:31" s="724" customFormat="1">
      <c r="A34" s="1092" t="s">
        <v>343</v>
      </c>
      <c r="B34" s="1440"/>
      <c r="C34" s="1093" t="s">
        <v>372</v>
      </c>
      <c r="D34" s="1099">
        <v>445.67</v>
      </c>
      <c r="E34" s="1099" t="s">
        <v>372</v>
      </c>
      <c r="F34" s="1100">
        <v>445.67</v>
      </c>
      <c r="G34" s="739"/>
      <c r="H34" s="740">
        <v>0</v>
      </c>
      <c r="I34" s="1459"/>
      <c r="J34" s="1093" t="s">
        <v>372</v>
      </c>
      <c r="K34" s="1099" t="s">
        <v>372</v>
      </c>
      <c r="L34" s="1099" t="s">
        <v>372</v>
      </c>
      <c r="M34" s="1100" t="s">
        <v>372</v>
      </c>
      <c r="N34" s="739" t="s">
        <v>372</v>
      </c>
      <c r="O34" s="741" t="s">
        <v>372</v>
      </c>
      <c r="P34" s="1440"/>
      <c r="Q34" s="1093" t="s">
        <v>372</v>
      </c>
      <c r="R34" s="1099" t="s">
        <v>372</v>
      </c>
      <c r="S34" s="1099" t="s">
        <v>372</v>
      </c>
      <c r="T34" s="1100" t="s">
        <v>372</v>
      </c>
      <c r="U34" s="739" t="s">
        <v>372</v>
      </c>
      <c r="V34" s="741" t="s">
        <v>372</v>
      </c>
      <c r="W34" s="1440"/>
      <c r="X34" s="1097" t="s">
        <v>372</v>
      </c>
      <c r="Y34" s="1090"/>
      <c r="Z34" s="742" t="s">
        <v>372</v>
      </c>
      <c r="AA34" s="741" t="s">
        <v>372</v>
      </c>
      <c r="AB34" s="1091"/>
      <c r="AC34" s="1091"/>
      <c r="AD34" s="1091"/>
      <c r="AE34" s="1091"/>
    </row>
    <row r="35" spans="1:31" s="724" customFormat="1">
      <c r="A35" s="1092" t="s">
        <v>344</v>
      </c>
      <c r="B35" s="1440"/>
      <c r="C35" s="1093" t="s">
        <v>372</v>
      </c>
      <c r="D35" s="1094">
        <v>257.01510000000002</v>
      </c>
      <c r="E35" s="1094">
        <v>157.50020000000001</v>
      </c>
      <c r="F35" s="1095">
        <v>206.74950000000001</v>
      </c>
      <c r="G35" s="739">
        <v>-78.156900000000007</v>
      </c>
      <c r="H35" s="740">
        <v>-0.2743248308918298</v>
      </c>
      <c r="I35" s="1459"/>
      <c r="J35" s="1093" t="s">
        <v>372</v>
      </c>
      <c r="K35" s="1094" t="s">
        <v>372</v>
      </c>
      <c r="L35" s="1094" t="s">
        <v>372</v>
      </c>
      <c r="M35" s="1095" t="s">
        <v>372</v>
      </c>
      <c r="N35" s="739" t="s">
        <v>372</v>
      </c>
      <c r="O35" s="741" t="s">
        <v>372</v>
      </c>
      <c r="P35" s="1440"/>
      <c r="Q35" s="1093" t="s">
        <v>372</v>
      </c>
      <c r="R35" s="1094">
        <v>455.60570000000001</v>
      </c>
      <c r="S35" s="1094">
        <v>428.4982</v>
      </c>
      <c r="T35" s="1095">
        <v>433.1377</v>
      </c>
      <c r="U35" s="739">
        <v>-8.0498000000000047</v>
      </c>
      <c r="V35" s="741">
        <v>-1.8245757189403577E-2</v>
      </c>
      <c r="W35" s="1440"/>
      <c r="X35" s="1097">
        <v>381.11369999999999</v>
      </c>
      <c r="Y35" s="1078"/>
      <c r="Z35" s="742">
        <v>-24.160399999999981</v>
      </c>
      <c r="AA35" s="741">
        <v>-5.9614961824602131E-2</v>
      </c>
      <c r="AB35" s="1091"/>
      <c r="AC35" s="1091"/>
      <c r="AD35" s="1091"/>
      <c r="AE35" s="1091"/>
    </row>
    <row r="36" spans="1:31" s="724" customFormat="1">
      <c r="A36" s="1092" t="s">
        <v>345</v>
      </c>
      <c r="B36" s="1440"/>
      <c r="C36" s="1093">
        <v>456.37049999999999</v>
      </c>
      <c r="D36" s="1094">
        <v>467.49099999999999</v>
      </c>
      <c r="E36" s="1094" t="s">
        <v>372</v>
      </c>
      <c r="F36" s="1095">
        <v>460.0351</v>
      </c>
      <c r="G36" s="739">
        <v>-4.0027999999999793</v>
      </c>
      <c r="H36" s="740">
        <v>-8.6260195557301689E-3</v>
      </c>
      <c r="I36" s="1459"/>
      <c r="J36" s="1093" t="s">
        <v>372</v>
      </c>
      <c r="K36" s="1094" t="s">
        <v>372</v>
      </c>
      <c r="L36" s="1094" t="s">
        <v>372</v>
      </c>
      <c r="M36" s="1095" t="s">
        <v>372</v>
      </c>
      <c r="N36" s="739" t="s">
        <v>372</v>
      </c>
      <c r="O36" s="741" t="s">
        <v>372</v>
      </c>
      <c r="P36" s="1440"/>
      <c r="Q36" s="1093">
        <v>539.17380000000003</v>
      </c>
      <c r="R36" s="1094">
        <v>510.06360000000001</v>
      </c>
      <c r="S36" s="1094" t="s">
        <v>372</v>
      </c>
      <c r="T36" s="1095">
        <v>527.2894</v>
      </c>
      <c r="U36" s="739">
        <v>-8.8505999999999858</v>
      </c>
      <c r="V36" s="741">
        <v>-1.6508001641362346E-2</v>
      </c>
      <c r="W36" s="1440"/>
      <c r="X36" s="1097">
        <v>465.16699999999997</v>
      </c>
      <c r="Y36" s="1078"/>
      <c r="Z36" s="742">
        <v>-4.3727000000000089</v>
      </c>
      <c r="AA36" s="741">
        <v>-9.3127375597846784E-3</v>
      </c>
      <c r="AB36" s="1091"/>
      <c r="AC36" s="1091"/>
      <c r="AD36" s="1091"/>
      <c r="AE36" s="1091"/>
    </row>
    <row r="37" spans="1:31" s="724" customFormat="1">
      <c r="A37" s="1092" t="s">
        <v>346</v>
      </c>
      <c r="B37" s="1440"/>
      <c r="C37" s="1093" t="s">
        <v>372</v>
      </c>
      <c r="D37" s="1094">
        <v>448.58569999999997</v>
      </c>
      <c r="E37" s="1094">
        <v>455.1429</v>
      </c>
      <c r="F37" s="1095">
        <v>452.96249999999998</v>
      </c>
      <c r="G37" s="739">
        <v>5.397199999999998</v>
      </c>
      <c r="H37" s="740">
        <v>1.2059022448791312E-2</v>
      </c>
      <c r="I37" s="1459"/>
      <c r="J37" s="1093" t="s">
        <v>372</v>
      </c>
      <c r="K37" s="1094" t="s">
        <v>372</v>
      </c>
      <c r="L37" s="1094" t="s">
        <v>372</v>
      </c>
      <c r="M37" s="1095" t="s">
        <v>372</v>
      </c>
      <c r="N37" s="739" t="s">
        <v>372</v>
      </c>
      <c r="O37" s="741" t="s">
        <v>372</v>
      </c>
      <c r="P37" s="1440"/>
      <c r="Q37" s="1093" t="s">
        <v>372</v>
      </c>
      <c r="R37" s="1094">
        <v>421.41629999999998</v>
      </c>
      <c r="S37" s="1094">
        <v>431.46010000000001</v>
      </c>
      <c r="T37" s="1095">
        <v>428.78579999999999</v>
      </c>
      <c r="U37" s="739">
        <v>16.608699999999999</v>
      </c>
      <c r="V37" s="741">
        <v>4.0295057634206266E-2</v>
      </c>
      <c r="W37" s="1440"/>
      <c r="X37" s="1097">
        <v>452.75979999999998</v>
      </c>
      <c r="Y37" s="1078"/>
      <c r="Z37" s="742">
        <v>5.4911999999999921</v>
      </c>
      <c r="AA37" s="741">
        <v>1.2277186460216472E-2</v>
      </c>
      <c r="AB37" s="1091"/>
      <c r="AC37" s="1091"/>
      <c r="AD37" s="1091"/>
      <c r="AE37" s="1091"/>
    </row>
    <row r="38" spans="1:31" s="724" customFormat="1">
      <c r="A38" s="1092" t="s">
        <v>347</v>
      </c>
      <c r="B38" s="1440"/>
      <c r="C38" s="1093">
        <v>482.34269999999998</v>
      </c>
      <c r="D38" s="1094">
        <v>478.91480000000001</v>
      </c>
      <c r="E38" s="1094" t="s">
        <v>372</v>
      </c>
      <c r="F38" s="1095">
        <v>480.83690000000001</v>
      </c>
      <c r="G38" s="739">
        <v>-0.37180000000000746</v>
      </c>
      <c r="H38" s="740">
        <v>-7.726377349370761E-4</v>
      </c>
      <c r="I38" s="1459"/>
      <c r="J38" s="1093" t="s">
        <v>372</v>
      </c>
      <c r="K38" s="1094" t="s">
        <v>372</v>
      </c>
      <c r="L38" s="1094" t="s">
        <v>372</v>
      </c>
      <c r="M38" s="1095" t="s">
        <v>372</v>
      </c>
      <c r="N38" s="739" t="s">
        <v>372</v>
      </c>
      <c r="O38" s="741" t="s">
        <v>372</v>
      </c>
      <c r="P38" s="1440"/>
      <c r="Q38" s="1093">
        <v>457.15499999999997</v>
      </c>
      <c r="R38" s="1094">
        <v>450.26729999999998</v>
      </c>
      <c r="S38" s="1094" t="s">
        <v>372</v>
      </c>
      <c r="T38" s="1095">
        <v>451.37560000000002</v>
      </c>
      <c r="U38" s="739">
        <v>5.0878000000000156</v>
      </c>
      <c r="V38" s="741">
        <v>1.1400266823336835E-2</v>
      </c>
      <c r="W38" s="1440"/>
      <c r="X38" s="1097">
        <v>466.87599999999998</v>
      </c>
      <c r="Y38" s="1078"/>
      <c r="Z38" s="742">
        <v>2.2153999999999883</v>
      </c>
      <c r="AA38" s="741">
        <v>4.7677810427653178E-3</v>
      </c>
      <c r="AB38" s="1077"/>
      <c r="AC38" s="1077"/>
      <c r="AD38" s="1077"/>
      <c r="AE38" s="1077"/>
    </row>
    <row r="39" spans="1:31" s="724" customFormat="1">
      <c r="A39" s="1092" t="s">
        <v>348</v>
      </c>
      <c r="B39" s="1440"/>
      <c r="C39" s="1093">
        <v>414.2217</v>
      </c>
      <c r="D39" s="1094">
        <v>432.45440000000002</v>
      </c>
      <c r="E39" s="1094">
        <v>466.8252</v>
      </c>
      <c r="F39" s="1095">
        <v>455.02969999999999</v>
      </c>
      <c r="G39" s="739">
        <v>10.602300000000014</v>
      </c>
      <c r="H39" s="740">
        <v>2.3856089881046927E-2</v>
      </c>
      <c r="I39" s="1459"/>
      <c r="J39" s="1093" t="s">
        <v>372</v>
      </c>
      <c r="K39" s="1094" t="s">
        <v>372</v>
      </c>
      <c r="L39" s="1094" t="s">
        <v>372</v>
      </c>
      <c r="M39" s="1095" t="s">
        <v>372</v>
      </c>
      <c r="N39" s="739" t="s">
        <v>372</v>
      </c>
      <c r="O39" s="741" t="s">
        <v>372</v>
      </c>
      <c r="P39" s="1440"/>
      <c r="Q39" s="1093">
        <v>391.04230000000001</v>
      </c>
      <c r="R39" s="1094">
        <v>472.43700000000001</v>
      </c>
      <c r="S39" s="1094">
        <v>449.96370000000002</v>
      </c>
      <c r="T39" s="1095">
        <v>452.64830000000001</v>
      </c>
      <c r="U39" s="739">
        <v>39.883199999999988</v>
      </c>
      <c r="V39" s="741">
        <v>9.6624448142539121E-2</v>
      </c>
      <c r="W39" s="1440"/>
      <c r="X39" s="1097">
        <v>453.30790000000002</v>
      </c>
      <c r="Y39" s="1078"/>
      <c r="Z39" s="742">
        <v>31.773500000000013</v>
      </c>
      <c r="AA39" s="741">
        <v>7.5375817489628405E-2</v>
      </c>
      <c r="AB39" s="1091"/>
      <c r="AC39" s="1091"/>
      <c r="AD39" s="1091"/>
      <c r="AE39" s="1091"/>
    </row>
    <row r="40" spans="1:31" s="724" customFormat="1">
      <c r="A40" s="1092" t="s">
        <v>349</v>
      </c>
      <c r="B40" s="1440"/>
      <c r="C40" s="1093">
        <v>471.50409999999999</v>
      </c>
      <c r="D40" s="1094">
        <v>484.01749999999998</v>
      </c>
      <c r="E40" s="1094">
        <v>478.3159</v>
      </c>
      <c r="F40" s="1095">
        <v>479.1807</v>
      </c>
      <c r="G40" s="739">
        <v>-1.6678999999999746</v>
      </c>
      <c r="H40" s="740">
        <v>-3.4686593659625231E-3</v>
      </c>
      <c r="I40" s="1459"/>
      <c r="J40" s="1093" t="s">
        <v>372</v>
      </c>
      <c r="K40" s="1094" t="s">
        <v>372</v>
      </c>
      <c r="L40" s="1094" t="s">
        <v>372</v>
      </c>
      <c r="M40" s="1095" t="s">
        <v>372</v>
      </c>
      <c r="N40" s="739" t="s">
        <v>372</v>
      </c>
      <c r="O40" s="741" t="s">
        <v>372</v>
      </c>
      <c r="P40" s="1440"/>
      <c r="Q40" s="1093" t="s">
        <v>372</v>
      </c>
      <c r="R40" s="1094">
        <v>426.54899999999998</v>
      </c>
      <c r="S40" s="1094">
        <v>480.83679999999998</v>
      </c>
      <c r="T40" s="1095">
        <v>441.93990000000002</v>
      </c>
      <c r="U40" s="739">
        <v>-14.262299999999982</v>
      </c>
      <c r="V40" s="741">
        <v>-3.1263110962638896E-2</v>
      </c>
      <c r="W40" s="1440"/>
      <c r="X40" s="1097">
        <v>476.10730000000001</v>
      </c>
      <c r="Y40" s="1078"/>
      <c r="Z40" s="742">
        <v>-2.7072999999999752</v>
      </c>
      <c r="AA40" s="741">
        <v>-5.6541717817292225E-3</v>
      </c>
      <c r="AB40" s="1091"/>
      <c r="AC40" s="1091"/>
      <c r="AD40" s="1091"/>
      <c r="AE40" s="1091"/>
    </row>
    <row r="41" spans="1:31" s="724" customFormat="1">
      <c r="A41" s="1092" t="s">
        <v>350</v>
      </c>
      <c r="B41" s="1440"/>
      <c r="C41" s="1093" t="s">
        <v>372</v>
      </c>
      <c r="D41" s="1094">
        <v>431.12270000000001</v>
      </c>
      <c r="E41" s="1094" t="s">
        <v>510</v>
      </c>
      <c r="F41" s="1095" t="s">
        <v>510</v>
      </c>
      <c r="G41" s="739" t="s">
        <v>372</v>
      </c>
      <c r="H41" s="740" t="s">
        <v>372</v>
      </c>
      <c r="I41" s="1459"/>
      <c r="J41" s="1093" t="s">
        <v>372</v>
      </c>
      <c r="K41" s="1094" t="s">
        <v>372</v>
      </c>
      <c r="L41" s="1094" t="s">
        <v>372</v>
      </c>
      <c r="M41" s="1095" t="s">
        <v>372</v>
      </c>
      <c r="N41" s="739" t="s">
        <v>372</v>
      </c>
      <c r="O41" s="741" t="s">
        <v>372</v>
      </c>
      <c r="P41" s="1440"/>
      <c r="Q41" s="1093" t="s">
        <v>372</v>
      </c>
      <c r="R41" s="1094">
        <v>449.64280000000002</v>
      </c>
      <c r="S41" s="1094" t="s">
        <v>510</v>
      </c>
      <c r="T41" s="1095" t="s">
        <v>510</v>
      </c>
      <c r="U41" s="739" t="s">
        <v>372</v>
      </c>
      <c r="V41" s="741" t="s">
        <v>372</v>
      </c>
      <c r="W41" s="1440"/>
      <c r="X41" s="1097" t="s">
        <v>510</v>
      </c>
      <c r="Y41" s="1078"/>
      <c r="Z41" s="742" t="s">
        <v>372</v>
      </c>
      <c r="AA41" s="741" t="s">
        <v>372</v>
      </c>
      <c r="AB41" s="1091"/>
      <c r="AC41" s="1091"/>
      <c r="AD41" s="1091"/>
      <c r="AE41" s="1091"/>
    </row>
    <row r="42" spans="1:31" s="724" customFormat="1">
      <c r="A42" s="1092" t="s">
        <v>351</v>
      </c>
      <c r="B42" s="1440"/>
      <c r="C42" s="1093" t="s">
        <v>372</v>
      </c>
      <c r="D42" s="1094">
        <v>499.58780000000002</v>
      </c>
      <c r="E42" s="1094">
        <v>493.23219999999998</v>
      </c>
      <c r="F42" s="1095">
        <v>494.6026</v>
      </c>
      <c r="G42" s="739">
        <v>3.5509000000000128</v>
      </c>
      <c r="H42" s="740">
        <v>7.2312141471051472E-3</v>
      </c>
      <c r="I42" s="1459"/>
      <c r="J42" s="1093" t="s">
        <v>372</v>
      </c>
      <c r="K42" s="1094" t="s">
        <v>372</v>
      </c>
      <c r="L42" s="1094" t="s">
        <v>372</v>
      </c>
      <c r="M42" s="1095" t="s">
        <v>372</v>
      </c>
      <c r="N42" s="739" t="s">
        <v>372</v>
      </c>
      <c r="O42" s="741" t="s">
        <v>372</v>
      </c>
      <c r="P42" s="1440"/>
      <c r="Q42" s="1093" t="s">
        <v>372</v>
      </c>
      <c r="R42" s="1094" t="s">
        <v>372</v>
      </c>
      <c r="S42" s="1094" t="s">
        <v>372</v>
      </c>
      <c r="T42" s="1095" t="s">
        <v>372</v>
      </c>
      <c r="U42" s="739" t="s">
        <v>372</v>
      </c>
      <c r="V42" s="741" t="s">
        <v>372</v>
      </c>
      <c r="W42" s="1440"/>
      <c r="X42" s="1097">
        <v>494.6026</v>
      </c>
      <c r="Y42" s="1078"/>
      <c r="Z42" s="742">
        <v>3.5509000000000128</v>
      </c>
      <c r="AA42" s="741">
        <v>7.2312141471051472E-3</v>
      </c>
      <c r="AB42" s="1091"/>
      <c r="AC42" s="1091"/>
      <c r="AD42" s="1091"/>
      <c r="AE42" s="1091"/>
    </row>
    <row r="43" spans="1:31" s="724" customFormat="1" ht="13.5" thickBot="1">
      <c r="A43" s="1101" t="s">
        <v>352</v>
      </c>
      <c r="B43" s="1440"/>
      <c r="C43" s="1102" t="s">
        <v>372</v>
      </c>
      <c r="D43" s="1103">
        <v>491.40879999999999</v>
      </c>
      <c r="E43" s="1103">
        <v>511.33170000000001</v>
      </c>
      <c r="F43" s="1104">
        <v>502.96230000000003</v>
      </c>
      <c r="G43" s="744">
        <v>12.953800000000001</v>
      </c>
      <c r="H43" s="745">
        <v>2.6435867949229364E-2</v>
      </c>
      <c r="I43" s="1459"/>
      <c r="J43" s="1102" t="s">
        <v>372</v>
      </c>
      <c r="K43" s="1103" t="s">
        <v>372</v>
      </c>
      <c r="L43" s="1103" t="s">
        <v>372</v>
      </c>
      <c r="M43" s="1104" t="s">
        <v>372</v>
      </c>
      <c r="N43" s="744" t="s">
        <v>372</v>
      </c>
      <c r="O43" s="746" t="s">
        <v>372</v>
      </c>
      <c r="P43" s="1440"/>
      <c r="Q43" s="1102" t="s">
        <v>372</v>
      </c>
      <c r="R43" s="1103">
        <v>507.47379999999998</v>
      </c>
      <c r="S43" s="1103" t="s">
        <v>372</v>
      </c>
      <c r="T43" s="1104">
        <v>507.47379999999998</v>
      </c>
      <c r="U43" s="744">
        <v>14.210599999999999</v>
      </c>
      <c r="V43" s="746">
        <v>2.8809365872013215E-2</v>
      </c>
      <c r="W43" s="1440"/>
      <c r="X43" s="1105">
        <v>503.23009999999999</v>
      </c>
      <c r="Y43" s="1078"/>
      <c r="Z43" s="747">
        <v>13.028399999999976</v>
      </c>
      <c r="AA43" s="746">
        <v>2.6577631207725272E-2</v>
      </c>
      <c r="AB43" s="1077"/>
      <c r="AC43" s="1077"/>
      <c r="AD43" s="1077"/>
      <c r="AE43" s="1077"/>
    </row>
    <row r="44" spans="1:31">
      <c r="A44" s="1461" t="s">
        <v>401</v>
      </c>
    </row>
    <row r="55" spans="3:5" ht="15">
      <c r="D55" s="1077"/>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8" sqref="W18"/>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6" t="s">
        <v>416</v>
      </c>
      <c r="D1" s="1107"/>
      <c r="E1" s="1107"/>
      <c r="F1" s="1108"/>
      <c r="G1" s="1108"/>
      <c r="H1" s="1107"/>
      <c r="I1" s="1107"/>
      <c r="J1" s="1107"/>
      <c r="K1" s="1107"/>
      <c r="L1" s="1107"/>
      <c r="M1" s="1107"/>
      <c r="N1" s="1107"/>
      <c r="O1" s="1107"/>
      <c r="P1" s="1107"/>
      <c r="Q1" s="1107"/>
      <c r="R1" s="1107"/>
      <c r="S1" s="1109" t="s">
        <v>417</v>
      </c>
      <c r="U1" s="683">
        <v>0</v>
      </c>
      <c r="AE1" s="3">
        <v>0</v>
      </c>
    </row>
    <row r="2" spans="1:31" s="635" customFormat="1" ht="20.85" customHeight="1">
      <c r="A2" s="1167"/>
      <c r="B2" s="1167"/>
      <c r="C2" s="1110"/>
      <c r="D2" s="1111"/>
      <c r="E2" s="1111"/>
      <c r="F2" s="1112"/>
      <c r="G2" s="1112"/>
      <c r="H2" s="1111"/>
      <c r="I2" s="1111"/>
      <c r="J2" s="1111"/>
      <c r="K2" s="1111"/>
      <c r="L2" s="1111"/>
      <c r="M2" s="1111"/>
      <c r="N2" s="1111"/>
      <c r="O2" s="1111"/>
      <c r="P2" s="1111"/>
      <c r="Q2" s="1111"/>
      <c r="R2" s="1111"/>
      <c r="S2" s="1113" t="str">
        <f>'[1]Current Weekly Price ACZ'!AA2</f>
        <v>06.10.2023</v>
      </c>
      <c r="U2" s="1167"/>
    </row>
    <row r="3" spans="1:31" s="684" customFormat="1">
      <c r="C3" s="1168"/>
      <c r="Q3" s="1169" t="str">
        <f>"Week "&amp;'[2]vx beef male'!$R$7</f>
        <v>Week 39</v>
      </c>
      <c r="R3" s="1170" t="s">
        <v>418</v>
      </c>
      <c r="S3" s="1171">
        <f>'[1]Current Weekly Price ACZ'!AA5</f>
        <v>45194</v>
      </c>
    </row>
    <row r="4" spans="1:31" s="684" customFormat="1">
      <c r="C4" s="1168"/>
      <c r="R4" s="1170" t="s">
        <v>419</v>
      </c>
      <c r="S4" s="1171">
        <f>'[1]Current Weekly Price ACZ'!AA6</f>
        <v>45200</v>
      </c>
    </row>
    <row r="5" spans="1:31" ht="6.6" customHeight="1">
      <c r="C5" s="1114"/>
    </row>
    <row r="6" spans="1:31" ht="28.35" customHeight="1">
      <c r="C6" s="1663" t="s">
        <v>420</v>
      </c>
      <c r="D6" s="1663"/>
      <c r="E6" s="1663"/>
      <c r="F6" s="1663"/>
      <c r="G6" s="1663"/>
      <c r="H6" s="1663"/>
      <c r="I6" s="1663"/>
      <c r="J6" s="1663"/>
      <c r="K6" s="1663"/>
      <c r="L6" s="1663"/>
      <c r="M6" s="1663"/>
      <c r="N6" s="1663"/>
      <c r="O6" s="1663"/>
      <c r="P6" s="1663"/>
      <c r="Q6" s="1663"/>
      <c r="R6" s="1663"/>
      <c r="S6" s="1663"/>
    </row>
    <row r="7" spans="1:31" ht="5.85" customHeight="1">
      <c r="C7" s="1115"/>
      <c r="D7" s="1115"/>
      <c r="E7" s="1115"/>
      <c r="F7" s="1115"/>
      <c r="G7" s="1115"/>
      <c r="H7" s="1115"/>
      <c r="I7" s="1115"/>
      <c r="J7" s="1115"/>
      <c r="K7" s="1115"/>
      <c r="L7" s="1115"/>
      <c r="M7" s="1115"/>
      <c r="N7" s="1115"/>
      <c r="O7" s="1115"/>
      <c r="P7" s="1115"/>
      <c r="Q7" s="1116"/>
      <c r="R7" s="1115"/>
      <c r="S7" s="1115"/>
    </row>
    <row r="8" spans="1:31" ht="13.5" thickBot="1">
      <c r="A8" s="1172"/>
      <c r="B8" s="1172"/>
      <c r="C8" s="1115"/>
      <c r="D8" s="1115"/>
      <c r="E8" s="1115"/>
      <c r="F8" s="1115"/>
      <c r="G8" s="1115"/>
      <c r="H8" s="1115"/>
      <c r="I8" s="1115"/>
      <c r="J8" s="1115"/>
      <c r="K8" s="1115"/>
      <c r="L8" s="1115"/>
      <c r="M8" s="1115"/>
      <c r="N8" s="1115"/>
      <c r="O8" s="1115"/>
      <c r="P8" s="1115"/>
      <c r="Q8" s="1115"/>
      <c r="R8" s="1115"/>
      <c r="S8" s="1115"/>
    </row>
    <row r="9" spans="1:31" ht="18.75" thickBot="1">
      <c r="A9" s="1172"/>
      <c r="B9" s="1172"/>
      <c r="C9" s="1117" t="s">
        <v>376</v>
      </c>
      <c r="D9" s="1118"/>
      <c r="E9" s="1118"/>
      <c r="F9" s="1118"/>
      <c r="G9" s="1118"/>
      <c r="H9" s="1118"/>
      <c r="I9" s="1118"/>
      <c r="J9" s="1118"/>
      <c r="K9" s="1118"/>
      <c r="L9" s="1118"/>
      <c r="M9" s="1118"/>
      <c r="N9" s="1118"/>
      <c r="O9" s="1118"/>
      <c r="P9" s="1118"/>
      <c r="Q9" s="1118"/>
      <c r="R9" s="1119"/>
      <c r="S9" s="1115"/>
    </row>
    <row r="10" spans="1:31" ht="13.5" thickBot="1">
      <c r="A10" s="683" t="s">
        <v>378</v>
      </c>
      <c r="B10" s="683" t="s">
        <v>379</v>
      </c>
      <c r="C10" s="1120"/>
      <c r="D10" s="1121" t="s">
        <v>326</v>
      </c>
      <c r="E10" s="1122" t="s">
        <v>329</v>
      </c>
      <c r="F10" s="1122" t="s">
        <v>330</v>
      </c>
      <c r="G10" s="1122" t="s">
        <v>332</v>
      </c>
      <c r="H10" s="1122" t="s">
        <v>334</v>
      </c>
      <c r="I10" s="1122" t="s">
        <v>335</v>
      </c>
      <c r="J10" s="1122" t="s">
        <v>337</v>
      </c>
      <c r="K10" s="1122" t="s">
        <v>344</v>
      </c>
      <c r="L10" s="1122" t="s">
        <v>345</v>
      </c>
      <c r="M10" s="1122" t="s">
        <v>346</v>
      </c>
      <c r="N10" s="1122" t="s">
        <v>347</v>
      </c>
      <c r="O10" s="1122" t="s">
        <v>348</v>
      </c>
      <c r="P10" s="1123" t="s">
        <v>349</v>
      </c>
      <c r="Q10" s="1123" t="s">
        <v>352</v>
      </c>
      <c r="R10" s="1124" t="s">
        <v>377</v>
      </c>
      <c r="S10" s="1115"/>
    </row>
    <row r="11" spans="1:31" ht="14.25">
      <c r="C11" s="1125" t="s">
        <v>380</v>
      </c>
      <c r="D11" s="1126"/>
      <c r="E11" s="1127"/>
      <c r="F11" s="1127"/>
      <c r="G11" s="1127"/>
      <c r="H11" s="1127"/>
      <c r="I11" s="1127"/>
      <c r="J11" s="1127"/>
      <c r="K11" s="1127"/>
      <c r="L11" s="1127"/>
      <c r="M11" s="1127"/>
      <c r="N11" s="1127"/>
      <c r="O11" s="1127"/>
      <c r="P11" s="1127"/>
      <c r="Q11" s="1127"/>
      <c r="R11" s="1128"/>
      <c r="S11" s="1115"/>
    </row>
    <row r="12" spans="1:31">
      <c r="C12" s="1129" t="s">
        <v>381</v>
      </c>
      <c r="D12" s="1173">
        <f>[2]TABLE!D10</f>
        <v>89.42</v>
      </c>
      <c r="E12" s="1174">
        <f>[2]TABLE!E10</f>
        <v>97.227999999999994</v>
      </c>
      <c r="F12" s="1174">
        <f>[2]TABLE!F10</f>
        <v>131.46</v>
      </c>
      <c r="G12" s="1174">
        <f>[2]TABLE!G10</f>
        <v>86.39</v>
      </c>
      <c r="H12" s="1174">
        <f>[2]TABLE!H10</f>
        <v>115.79</v>
      </c>
      <c r="I12" s="1174">
        <f>[2]TABLE!I10</f>
        <v>66.06</v>
      </c>
      <c r="J12" s="1174">
        <f>[2]TABLE!J10</f>
        <v>133.94</v>
      </c>
      <c r="K12" s="1174">
        <f>[2]TABLE!K10</f>
        <v>93</v>
      </c>
      <c r="L12" s="1174">
        <f>[2]TABLE!L10</f>
        <v>172.72</v>
      </c>
      <c r="M12" s="1174">
        <f>[2]TABLE!M10</f>
        <v>179.19579999999999</v>
      </c>
      <c r="N12" s="1174" t="e">
        <f>[2]TABLE!N10</f>
        <v>#N/A</v>
      </c>
      <c r="O12" s="1174">
        <f>[2]TABLE!O10</f>
        <v>48.271000000000001</v>
      </c>
      <c r="P12" s="1175" t="e">
        <f>[2]TABLE!P10</f>
        <v>#N/A</v>
      </c>
      <c r="Q12" s="1175" t="e">
        <f>[2]TABLE!Q10</f>
        <v>#N/A</v>
      </c>
      <c r="R12" s="1176">
        <f>[2]TABLE!R10</f>
        <v>111.0001</v>
      </c>
      <c r="S12" s="1115"/>
    </row>
    <row r="13" spans="1:31">
      <c r="A13" s="1177"/>
      <c r="B13" s="1177"/>
      <c r="C13" s="1130" t="s">
        <v>382</v>
      </c>
      <c r="D13" s="1178">
        <f>[2]TABLE!D11</f>
        <v>97.25</v>
      </c>
      <c r="E13" s="1179">
        <f>[2]TABLE!E11</f>
        <v>97.247600000000006</v>
      </c>
      <c r="F13" s="1179">
        <f>[2]TABLE!F11</f>
        <v>134.47</v>
      </c>
      <c r="G13" s="1179">
        <f>[2]TABLE!G11</f>
        <v>112.33</v>
      </c>
      <c r="H13" s="1179">
        <f>[2]TABLE!H11</f>
        <v>117.21</v>
      </c>
      <c r="I13" s="1179">
        <f>[2]TABLE!I11</f>
        <v>72.95</v>
      </c>
      <c r="J13" s="1179">
        <f>[2]TABLE!J11</f>
        <v>133.94</v>
      </c>
      <c r="K13" s="1179">
        <f>[2]TABLE!K11</f>
        <v>100</v>
      </c>
      <c r="L13" s="1179">
        <f>[2]TABLE!L11</f>
        <v>136.59</v>
      </c>
      <c r="M13" s="1179">
        <f>[2]TABLE!M11</f>
        <v>179.1026</v>
      </c>
      <c r="N13" s="1179" t="e">
        <f>[2]TABLE!N11</f>
        <v>#N/A</v>
      </c>
      <c r="O13" s="1179">
        <f>[2]TABLE!O11</f>
        <v>49.016599999999997</v>
      </c>
      <c r="P13" s="1180" t="e">
        <f>[2]TABLE!P11</f>
        <v>#N/A</v>
      </c>
      <c r="Q13" s="1180" t="e">
        <f>[2]TABLE!Q11</f>
        <v>#N/A</v>
      </c>
      <c r="R13" s="1181">
        <f>[2]TABLE!R11</f>
        <v>114.98650000000001</v>
      </c>
      <c r="S13" s="1115"/>
    </row>
    <row r="14" spans="1:31">
      <c r="A14" s="1177"/>
      <c r="B14" s="1177"/>
      <c r="C14" s="1131" t="s">
        <v>383</v>
      </c>
      <c r="D14" s="1182">
        <f>[2]TABLE!D12</f>
        <v>7.8299999999999983</v>
      </c>
      <c r="E14" s="1183">
        <f>[2]TABLE!E12</f>
        <v>-1.9600000000011164E-2</v>
      </c>
      <c r="F14" s="1183">
        <f>[2]TABLE!F12</f>
        <v>-3.0099999999999909</v>
      </c>
      <c r="G14" s="1183">
        <f>[2]TABLE!G12</f>
        <v>-25.939999999999998</v>
      </c>
      <c r="H14" s="1183">
        <f>[2]TABLE!H12</f>
        <v>-1.4199999999999875</v>
      </c>
      <c r="I14" s="1183">
        <f>[2]TABLE!I12</f>
        <v>-6.8900000000000006</v>
      </c>
      <c r="J14" s="1183">
        <f>[2]TABLE!J12</f>
        <v>0</v>
      </c>
      <c r="K14" s="1183">
        <f>[2]TABLE!K12</f>
        <v>-7</v>
      </c>
      <c r="L14" s="1183">
        <f>[2]TABLE!L12</f>
        <v>36.129999999999995</v>
      </c>
      <c r="M14" s="1183">
        <f>[2]TABLE!M12</f>
        <v>9.3199999999995953E-2</v>
      </c>
      <c r="N14" s="1184" t="e">
        <f>[2]TABLE!N12</f>
        <v>#N/A</v>
      </c>
      <c r="O14" s="1183">
        <f>[2]TABLE!O12</f>
        <v>-0.74559999999999604</v>
      </c>
      <c r="P14" s="1185"/>
      <c r="Q14" s="1186"/>
      <c r="R14" s="1187">
        <f>[2]TABLE!R12</f>
        <v>-3.9864000000000033</v>
      </c>
      <c r="S14" s="1115"/>
    </row>
    <row r="15" spans="1:31">
      <c r="A15" s="1188"/>
      <c r="B15" s="1188"/>
      <c r="C15" s="1131" t="s">
        <v>384</v>
      </c>
      <c r="D15" s="1132">
        <f>[2]TABLE!D13</f>
        <v>80.55848598334596</v>
      </c>
      <c r="E15" s="1133">
        <f>[2]TABLE!E13</f>
        <v>87.592713880437927</v>
      </c>
      <c r="F15" s="1133">
        <f>[2]TABLE!F13</f>
        <v>118.43232573664349</v>
      </c>
      <c r="G15" s="1133">
        <f>[2]TABLE!G13</f>
        <v>77.82875871282998</v>
      </c>
      <c r="H15" s="1133">
        <f>[2]TABLE!H13</f>
        <v>104.31522133763845</v>
      </c>
      <c r="I15" s="1133">
        <f>[2]TABLE!I13</f>
        <v>59.513459897783875</v>
      </c>
      <c r="J15" s="1133">
        <f>[2]TABLE!J13</f>
        <v>120.6665579580559</v>
      </c>
      <c r="K15" s="1133">
        <f>[2]TABLE!K13</f>
        <v>83.783708302965493</v>
      </c>
      <c r="L15" s="1133">
        <f>[2]TABLE!L13</f>
        <v>155.60346342030323</v>
      </c>
      <c r="M15" s="1133">
        <f>[2]TABLE!M13</f>
        <v>161.43751221845747</v>
      </c>
      <c r="N15" s="1133"/>
      <c r="O15" s="1133">
        <f>[2]TABLE!O13</f>
        <v>43.487348209596206</v>
      </c>
      <c r="P15" s="1134"/>
      <c r="Q15" s="1134"/>
      <c r="R15" s="1135"/>
      <c r="S15" s="1115"/>
    </row>
    <row r="16" spans="1:31">
      <c r="A16" s="683" t="s">
        <v>378</v>
      </c>
      <c r="B16" s="683" t="s">
        <v>386</v>
      </c>
      <c r="C16" s="1136" t="s">
        <v>385</v>
      </c>
      <c r="D16" s="1137">
        <f>[2]TABLE!D14</f>
        <v>3.1</v>
      </c>
      <c r="E16" s="1138">
        <f>[2]TABLE!E14</f>
        <v>3.17</v>
      </c>
      <c r="F16" s="1138">
        <f>[2]TABLE!F14</f>
        <v>21.7</v>
      </c>
      <c r="G16" s="1138">
        <f>[2]TABLE!G14</f>
        <v>8.6</v>
      </c>
      <c r="H16" s="1138">
        <f>[2]TABLE!H14</f>
        <v>4.6100000000000003</v>
      </c>
      <c r="I16" s="1138">
        <f>[2]TABLE!I14</f>
        <v>18.399999999999999</v>
      </c>
      <c r="J16" s="1138">
        <f>[2]TABLE!J14</f>
        <v>10.62</v>
      </c>
      <c r="K16" s="1138">
        <f>[2]TABLE!K14</f>
        <v>8.94</v>
      </c>
      <c r="L16" s="1138">
        <f>[2]TABLE!L14</f>
        <v>3.14</v>
      </c>
      <c r="M16" s="1138">
        <f>[2]TABLE!M14</f>
        <v>11.6</v>
      </c>
      <c r="N16" s="1138">
        <f>[2]TABLE!N14</f>
        <v>0</v>
      </c>
      <c r="O16" s="1138">
        <f>[2]TABLE!O14</f>
        <v>6.13</v>
      </c>
      <c r="P16" s="1139"/>
      <c r="Q16" s="1140"/>
      <c r="R16" s="1141">
        <f>[2]TABLE!R14</f>
        <v>100.00999999999999</v>
      </c>
      <c r="S16" s="1115"/>
    </row>
    <row r="17" spans="1:19" ht="14.25">
      <c r="C17" s="1125" t="s">
        <v>387</v>
      </c>
      <c r="D17" s="1142"/>
      <c r="E17" s="1143"/>
      <c r="F17" s="1143"/>
      <c r="G17" s="1143"/>
      <c r="H17" s="1143"/>
      <c r="I17" s="1143"/>
      <c r="J17" s="1143"/>
      <c r="K17" s="1143"/>
      <c r="L17" s="1143"/>
      <c r="M17" s="1143"/>
      <c r="N17" s="1143"/>
      <c r="O17" s="1143"/>
      <c r="P17" s="1143"/>
      <c r="Q17" s="1143"/>
      <c r="R17" s="1144"/>
      <c r="S17" s="1115"/>
    </row>
    <row r="18" spans="1:19">
      <c r="C18" s="1129" t="s">
        <v>381</v>
      </c>
      <c r="D18" s="1173">
        <f>[2]TABLE!D16</f>
        <v>398.61</v>
      </c>
      <c r="E18" s="1174">
        <f>[2]TABLE!E16</f>
        <v>164.60220000000001</v>
      </c>
      <c r="F18" s="1174">
        <f>[2]TABLE!F16</f>
        <v>223.2</v>
      </c>
      <c r="G18" s="1174">
        <f>[2]TABLE!G16</f>
        <v>185.71</v>
      </c>
      <c r="H18" s="1174">
        <f>[2]TABLE!H16</f>
        <v>220.3</v>
      </c>
      <c r="I18" s="1174">
        <f>[2]TABLE!I16</f>
        <v>232.24</v>
      </c>
      <c r="J18" s="1174">
        <f>[2]TABLE!J16</f>
        <v>250.67</v>
      </c>
      <c r="K18" s="1174">
        <f>[2]TABLE!K16</f>
        <v>199</v>
      </c>
      <c r="L18" s="1174">
        <f>[2]TABLE!L16</f>
        <v>352.8</v>
      </c>
      <c r="M18" s="1174">
        <f>[2]TABLE!M16</f>
        <v>267.76459999999997</v>
      </c>
      <c r="N18" s="1174" t="e">
        <f>[2]TABLE!N16</f>
        <v>#N/A</v>
      </c>
      <c r="O18" s="1174">
        <f>[2]TABLE!O16</f>
        <v>419.55549999999999</v>
      </c>
      <c r="P18" s="1175"/>
      <c r="Q18" s="1175"/>
      <c r="R18" s="1176">
        <f>[2]TABLE!R16</f>
        <v>245.04740000000001</v>
      </c>
      <c r="S18" s="1115"/>
    </row>
    <row r="19" spans="1:19">
      <c r="A19" s="1177"/>
      <c r="B19" s="1177"/>
      <c r="C19" s="1130" t="s">
        <v>382</v>
      </c>
      <c r="D19" s="1178">
        <f>[2]TABLE!D17</f>
        <v>412.5</v>
      </c>
      <c r="E19" s="1179">
        <f>[2]TABLE!E17</f>
        <v>164.60220000000001</v>
      </c>
      <c r="F19" s="1179">
        <f>[2]TABLE!F17</f>
        <v>231</v>
      </c>
      <c r="G19" s="1179">
        <f>[2]TABLE!G17</f>
        <v>216.67</v>
      </c>
      <c r="H19" s="1179">
        <f>[2]TABLE!H17</f>
        <v>220.52</v>
      </c>
      <c r="I19" s="1179">
        <f>[2]TABLE!I17</f>
        <v>234.19</v>
      </c>
      <c r="J19" s="1179">
        <f>[2]TABLE!J17</f>
        <v>250.67</v>
      </c>
      <c r="K19" s="1179">
        <f>[2]TABLE!K17</f>
        <v>217</v>
      </c>
      <c r="L19" s="1179">
        <f>[2]TABLE!L17</f>
        <v>365.49</v>
      </c>
      <c r="M19" s="1179">
        <f>[2]TABLE!M17</f>
        <v>264.60860000000002</v>
      </c>
      <c r="N19" s="1179" t="e">
        <f>[2]TABLE!N17</f>
        <v>#N/A</v>
      </c>
      <c r="O19" s="1179">
        <f>[2]TABLE!O17</f>
        <v>399.2158</v>
      </c>
      <c r="P19" s="1180"/>
      <c r="Q19" s="1180"/>
      <c r="R19" s="1181">
        <f>[2]TABLE!R17</f>
        <v>250.65989999999999</v>
      </c>
      <c r="S19" s="1115"/>
    </row>
    <row r="20" spans="1:19">
      <c r="A20" s="1177"/>
      <c r="B20" s="1177"/>
      <c r="C20" s="1131" t="s">
        <v>383</v>
      </c>
      <c r="D20" s="1182">
        <f>[2]TABLE!D18</f>
        <v>13.889999999999986</v>
      </c>
      <c r="E20" s="1184">
        <f>[2]TABLE!E18</f>
        <v>0</v>
      </c>
      <c r="F20" s="1183">
        <f>[2]TABLE!F18</f>
        <v>-7.8000000000000114</v>
      </c>
      <c r="G20" s="1183">
        <f>[2]TABLE!G18</f>
        <v>-30.95999999999998</v>
      </c>
      <c r="H20" s="1183">
        <f>[2]TABLE!H18</f>
        <v>-0.21999999999999886</v>
      </c>
      <c r="I20" s="1183">
        <f>[2]TABLE!I18</f>
        <v>-1.9499999999999886</v>
      </c>
      <c r="J20" s="1183">
        <f>[2]TABLE!J18</f>
        <v>0</v>
      </c>
      <c r="K20" s="1183">
        <f>[2]TABLE!K18</f>
        <v>-18</v>
      </c>
      <c r="L20" s="1183">
        <f>[2]TABLE!L18</f>
        <v>-12.689999999999998</v>
      </c>
      <c r="M20" s="1183">
        <f>[2]TABLE!M18</f>
        <v>3.1559999999999491</v>
      </c>
      <c r="N20" s="1184" t="e">
        <f>[2]TABLE!N18</f>
        <v>#REF!</v>
      </c>
      <c r="O20" s="1183">
        <f>[2]TABLE!O18</f>
        <v>20.339699999999993</v>
      </c>
      <c r="P20" s="1185"/>
      <c r="Q20" s="1186"/>
      <c r="R20" s="1187">
        <f>[2]TABLE!R18</f>
        <v>-5.6124999999999829</v>
      </c>
      <c r="S20" s="1115"/>
    </row>
    <row r="21" spans="1:19">
      <c r="A21" s="1188"/>
      <c r="B21" s="1188"/>
      <c r="C21" s="1131" t="s">
        <v>384</v>
      </c>
      <c r="D21" s="1132">
        <f>[2]TABLE!D19</f>
        <v>162.66648819779357</v>
      </c>
      <c r="E21" s="1145">
        <f>[2]TABLE!E19</f>
        <v>67.171575784929772</v>
      </c>
      <c r="F21" s="1133">
        <f>[2]TABLE!F19</f>
        <v>91.084418769593142</v>
      </c>
      <c r="G21" s="1133">
        <f>[2]TABLE!G19</f>
        <v>75.785337857083974</v>
      </c>
      <c r="H21" s="1133">
        <f>[2]TABLE!H19</f>
        <v>89.900974260490003</v>
      </c>
      <c r="I21" s="1133">
        <f>[2]TABLE!I19</f>
        <v>94.773500963487066</v>
      </c>
      <c r="J21" s="1133">
        <f>[2]TABLE!J19</f>
        <v>102.29449486099422</v>
      </c>
      <c r="K21" s="1133">
        <f>[2]TABLE!K19</f>
        <v>81.208778383284212</v>
      </c>
      <c r="L21" s="1133">
        <f>[2]TABLE!L19</f>
        <v>143.97214579709885</v>
      </c>
      <c r="M21" s="1133">
        <f>[2]TABLE!M19</f>
        <v>109.27053296627508</v>
      </c>
      <c r="N21" s="1133"/>
      <c r="O21" s="1133">
        <f>[2]TABLE!O19</f>
        <v>171.21401818586935</v>
      </c>
      <c r="P21" s="1134"/>
      <c r="Q21" s="1134"/>
      <c r="R21" s="1135"/>
      <c r="S21" s="1115"/>
    </row>
    <row r="22" spans="1:19" ht="13.5" thickBot="1">
      <c r="C22" s="1146" t="s">
        <v>385</v>
      </c>
      <c r="D22" s="1147">
        <f>[2]TABLE!D20</f>
        <v>3.57</v>
      </c>
      <c r="E22" s="1148">
        <f>[2]TABLE!E20</f>
        <v>0</v>
      </c>
      <c r="F22" s="1148">
        <f>[2]TABLE!F20</f>
        <v>17.29</v>
      </c>
      <c r="G22" s="1148">
        <f>[2]TABLE!G20</f>
        <v>9.2799999999999994</v>
      </c>
      <c r="H22" s="1148">
        <f>[2]TABLE!H20</f>
        <v>11.3</v>
      </c>
      <c r="I22" s="1148">
        <f>[2]TABLE!I20</f>
        <v>27.46</v>
      </c>
      <c r="J22" s="1148">
        <f>[2]TABLE!J20</f>
        <v>9.18</v>
      </c>
      <c r="K22" s="1148">
        <f>[2]TABLE!K20</f>
        <v>6.31</v>
      </c>
      <c r="L22" s="1148">
        <f>[2]TABLE!L20</f>
        <v>2.77</v>
      </c>
      <c r="M22" s="1148">
        <f>[2]TABLE!M20</f>
        <v>8.49</v>
      </c>
      <c r="N22" s="1148">
        <f>[2]TABLE!N20</f>
        <v>0</v>
      </c>
      <c r="O22" s="1148">
        <f>[2]TABLE!O20</f>
        <v>4.3499999999999996</v>
      </c>
      <c r="P22" s="1149"/>
      <c r="Q22" s="1150"/>
      <c r="R22" s="1151">
        <f>[2]TABLE!R20</f>
        <v>100</v>
      </c>
      <c r="S22" s="1115"/>
    </row>
    <row r="23" spans="1:19" ht="13.5" thickBot="1">
      <c r="A23" s="1172"/>
      <c r="B23" s="1172"/>
      <c r="C23" s="1115"/>
      <c r="D23" s="1115"/>
      <c r="E23" s="1115"/>
      <c r="F23" s="1115"/>
      <c r="G23" s="1115"/>
      <c r="H23" s="1115"/>
      <c r="I23" s="1115"/>
      <c r="J23" s="1115"/>
      <c r="K23" s="1115"/>
      <c r="L23" s="1115"/>
      <c r="M23" s="1115"/>
      <c r="N23" s="1115"/>
      <c r="O23" s="1115"/>
      <c r="P23" s="1115"/>
      <c r="Q23" s="1115"/>
      <c r="R23" s="1115"/>
      <c r="S23" s="1115"/>
    </row>
    <row r="24" spans="1:19" ht="18.75" thickBot="1">
      <c r="A24" s="1172"/>
      <c r="B24" s="1172"/>
      <c r="C24" s="1152" t="s">
        <v>388</v>
      </c>
      <c r="D24" s="1118"/>
      <c r="E24" s="1118"/>
      <c r="F24" s="1118"/>
      <c r="G24" s="1118"/>
      <c r="H24" s="1118"/>
      <c r="I24" s="1118"/>
      <c r="J24" s="1118"/>
      <c r="K24" s="1118"/>
      <c r="L24" s="1118"/>
      <c r="M24" s="1118"/>
      <c r="N24" s="1118"/>
      <c r="O24" s="1118"/>
      <c r="P24" s="1118"/>
      <c r="Q24" s="1118"/>
      <c r="R24" s="1119"/>
      <c r="S24" s="1115"/>
    </row>
    <row r="25" spans="1:19" ht="13.5" thickBot="1">
      <c r="A25" s="683" t="s">
        <v>389</v>
      </c>
      <c r="B25" s="683" t="s">
        <v>390</v>
      </c>
      <c r="C25" s="1120"/>
      <c r="D25" s="1121" t="s">
        <v>326</v>
      </c>
      <c r="E25" s="1122" t="s">
        <v>329</v>
      </c>
      <c r="F25" s="1122" t="s">
        <v>330</v>
      </c>
      <c r="G25" s="1122" t="s">
        <v>332</v>
      </c>
      <c r="H25" s="1122" t="s">
        <v>334</v>
      </c>
      <c r="I25" s="1122" t="s">
        <v>335</v>
      </c>
      <c r="J25" s="1122" t="s">
        <v>337</v>
      </c>
      <c r="K25" s="1122" t="s">
        <v>344</v>
      </c>
      <c r="L25" s="1122" t="s">
        <v>345</v>
      </c>
      <c r="M25" s="1122" t="s">
        <v>346</v>
      </c>
      <c r="N25" s="1122" t="s">
        <v>347</v>
      </c>
      <c r="O25" s="1122" t="s">
        <v>348</v>
      </c>
      <c r="P25" s="1123" t="s">
        <v>349</v>
      </c>
      <c r="Q25" s="1123" t="s">
        <v>352</v>
      </c>
      <c r="R25" s="1124" t="s">
        <v>377</v>
      </c>
      <c r="S25" s="1115"/>
    </row>
    <row r="26" spans="1:19" ht="14.25">
      <c r="C26" s="1125" t="s">
        <v>391</v>
      </c>
      <c r="D26" s="1126"/>
      <c r="E26" s="1127"/>
      <c r="F26" s="1127"/>
      <c r="G26" s="1127"/>
      <c r="H26" s="1127"/>
      <c r="I26" s="1127"/>
      <c r="J26" s="1127"/>
      <c r="K26" s="1127"/>
      <c r="L26" s="1127"/>
      <c r="M26" s="1127"/>
      <c r="N26" s="1127"/>
      <c r="O26" s="1127"/>
      <c r="P26" s="1127"/>
      <c r="Q26" s="1127"/>
      <c r="R26" s="1128"/>
      <c r="S26" s="1115"/>
    </row>
    <row r="27" spans="1:19">
      <c r="C27" s="1129" t="s">
        <v>392</v>
      </c>
      <c r="D27" s="1173">
        <f>[2]TABLE!D25</f>
        <v>4.6500000000000004</v>
      </c>
      <c r="E27" s="1174"/>
      <c r="F27" s="1174"/>
      <c r="G27" s="1174">
        <f>[2]TABLE!G25</f>
        <v>2.77</v>
      </c>
      <c r="H27" s="1174">
        <f>[2]TABLE!H25</f>
        <v>3.18</v>
      </c>
      <c r="I27" s="1174">
        <f>[2]TABLE!I25</f>
        <v>3.46</v>
      </c>
      <c r="J27" s="1174">
        <f>[2]TABLE!J25</f>
        <v>3.51</v>
      </c>
      <c r="K27" s="1174"/>
      <c r="L27" s="1174">
        <f>[2]TABLE!L25</f>
        <v>2.85</v>
      </c>
      <c r="M27" s="1174" t="str">
        <f>[2]TABLE!M25</f>
        <v/>
      </c>
      <c r="N27" s="1174">
        <f>[2]TABLE!N25</f>
        <v>2.76</v>
      </c>
      <c r="O27" s="1174"/>
      <c r="P27" s="1175"/>
      <c r="Q27" s="1175">
        <f>[2]TABLE!Q25</f>
        <v>2.6074999999999999</v>
      </c>
      <c r="R27" s="1176">
        <f>[2]TABLE!R25</f>
        <v>3.2618999999999998</v>
      </c>
      <c r="S27" s="1115"/>
    </row>
    <row r="28" spans="1:19">
      <c r="A28" s="1177"/>
      <c r="B28" s="1177"/>
      <c r="C28" s="1130" t="s">
        <v>382</v>
      </c>
      <c r="D28" s="1178">
        <f>[2]TABLE!D26</f>
        <v>4.6500000000000004</v>
      </c>
      <c r="E28" s="1153"/>
      <c r="F28" s="1154"/>
      <c r="G28" s="1154">
        <f>[2]TABLE!G26</f>
        <v>2.78</v>
      </c>
      <c r="H28" s="1154">
        <f>[2]TABLE!H26</f>
        <v>3.17</v>
      </c>
      <c r="I28" s="1154">
        <f>[2]TABLE!I26</f>
        <v>3.47</v>
      </c>
      <c r="J28" s="1154">
        <f>[2]TABLE!J26</f>
        <v>3.51</v>
      </c>
      <c r="K28" s="1154"/>
      <c r="L28" s="1154">
        <f>[2]TABLE!L26</f>
        <v>2.6</v>
      </c>
      <c r="M28" s="1154" t="str">
        <f>[2]TABLE!M26</f>
        <v/>
      </c>
      <c r="N28" s="1154">
        <f>[2]TABLE!N26</f>
        <v>2.71</v>
      </c>
      <c r="O28" s="1154"/>
      <c r="P28" s="1155"/>
      <c r="Q28" s="1155">
        <f>[2]TABLE!Q26</f>
        <v>2.5577000000000001</v>
      </c>
      <c r="R28" s="1181">
        <f>[2]TABLE!R26</f>
        <v>3.2488000000000001</v>
      </c>
      <c r="S28" s="1115"/>
    </row>
    <row r="29" spans="1:19">
      <c r="A29" s="1177"/>
      <c r="B29" s="1177"/>
      <c r="C29" s="1131" t="s">
        <v>383</v>
      </c>
      <c r="D29" s="1182">
        <f>[2]TABLE!D27</f>
        <v>0</v>
      </c>
      <c r="E29" s="1184"/>
      <c r="F29" s="1183"/>
      <c r="G29" s="1183">
        <f>[2]TABLE!G27</f>
        <v>-9.9999999999997868E-3</v>
      </c>
      <c r="H29" s="1183">
        <f>[2]TABLE!H27</f>
        <v>1.0000000000000231E-2</v>
      </c>
      <c r="I29" s="1183">
        <f>[2]TABLE!I27</f>
        <v>-1.0000000000000231E-2</v>
      </c>
      <c r="J29" s="1183">
        <f>[2]TABLE!J27</f>
        <v>0</v>
      </c>
      <c r="K29" s="1183"/>
      <c r="L29" s="1183">
        <f>[2]TABLE!L27</f>
        <v>0.25</v>
      </c>
      <c r="M29" s="1183" t="e">
        <f>[2]TABLE!M27</f>
        <v>#VALUE!</v>
      </c>
      <c r="N29" s="1183">
        <f>[2]TABLE!N27</f>
        <v>4.9999999999999822E-2</v>
      </c>
      <c r="O29" s="1184"/>
      <c r="P29" s="1186"/>
      <c r="Q29" s="1185">
        <f>[2]TABLE!Q27</f>
        <v>4.9799999999999844E-2</v>
      </c>
      <c r="R29" s="1187">
        <f>[2]TABLE!R27</f>
        <v>1.3099999999999667E-2</v>
      </c>
      <c r="S29" s="1115"/>
    </row>
    <row r="30" spans="1:19">
      <c r="A30" s="1188"/>
      <c r="B30" s="1188"/>
      <c r="C30" s="1131" t="s">
        <v>384</v>
      </c>
      <c r="D30" s="1132">
        <f>[2]TABLE!D28</f>
        <v>142.55495263496738</v>
      </c>
      <c r="E30" s="1145"/>
      <c r="F30" s="1133"/>
      <c r="G30" s="1133">
        <f>[2]TABLE!G28</f>
        <v>84.919831999754749</v>
      </c>
      <c r="H30" s="1133">
        <f>[2]TABLE!H28</f>
        <v>97.489193414880901</v>
      </c>
      <c r="I30" s="1133">
        <f>[2]TABLE!I28</f>
        <v>106.07314755204023</v>
      </c>
      <c r="J30" s="1133">
        <f>[2]TABLE!J28</f>
        <v>107.60599650510439</v>
      </c>
      <c r="K30" s="1133"/>
      <c r="L30" s="1133">
        <f>[2]TABLE!L28</f>
        <v>87.372390324657417</v>
      </c>
      <c r="M30" s="1133" t="e">
        <f>[2]TABLE!M28</f>
        <v>#VALUE!</v>
      </c>
      <c r="N30" s="1133" t="e">
        <f>[2]TABLE!N28</f>
        <v>#REF!</v>
      </c>
      <c r="O30" s="1133"/>
      <c r="P30" s="1134"/>
      <c r="Q30" s="1134">
        <f>[2]TABLE!Q28</f>
        <v>79.938072902296213</v>
      </c>
      <c r="R30" s="1156"/>
      <c r="S30" s="1115"/>
    </row>
    <row r="31" spans="1:19">
      <c r="A31" s="683" t="s">
        <v>389</v>
      </c>
      <c r="B31" s="683" t="s">
        <v>393</v>
      </c>
      <c r="C31" s="1136" t="s">
        <v>385</v>
      </c>
      <c r="D31" s="1137">
        <f>[2]TABLE!D29</f>
        <v>5.45</v>
      </c>
      <c r="E31" s="1138"/>
      <c r="F31" s="1138" t="e">
        <f>[2]TABLE!F29</f>
        <v>#REF!</v>
      </c>
      <c r="G31" s="1138">
        <f>[2]TABLE!G29</f>
        <v>20.34</v>
      </c>
      <c r="H31" s="1138">
        <f>[2]TABLE!H29</f>
        <v>7.69</v>
      </c>
      <c r="I31" s="1138">
        <f>[2]TABLE!I29</f>
        <v>44.62</v>
      </c>
      <c r="J31" s="1138">
        <f>[2]TABLE!J29</f>
        <v>7.21</v>
      </c>
      <c r="K31" s="1138"/>
      <c r="L31" s="1138">
        <f>[2]TABLE!L29</f>
        <v>5.73</v>
      </c>
      <c r="M31" s="1138">
        <f>[2]TABLE!M29</f>
        <v>0</v>
      </c>
      <c r="N31" s="1138">
        <f>[2]TABLE!N29</f>
        <v>4.37</v>
      </c>
      <c r="O31" s="1138"/>
      <c r="P31" s="1139"/>
      <c r="Q31" s="1140">
        <f>[2]TABLE!Q29</f>
        <v>4.59</v>
      </c>
      <c r="R31" s="1141">
        <f>[2]TABLE!R29</f>
        <v>100</v>
      </c>
      <c r="S31" s="1115"/>
    </row>
    <row r="32" spans="1:19" ht="14.25">
      <c r="C32" s="1125" t="s">
        <v>394</v>
      </c>
      <c r="D32" s="1142"/>
      <c r="E32" s="1143"/>
      <c r="F32" s="1143"/>
      <c r="G32" s="1143"/>
      <c r="H32" s="1143"/>
      <c r="I32" s="1143"/>
      <c r="J32" s="1143"/>
      <c r="K32" s="1143"/>
      <c r="L32" s="1143"/>
      <c r="M32" s="1143"/>
      <c r="N32" s="1143"/>
      <c r="O32" s="1143"/>
      <c r="P32" s="1143"/>
      <c r="Q32" s="1143"/>
      <c r="R32" s="1144"/>
      <c r="S32" s="1115"/>
    </row>
    <row r="33" spans="1:19">
      <c r="C33" s="1129" t="s">
        <v>392</v>
      </c>
      <c r="D33" s="1173">
        <f>[2]TABLE!D31</f>
        <v>4.4400000000000004</v>
      </c>
      <c r="E33" s="1174"/>
      <c r="F33" s="1174">
        <f>[2]TABLE!F31</f>
        <v>5.33</v>
      </c>
      <c r="G33" s="1174">
        <f>[2]TABLE!G31</f>
        <v>2.2799999999999998</v>
      </c>
      <c r="H33" s="1174" t="e">
        <f>[2]TABLE!H31</f>
        <v>#N/A</v>
      </c>
      <c r="I33" s="1174">
        <f>[2]TABLE!I31</f>
        <v>3.4</v>
      </c>
      <c r="J33" s="1174">
        <f>[2]TABLE!J31</f>
        <v>3.76</v>
      </c>
      <c r="K33" s="1174"/>
      <c r="L33" s="1174">
        <f>[2]TABLE!L31</f>
        <v>2.5099999999999998</v>
      </c>
      <c r="M33" s="1174"/>
      <c r="N33" s="1174">
        <f>[2]TABLE!N31</f>
        <v>2.5</v>
      </c>
      <c r="O33" s="1174"/>
      <c r="P33" s="1175"/>
      <c r="Q33" s="1175">
        <f>[2]TABLE!Q31</f>
        <v>2.1457000000000002</v>
      </c>
      <c r="R33" s="1176">
        <f>[2]TABLE!R31</f>
        <v>3.6038000000000001</v>
      </c>
      <c r="S33" s="1115"/>
    </row>
    <row r="34" spans="1:19">
      <c r="A34" s="1177"/>
      <c r="B34" s="1177"/>
      <c r="C34" s="1130" t="s">
        <v>382</v>
      </c>
      <c r="D34" s="1178">
        <f>[2]TABLE!D32</f>
        <v>4.4400000000000004</v>
      </c>
      <c r="E34" s="1179"/>
      <c r="F34" s="1179">
        <f>[2]TABLE!F32</f>
        <v>5.22</v>
      </c>
      <c r="G34" s="1179">
        <f>[2]TABLE!G32</f>
        <v>2.33</v>
      </c>
      <c r="H34" s="1179" t="e">
        <f>[2]TABLE!H32</f>
        <v>#N/A</v>
      </c>
      <c r="I34" s="1179">
        <f>[2]TABLE!I32</f>
        <v>3.38</v>
      </c>
      <c r="J34" s="1179">
        <f>[2]TABLE!J32</f>
        <v>3.76</v>
      </c>
      <c r="K34" s="1179"/>
      <c r="L34" s="1179">
        <f>[2]TABLE!L32</f>
        <v>2.3199999999999998</v>
      </c>
      <c r="M34" s="1179"/>
      <c r="N34" s="1179">
        <f>[2]TABLE!N32</f>
        <v>2.64</v>
      </c>
      <c r="O34" s="1179"/>
      <c r="P34" s="1180"/>
      <c r="Q34" s="1180">
        <f>[2]TABLE!Q32</f>
        <v>2.0485000000000002</v>
      </c>
      <c r="R34" s="1181">
        <f>[2]TABLE!R32</f>
        <v>3.5731999999999999</v>
      </c>
      <c r="S34" s="1115"/>
    </row>
    <row r="35" spans="1:19">
      <c r="A35" s="1177"/>
      <c r="B35" s="1177"/>
      <c r="C35" s="1131" t="s">
        <v>383</v>
      </c>
      <c r="D35" s="1182">
        <f>[2]TABLE!D33</f>
        <v>0</v>
      </c>
      <c r="E35" s="1184"/>
      <c r="F35" s="1183">
        <f>[2]TABLE!F33</f>
        <v>0.11000000000000032</v>
      </c>
      <c r="G35" s="1183">
        <f>[2]TABLE!G33</f>
        <v>-5.0000000000000266E-2</v>
      </c>
      <c r="H35" s="1183" t="e">
        <f>[2]TABLE!H33</f>
        <v>#N/A</v>
      </c>
      <c r="I35" s="1183">
        <f>[2]TABLE!I33</f>
        <v>2.0000000000000018E-2</v>
      </c>
      <c r="J35" s="1183">
        <f>[2]TABLE!J33</f>
        <v>0</v>
      </c>
      <c r="K35" s="1183"/>
      <c r="L35" s="1183">
        <f>[2]TABLE!L33</f>
        <v>0.18999999999999995</v>
      </c>
      <c r="M35" s="1183"/>
      <c r="N35" s="1183">
        <f>[2]TABLE!N33</f>
        <v>-0.14000000000000012</v>
      </c>
      <c r="O35" s="1184"/>
      <c r="P35" s="1186"/>
      <c r="Q35" s="1185">
        <f>[2]TABLE!Q33</f>
        <v>9.7199999999999953E-2</v>
      </c>
      <c r="R35" s="1187">
        <f>[2]TABLE!R33</f>
        <v>3.0600000000000183E-2</v>
      </c>
      <c r="S35" s="1115"/>
    </row>
    <row r="36" spans="1:19">
      <c r="A36" s="1188"/>
      <c r="B36" s="1188"/>
      <c r="C36" s="1131" t="s">
        <v>384</v>
      </c>
      <c r="D36" s="1132">
        <f>[2]TABLE!D34</f>
        <v>123.20328542094457</v>
      </c>
      <c r="E36" s="1145"/>
      <c r="F36" s="1133">
        <f>[2]TABLE!F34</f>
        <v>147.89943948054832</v>
      </c>
      <c r="G36" s="1133">
        <f>[2]TABLE!G34</f>
        <v>63.266551972917476</v>
      </c>
      <c r="H36" s="1133" t="e">
        <f>[2]TABLE!H34</f>
        <v>#N/A</v>
      </c>
      <c r="I36" s="1133">
        <f>[2]TABLE!I34</f>
        <v>94.344858205227808</v>
      </c>
      <c r="J36" s="1133">
        <f>[2]TABLE!J34</f>
        <v>104.33431377989899</v>
      </c>
      <c r="K36" s="1133"/>
      <c r="L36" s="1133">
        <f>[2]TABLE!L34</f>
        <v>69.648704145624052</v>
      </c>
      <c r="M36" s="1133"/>
      <c r="N36" s="1133" t="e">
        <f>[2]TABLE!N34</f>
        <v>#REF!</v>
      </c>
      <c r="O36" s="1133"/>
      <c r="P36" s="1134"/>
      <c r="Q36" s="1134">
        <f>[2]TABLE!Q34</f>
        <v>59.539930073810979</v>
      </c>
      <c r="R36" s="1135"/>
      <c r="S36" s="1115"/>
    </row>
    <row r="37" spans="1:19">
      <c r="A37" s="683" t="s">
        <v>389</v>
      </c>
      <c r="B37" s="683" t="s">
        <v>395</v>
      </c>
      <c r="C37" s="1136" t="s">
        <v>385</v>
      </c>
      <c r="D37" s="1137">
        <f>[2]TABLE!D35</f>
        <v>2.85</v>
      </c>
      <c r="E37" s="1138"/>
      <c r="F37" s="1138">
        <f>[2]TABLE!F35</f>
        <v>25.17</v>
      </c>
      <c r="G37" s="1138">
        <f>[2]TABLE!G35</f>
        <v>24.15</v>
      </c>
      <c r="H37" s="1138">
        <f>[2]TABLE!H35</f>
        <v>0</v>
      </c>
      <c r="I37" s="1138">
        <f>[2]TABLE!I35</f>
        <v>21.5</v>
      </c>
      <c r="J37" s="1138">
        <f>[2]TABLE!J35</f>
        <v>16.48</v>
      </c>
      <c r="K37" s="1138"/>
      <c r="L37" s="1138">
        <f>[2]TABLE!L35</f>
        <v>4.92</v>
      </c>
      <c r="M37" s="1138"/>
      <c r="N37" s="1138">
        <f>[2]TABLE!N35</f>
        <v>1.46</v>
      </c>
      <c r="O37" s="1138"/>
      <c r="P37" s="1139"/>
      <c r="Q37" s="1140">
        <f>[2]TABLE!Q35</f>
        <v>3.47</v>
      </c>
      <c r="R37" s="1141">
        <f>[2]TABLE!R35</f>
        <v>100</v>
      </c>
      <c r="S37" s="1115"/>
    </row>
    <row r="38" spans="1:19" ht="14.25">
      <c r="C38" s="1125" t="s">
        <v>396</v>
      </c>
      <c r="D38" s="1142"/>
      <c r="E38" s="1143"/>
      <c r="F38" s="1143"/>
      <c r="G38" s="1143"/>
      <c r="H38" s="1143"/>
      <c r="I38" s="1143"/>
      <c r="J38" s="1143"/>
      <c r="K38" s="1143"/>
      <c r="L38" s="1143"/>
      <c r="M38" s="1143"/>
      <c r="N38" s="1143"/>
      <c r="O38" s="1143"/>
      <c r="P38" s="1143"/>
      <c r="Q38" s="1143"/>
      <c r="R38" s="1144"/>
      <c r="S38" s="1115"/>
    </row>
    <row r="39" spans="1:19">
      <c r="C39" s="1129" t="s">
        <v>392</v>
      </c>
      <c r="D39" s="1173">
        <f>[2]TABLE!D37</f>
        <v>3.2</v>
      </c>
      <c r="E39" s="1174"/>
      <c r="F39" s="1174">
        <f>[2]TABLE!F37</f>
        <v>2.64</v>
      </c>
      <c r="G39" s="1174">
        <f>[2]TABLE!G37</f>
        <v>2.31</v>
      </c>
      <c r="H39" s="1174" t="e">
        <f>[2]TABLE!H37</f>
        <v>#N/A</v>
      </c>
      <c r="I39" s="1174">
        <f>[2]TABLE!I37</f>
        <v>3.19</v>
      </c>
      <c r="J39" s="1174">
        <f>[2]TABLE!J37</f>
        <v>2.94</v>
      </c>
      <c r="K39" s="1174"/>
      <c r="L39" s="1174">
        <f>[2]TABLE!L37</f>
        <v>2.33</v>
      </c>
      <c r="M39" s="1174"/>
      <c r="N39" s="1174">
        <f>[2]TABLE!N37</f>
        <v>2.5299999999999998</v>
      </c>
      <c r="O39" s="1174"/>
      <c r="P39" s="1175"/>
      <c r="Q39" s="1175">
        <f>[2]TABLE!Q37</f>
        <v>2.0728</v>
      </c>
      <c r="R39" s="1176">
        <f>[2]TABLE!R37</f>
        <v>2.8104</v>
      </c>
      <c r="S39" s="1115"/>
    </row>
    <row r="40" spans="1:19">
      <c r="A40" s="1177"/>
      <c r="B40" s="1177"/>
      <c r="C40" s="1130" t="s">
        <v>382</v>
      </c>
      <c r="D40" s="1178">
        <f>[2]TABLE!D38</f>
        <v>3.2</v>
      </c>
      <c r="E40" s="1179"/>
      <c r="F40" s="1179">
        <f>[2]TABLE!F38</f>
        <v>2.65</v>
      </c>
      <c r="G40" s="1179">
        <f>[2]TABLE!G38</f>
        <v>2.37</v>
      </c>
      <c r="H40" s="1179" t="e">
        <f>[2]TABLE!H38</f>
        <v>#N/A</v>
      </c>
      <c r="I40" s="1179">
        <f>[2]TABLE!I38</f>
        <v>3.16</v>
      </c>
      <c r="J40" s="1179">
        <f>[2]TABLE!J38</f>
        <v>2.94</v>
      </c>
      <c r="K40" s="1179"/>
      <c r="L40" s="1179">
        <f>[2]TABLE!L38</f>
        <v>2.4700000000000002</v>
      </c>
      <c r="M40" s="1179"/>
      <c r="N40" s="1179">
        <f>[2]TABLE!N38</f>
        <v>2.41</v>
      </c>
      <c r="O40" s="1179"/>
      <c r="P40" s="1180"/>
      <c r="Q40" s="1180">
        <f>[2]TABLE!Q38</f>
        <v>1.867</v>
      </c>
      <c r="R40" s="1181">
        <f>[2]TABLE!R38</f>
        <v>2.8081</v>
      </c>
      <c r="S40" s="1115"/>
    </row>
    <row r="41" spans="1:19">
      <c r="A41" s="1177"/>
      <c r="B41" s="1177"/>
      <c r="C41" s="1131" t="s">
        <v>383</v>
      </c>
      <c r="D41" s="1182">
        <f>[2]TABLE!D39</f>
        <v>0</v>
      </c>
      <c r="E41" s="1184"/>
      <c r="F41" s="1183">
        <f>[2]TABLE!F39</f>
        <v>-9.9999999999997868E-3</v>
      </c>
      <c r="G41" s="1183">
        <f>[2]TABLE!G39</f>
        <v>-6.0000000000000053E-2</v>
      </c>
      <c r="H41" s="1183" t="e">
        <f>[2]TABLE!H39</f>
        <v>#N/A</v>
      </c>
      <c r="I41" s="1183">
        <f>[2]TABLE!I39</f>
        <v>2.9999999999999805E-2</v>
      </c>
      <c r="J41" s="1183">
        <f>[2]TABLE!J39</f>
        <v>0</v>
      </c>
      <c r="K41" s="1183"/>
      <c r="L41" s="1183">
        <f>[2]TABLE!L39</f>
        <v>-0.14000000000000012</v>
      </c>
      <c r="M41" s="1183"/>
      <c r="N41" s="1183">
        <f>[2]TABLE!N39</f>
        <v>0.11999999999999966</v>
      </c>
      <c r="O41" s="1184"/>
      <c r="P41" s="1186"/>
      <c r="Q41" s="1185">
        <f>[2]TABLE!Q39</f>
        <v>0.20579999999999998</v>
      </c>
      <c r="R41" s="1187">
        <f>[2]TABLE!R39</f>
        <v>2.2999999999999687E-3</v>
      </c>
      <c r="S41" s="1115"/>
    </row>
    <row r="42" spans="1:19">
      <c r="A42" s="1188"/>
      <c r="B42" s="1188"/>
      <c r="C42" s="1131" t="s">
        <v>384</v>
      </c>
      <c r="D42" s="1132">
        <f>[2]TABLE!D40</f>
        <v>113.86279533162539</v>
      </c>
      <c r="E42" s="1145"/>
      <c r="F42" s="1133">
        <f>[2]TABLE!F40</f>
        <v>93.936806148590961</v>
      </c>
      <c r="G42" s="1133">
        <f>[2]TABLE!G40</f>
        <v>82.194705380017083</v>
      </c>
      <c r="H42" s="1133" t="e">
        <f>[2]TABLE!H40</f>
        <v>#N/A</v>
      </c>
      <c r="I42" s="1133">
        <f>[2]TABLE!I40</f>
        <v>113.50697409621407</v>
      </c>
      <c r="J42" s="1133">
        <f>[2]TABLE!J40</f>
        <v>104.61144321093083</v>
      </c>
      <c r="K42" s="1133"/>
      <c r="L42" s="1133">
        <f>[2]TABLE!L40</f>
        <v>82.906347850839751</v>
      </c>
      <c r="M42" s="1133"/>
      <c r="N42" s="1133" t="e">
        <f>[2]TABLE!N40</f>
        <v>#REF!</v>
      </c>
      <c r="O42" s="1133"/>
      <c r="P42" s="1134"/>
      <c r="Q42" s="1134">
        <f>[2]TABLE!Q40</f>
        <v>73.754625676060343</v>
      </c>
      <c r="R42" s="1135"/>
      <c r="S42" s="1115"/>
    </row>
    <row r="43" spans="1:19" ht="13.5" thickBot="1">
      <c r="C43" s="1146" t="s">
        <v>385</v>
      </c>
      <c r="D43" s="1147">
        <f>[2]TABLE!D41</f>
        <v>5.14</v>
      </c>
      <c r="E43" s="1148"/>
      <c r="F43" s="1148">
        <f>[2]TABLE!F41</f>
        <v>25.14</v>
      </c>
      <c r="G43" s="1148">
        <f>[2]TABLE!G41</f>
        <v>14.29</v>
      </c>
      <c r="H43" s="1148">
        <f>[2]TABLE!H41</f>
        <v>0</v>
      </c>
      <c r="I43" s="1148">
        <f>[2]TABLE!I41</f>
        <v>32.54</v>
      </c>
      <c r="J43" s="1148">
        <f>[2]TABLE!J41</f>
        <v>13.84</v>
      </c>
      <c r="K43" s="1148"/>
      <c r="L43" s="1148">
        <f>[2]TABLE!L41</f>
        <v>3.79</v>
      </c>
      <c r="M43" s="1148"/>
      <c r="N43" s="1148">
        <f>[2]TABLE!N41</f>
        <v>2.1800000000000002</v>
      </c>
      <c r="O43" s="1148"/>
      <c r="P43" s="1149"/>
      <c r="Q43" s="1150">
        <f>[2]TABLE!Q41</f>
        <v>3.09</v>
      </c>
      <c r="R43" s="1151">
        <f>[2]TABLE!R41</f>
        <v>100.01000000000002</v>
      </c>
      <c r="S43" s="1115"/>
    </row>
    <row r="44" spans="1:19" ht="13.5" thickBot="1">
      <c r="A44" s="1172" t="s">
        <v>397</v>
      </c>
      <c r="B44" s="1172" t="s">
        <v>398</v>
      </c>
      <c r="C44" s="1115"/>
      <c r="D44" s="1115"/>
      <c r="E44" s="1115"/>
      <c r="F44" s="1115"/>
      <c r="G44" s="1115"/>
      <c r="H44" s="1115"/>
      <c r="I44" s="1115"/>
      <c r="J44" s="1115"/>
      <c r="K44" s="1115"/>
      <c r="L44" s="1115"/>
      <c r="M44" s="1115"/>
      <c r="N44" s="1115"/>
      <c r="O44" s="1115"/>
      <c r="P44" s="1115"/>
      <c r="Q44" s="1115"/>
      <c r="R44" s="1115"/>
      <c r="S44" s="1115"/>
    </row>
    <row r="45" spans="1:19" ht="18.75" thickBot="1">
      <c r="A45" s="1172"/>
      <c r="B45" s="1172"/>
      <c r="C45" s="1117" t="s">
        <v>399</v>
      </c>
      <c r="D45" s="1118"/>
      <c r="E45" s="1118"/>
      <c r="F45" s="1118"/>
      <c r="G45" s="1118"/>
      <c r="H45" s="1118"/>
      <c r="I45" s="1118"/>
      <c r="J45" s="1118"/>
      <c r="K45" s="1118"/>
      <c r="L45" s="1118"/>
      <c r="M45" s="1118"/>
      <c r="N45" s="1118"/>
      <c r="O45" s="1118"/>
      <c r="P45" s="1118"/>
      <c r="Q45" s="1118"/>
      <c r="R45" s="1119"/>
      <c r="S45" s="1115"/>
    </row>
    <row r="46" spans="1:19" ht="13.5" thickBot="1">
      <c r="C46" s="1120"/>
      <c r="D46" s="1121" t="s">
        <v>326</v>
      </c>
      <c r="E46" s="1122" t="s">
        <v>329</v>
      </c>
      <c r="F46" s="1122" t="s">
        <v>330</v>
      </c>
      <c r="G46" s="1122" t="s">
        <v>332</v>
      </c>
      <c r="H46" s="1122" t="s">
        <v>334</v>
      </c>
      <c r="I46" s="1122" t="s">
        <v>335</v>
      </c>
      <c r="J46" s="1122" t="s">
        <v>337</v>
      </c>
      <c r="K46" s="1122" t="s">
        <v>344</v>
      </c>
      <c r="L46" s="1122" t="s">
        <v>345</v>
      </c>
      <c r="M46" s="1122" t="s">
        <v>346</v>
      </c>
      <c r="N46" s="1122" t="s">
        <v>347</v>
      </c>
      <c r="O46" s="1122" t="s">
        <v>348</v>
      </c>
      <c r="P46" s="1123" t="s">
        <v>349</v>
      </c>
      <c r="Q46" s="1123" t="s">
        <v>352</v>
      </c>
      <c r="R46" s="1124" t="s">
        <v>377</v>
      </c>
      <c r="S46" s="1115"/>
    </row>
    <row r="47" spans="1:19">
      <c r="C47" s="1157" t="s">
        <v>400</v>
      </c>
      <c r="D47" s="1158">
        <f>[2]TABLE!D45</f>
        <v>683.5</v>
      </c>
      <c r="E47" s="1159"/>
      <c r="F47" s="1160">
        <f>[2]TABLE!F45</f>
        <v>528</v>
      </c>
      <c r="G47" s="1160"/>
      <c r="H47" s="1160"/>
      <c r="I47" s="1160">
        <f>[2]TABLE!I45</f>
        <v>666.9</v>
      </c>
      <c r="J47" s="1160">
        <f>[2]TABLE!J45</f>
        <v>559.25</v>
      </c>
      <c r="K47" s="1159">
        <f>[2]TABLE!K45</f>
        <v>563.95000000000005</v>
      </c>
      <c r="L47" s="1159"/>
      <c r="M47" s="1159"/>
      <c r="N47" s="1159">
        <f>[2]TABLE!N45</f>
        <v>491.21</v>
      </c>
      <c r="O47" s="1159"/>
      <c r="P47" s="1159">
        <f>[2]TABLE!P45</f>
        <v>447.09</v>
      </c>
      <c r="Q47" s="1159"/>
      <c r="R47" s="1161">
        <f>[2]TABLE!R45</f>
        <v>598.07249999999999</v>
      </c>
      <c r="S47" s="1115"/>
    </row>
    <row r="48" spans="1:19">
      <c r="A48" s="1177"/>
      <c r="B48" s="1177"/>
      <c r="C48" s="1162" t="s">
        <v>382</v>
      </c>
      <c r="D48" s="1163">
        <f>[2]TABLE!D46</f>
        <v>683.5</v>
      </c>
      <c r="E48" s="1164"/>
      <c r="F48" s="1164">
        <f>[2]TABLE!F46</f>
        <v>520</v>
      </c>
      <c r="G48" s="1164"/>
      <c r="H48" s="1164"/>
      <c r="I48" s="1164">
        <f>[2]TABLE!I46</f>
        <v>658.7</v>
      </c>
      <c r="J48" s="1164">
        <f>[2]TABLE!J46</f>
        <v>559.25</v>
      </c>
      <c r="K48" s="1164">
        <f>[2]TABLE!K46</f>
        <v>563.95000000000005</v>
      </c>
      <c r="L48" s="1164"/>
      <c r="M48" s="1164"/>
      <c r="N48" s="1164">
        <f>[2]TABLE!N46</f>
        <v>474.17</v>
      </c>
      <c r="O48" s="1164"/>
      <c r="P48" s="1164">
        <f>[2]TABLE!P46</f>
        <v>447.09</v>
      </c>
      <c r="Q48" s="1165"/>
      <c r="R48" s="1166">
        <f>[2]TABLE!R46</f>
        <v>594.82389999999998</v>
      </c>
      <c r="S48" s="1115"/>
    </row>
    <row r="49" spans="1:19">
      <c r="A49" s="1177"/>
      <c r="B49" s="1177"/>
      <c r="C49" s="1131" t="s">
        <v>383</v>
      </c>
      <c r="D49" s="1182">
        <f>[2]TABLE!D47</f>
        <v>0</v>
      </c>
      <c r="E49" s="1184"/>
      <c r="F49" s="1183">
        <f>[2]TABLE!F47</f>
        <v>8</v>
      </c>
      <c r="G49" s="1183"/>
      <c r="H49" s="1183"/>
      <c r="I49" s="1183">
        <f>[2]TABLE!I47</f>
        <v>8.1999999999999318</v>
      </c>
      <c r="J49" s="1183">
        <f>[2]TABLE!J47</f>
        <v>0</v>
      </c>
      <c r="K49" s="1183">
        <f>[2]TABLE!K47</f>
        <v>0</v>
      </c>
      <c r="L49" s="1183"/>
      <c r="M49" s="1183"/>
      <c r="N49" s="1183">
        <f>[2]TABLE!N47</f>
        <v>17.039999999999964</v>
      </c>
      <c r="O49" s="1183"/>
      <c r="P49" s="1183">
        <f>[2]TABLE!P47</f>
        <v>0</v>
      </c>
      <c r="Q49" s="1186"/>
      <c r="R49" s="1187">
        <f>[2]TABLE!R47</f>
        <v>3.2486000000000104</v>
      </c>
      <c r="S49" s="1115"/>
    </row>
    <row r="50" spans="1:19">
      <c r="A50" s="1188"/>
      <c r="B50" s="1188"/>
      <c r="C50" s="1131" t="s">
        <v>384</v>
      </c>
      <c r="D50" s="1132">
        <f>[2]TABLE!D48</f>
        <v>114.28380338504111</v>
      </c>
      <c r="E50" s="1133"/>
      <c r="F50" s="1133">
        <f>[2]TABLE!F48</f>
        <v>88.283611100660877</v>
      </c>
      <c r="G50" s="1133"/>
      <c r="H50" s="1133"/>
      <c r="I50" s="1133">
        <f>[2]TABLE!I48</f>
        <v>111.5082201572552</v>
      </c>
      <c r="J50" s="1133">
        <f>[2]TABLE!J48</f>
        <v>93.508730128872344</v>
      </c>
      <c r="K50" s="1133">
        <f>[2]TABLE!K48</f>
        <v>94.29458803071536</v>
      </c>
      <c r="L50" s="1133"/>
      <c r="M50" s="1133"/>
      <c r="N50" s="1133">
        <f>[2]TABLE!N48</f>
        <v>82.132182971128074</v>
      </c>
      <c r="O50" s="1133"/>
      <c r="P50" s="1133">
        <f>[2]TABLE!P48</f>
        <v>74.755150922338004</v>
      </c>
      <c r="Q50" s="1134"/>
      <c r="R50" s="1156"/>
      <c r="S50" s="1115"/>
    </row>
    <row r="51" spans="1:19" ht="13.5" thickBot="1">
      <c r="C51" s="1146" t="s">
        <v>385</v>
      </c>
      <c r="D51" s="1147">
        <f>[2]TABLE!D49</f>
        <v>7.99</v>
      </c>
      <c r="E51" s="1148"/>
      <c r="F51" s="1148">
        <f>[2]TABLE!F49</f>
        <v>7.91</v>
      </c>
      <c r="G51" s="1148"/>
      <c r="H51" s="1148"/>
      <c r="I51" s="1148">
        <f>[2]TABLE!I49</f>
        <v>28.82</v>
      </c>
      <c r="J51" s="1148">
        <f>[2]TABLE!J49</f>
        <v>15.97</v>
      </c>
      <c r="K51" s="1148">
        <f>[2]TABLE!K49</f>
        <v>37.450000000000003</v>
      </c>
      <c r="L51" s="1148"/>
      <c r="M51" s="1148"/>
      <c r="N51" s="1148">
        <f>[2]TABLE!N49</f>
        <v>1.48</v>
      </c>
      <c r="O51" s="1148"/>
      <c r="P51" s="1149">
        <f>[2]TABLE!P49</f>
        <v>0.37</v>
      </c>
      <c r="Q51" s="1150"/>
      <c r="R51" s="1151">
        <f>[2]TABLE!R49</f>
        <v>99.990000000000009</v>
      </c>
      <c r="S51" s="1115"/>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L10" sqref="L1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5" t="s">
        <v>520</v>
      </c>
      <c r="B5" s="1665"/>
      <c r="C5" s="1665"/>
      <c r="D5" s="1665"/>
      <c r="E5" s="1665"/>
      <c r="F5" s="1665"/>
      <c r="H5" s="917" t="s">
        <v>267</v>
      </c>
      <c r="K5" s="3"/>
      <c r="L5" s="3"/>
      <c r="M5" s="3"/>
      <c r="N5" s="3"/>
      <c r="O5" s="3"/>
      <c r="P5" s="3"/>
    </row>
    <row r="6" spans="1:20" ht="15.75" customHeight="1" thickBot="1">
      <c r="A6" s="1666" t="s">
        <v>116</v>
      </c>
      <c r="B6" s="1668" t="s">
        <v>521</v>
      </c>
      <c r="C6" s="1669"/>
      <c r="D6" s="1670"/>
      <c r="E6" s="1671" t="s">
        <v>522</v>
      </c>
      <c r="F6" s="1673" t="s">
        <v>523</v>
      </c>
      <c r="K6" s="3"/>
      <c r="L6" s="3"/>
      <c r="M6" s="3"/>
      <c r="N6" s="3"/>
      <c r="O6" s="3"/>
      <c r="P6" s="3"/>
    </row>
    <row r="7" spans="1:20" ht="21" customHeight="1" thickBot="1">
      <c r="A7" s="1667"/>
      <c r="B7" s="918" t="s">
        <v>254</v>
      </c>
      <c r="C7" s="918" t="s">
        <v>257</v>
      </c>
      <c r="D7" s="918" t="s">
        <v>258</v>
      </c>
      <c r="E7" s="1672"/>
      <c r="F7" s="1674"/>
      <c r="K7"/>
      <c r="L7"/>
      <c r="M7"/>
      <c r="N7"/>
      <c r="O7"/>
      <c r="P7" s="3"/>
    </row>
    <row r="8" spans="1:20" ht="17.25" customHeight="1" thickBot="1">
      <c r="A8" s="919" t="s">
        <v>117</v>
      </c>
      <c r="B8" s="920">
        <v>8112.7219999999998</v>
      </c>
      <c r="C8" s="921">
        <v>5294.8429999999998</v>
      </c>
      <c r="D8" s="922">
        <f t="shared" ref="D8:D13" si="0">(C8/B8)*100</f>
        <v>65.265924309991149</v>
      </c>
      <c r="E8" s="921">
        <v>6496.0259999999998</v>
      </c>
      <c r="F8" s="922">
        <f t="shared" ref="F8:F13" si="1">((B8-E8)/E8)*100</f>
        <v>24.887461965207649</v>
      </c>
      <c r="H8" s="923" t="s">
        <v>118</v>
      </c>
      <c r="J8"/>
      <c r="K8"/>
      <c r="L8"/>
      <c r="M8"/>
      <c r="N8"/>
      <c r="O8"/>
      <c r="P8"/>
    </row>
    <row r="9" spans="1:20" ht="18" customHeight="1" thickBot="1">
      <c r="A9" s="919" t="s">
        <v>119</v>
      </c>
      <c r="B9" s="924">
        <v>33359</v>
      </c>
      <c r="C9" s="921">
        <v>11467</v>
      </c>
      <c r="D9" s="922">
        <f t="shared" si="0"/>
        <v>34.374531610659794</v>
      </c>
      <c r="E9" s="925">
        <v>24669</v>
      </c>
      <c r="F9" s="922">
        <f t="shared" si="1"/>
        <v>35.226397502938909</v>
      </c>
      <c r="H9" s="926">
        <f>B9-E9</f>
        <v>8690</v>
      </c>
      <c r="J9"/>
      <c r="K9"/>
      <c r="L9"/>
      <c r="M9"/>
      <c r="N9"/>
      <c r="O9"/>
      <c r="P9"/>
      <c r="Q9" s="897"/>
      <c r="R9" s="897"/>
      <c r="S9" s="897"/>
      <c r="T9" s="897"/>
    </row>
    <row r="10" spans="1:20" ht="15" customHeight="1" thickBot="1">
      <c r="A10" s="927" t="s">
        <v>249</v>
      </c>
      <c r="B10" s="924">
        <v>15324</v>
      </c>
      <c r="C10" s="928">
        <v>0</v>
      </c>
      <c r="D10" s="929">
        <f t="shared" si="0"/>
        <v>0</v>
      </c>
      <c r="E10" s="928">
        <v>9435</v>
      </c>
      <c r="F10" s="929">
        <f t="shared" si="1"/>
        <v>62.416534181240067</v>
      </c>
      <c r="J10"/>
      <c r="K10"/>
      <c r="L10"/>
      <c r="M10"/>
      <c r="N10"/>
      <c r="O10"/>
      <c r="P10"/>
      <c r="Q10" s="897"/>
      <c r="R10" s="897"/>
      <c r="S10" s="897"/>
      <c r="T10" s="897"/>
    </row>
    <row r="11" spans="1:20" ht="17.25" customHeight="1" thickBot="1">
      <c r="A11" s="919" t="s">
        <v>120</v>
      </c>
      <c r="B11" s="924">
        <v>194669.239</v>
      </c>
      <c r="C11" s="930">
        <v>35694.31</v>
      </c>
      <c r="D11" s="922">
        <f t="shared" si="0"/>
        <v>18.335875859667791</v>
      </c>
      <c r="E11" s="930">
        <v>168408.68</v>
      </c>
      <c r="F11" s="922">
        <f t="shared" si="1"/>
        <v>15.593352432903107</v>
      </c>
      <c r="J11"/>
      <c r="K11"/>
      <c r="L11"/>
      <c r="M11"/>
      <c r="N11"/>
      <c r="O11"/>
      <c r="P11"/>
      <c r="Q11" s="897"/>
      <c r="R11" s="897"/>
      <c r="S11" s="897"/>
      <c r="T11" s="897"/>
    </row>
    <row r="12" spans="1:20" ht="15" customHeight="1" thickBot="1">
      <c r="A12" s="932" t="s">
        <v>121</v>
      </c>
      <c r="B12" s="924">
        <v>70449.445999999996</v>
      </c>
      <c r="C12" s="933">
        <v>11612.761</v>
      </c>
      <c r="D12" s="922">
        <f t="shared" si="0"/>
        <v>16.483821604502044</v>
      </c>
      <c r="E12" s="933">
        <v>72238.656000000003</v>
      </c>
      <c r="F12" s="922">
        <f t="shared" si="1"/>
        <v>-2.4768041088693655</v>
      </c>
      <c r="J12"/>
      <c r="K12"/>
      <c r="L12"/>
      <c r="M12"/>
      <c r="N12"/>
      <c r="O12"/>
      <c r="P12"/>
      <c r="Q12" s="897"/>
      <c r="R12" s="897"/>
      <c r="S12" s="897"/>
      <c r="T12" s="897"/>
    </row>
    <row r="13" spans="1:20" ht="15" customHeight="1" thickBot="1">
      <c r="A13" s="932" t="s">
        <v>122</v>
      </c>
      <c r="B13" s="924">
        <f>B11+B12</f>
        <v>265118.685</v>
      </c>
      <c r="C13" s="933">
        <f>C11+C12</f>
        <v>47307.070999999996</v>
      </c>
      <c r="D13" s="934">
        <f t="shared" si="0"/>
        <v>17.84373326987496</v>
      </c>
      <c r="E13" s="933">
        <f>E11+E12</f>
        <v>240647.33600000001</v>
      </c>
      <c r="F13" s="934">
        <f t="shared" si="1"/>
        <v>10.168967338994348</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65" t="s">
        <v>527</v>
      </c>
      <c r="B18" s="1665"/>
      <c r="C18" s="1665"/>
      <c r="D18" s="1665"/>
      <c r="E18" s="1665"/>
      <c r="F18" s="1665"/>
      <c r="I18"/>
      <c r="J18"/>
      <c r="K18"/>
      <c r="L18"/>
      <c r="M18" s="3"/>
      <c r="N18" s="3"/>
      <c r="O18" s="897"/>
      <c r="P18" s="897"/>
      <c r="Q18" s="897"/>
      <c r="R18" s="897"/>
      <c r="S18" s="897"/>
      <c r="T18" s="897"/>
    </row>
    <row r="19" spans="1:20" ht="16.5" customHeight="1" thickBot="1">
      <c r="A19" s="1675" t="s">
        <v>497</v>
      </c>
      <c r="B19" s="1668" t="s">
        <v>528</v>
      </c>
      <c r="C19" s="1669"/>
      <c r="D19" s="1670"/>
      <c r="E19" s="1671" t="s">
        <v>522</v>
      </c>
      <c r="F19" s="1673" t="s">
        <v>529</v>
      </c>
      <c r="I19"/>
      <c r="J19"/>
      <c r="K19"/>
      <c r="L19"/>
      <c r="M19" s="3"/>
      <c r="N19" s="3"/>
      <c r="O19" s="897"/>
      <c r="P19" s="897"/>
      <c r="Q19" s="897"/>
      <c r="R19" s="897"/>
      <c r="S19" s="897"/>
      <c r="T19" s="897"/>
    </row>
    <row r="20" spans="1:20" ht="21" customHeight="1" thickBot="1">
      <c r="A20" s="1676"/>
      <c r="B20" s="937" t="s">
        <v>254</v>
      </c>
      <c r="C20" s="937" t="s">
        <v>366</v>
      </c>
      <c r="D20" s="937" t="s">
        <v>367</v>
      </c>
      <c r="E20" s="1677"/>
      <c r="F20" s="1678"/>
      <c r="I20"/>
      <c r="J20"/>
      <c r="K20"/>
      <c r="L20"/>
      <c r="M20" s="3"/>
      <c r="N20" s="3"/>
      <c r="O20" s="897"/>
      <c r="P20" s="897"/>
      <c r="Q20" s="897"/>
      <c r="R20" s="897"/>
      <c r="S20" s="897"/>
      <c r="T20" s="897"/>
    </row>
    <row r="21" spans="1:20" ht="15.75" thickBot="1">
      <c r="A21" s="938" t="s">
        <v>117</v>
      </c>
      <c r="B21" s="924">
        <v>38840.964</v>
      </c>
      <c r="C21" s="939">
        <v>0</v>
      </c>
      <c r="D21" s="940">
        <f t="shared" ref="D21:D26" si="2">(C21/B21)*100</f>
        <v>0</v>
      </c>
      <c r="E21" s="933">
        <v>48289.7</v>
      </c>
      <c r="F21" s="940">
        <f t="shared" ref="F21:F26" si="3">((B21-E21)/E21)*100</f>
        <v>-19.566773038556875</v>
      </c>
      <c r="H21" s="923" t="s">
        <v>124</v>
      </c>
      <c r="K21" s="3"/>
      <c r="L21" s="3"/>
      <c r="M21" s="3"/>
      <c r="N21" s="3"/>
      <c r="O21" s="897"/>
      <c r="P21" s="897"/>
      <c r="Q21" s="897"/>
      <c r="R21" s="897"/>
      <c r="S21" s="897"/>
      <c r="T21" s="897"/>
    </row>
    <row r="22" spans="1:20" ht="15.75" thickBot="1">
      <c r="A22" s="938" t="s">
        <v>119</v>
      </c>
      <c r="B22" s="924">
        <v>158379</v>
      </c>
      <c r="C22" s="939">
        <v>0</v>
      </c>
      <c r="D22" s="922">
        <f t="shared" si="2"/>
        <v>0</v>
      </c>
      <c r="E22" s="933">
        <v>188684</v>
      </c>
      <c r="F22" s="922">
        <f t="shared" si="3"/>
        <v>-16.061245256619532</v>
      </c>
      <c r="H22" s="926">
        <f>B22-E22</f>
        <v>-30305</v>
      </c>
      <c r="K22" s="897"/>
      <c r="L22" s="897"/>
      <c r="M22" s="897"/>
      <c r="O22" s="897"/>
      <c r="P22" s="897"/>
      <c r="Q22" s="897"/>
      <c r="R22" s="897"/>
      <c r="S22" s="897"/>
      <c r="T22" s="897"/>
    </row>
    <row r="23" spans="1:20" ht="15.75" thickBot="1">
      <c r="A23" s="941" t="s">
        <v>249</v>
      </c>
      <c r="B23" s="924">
        <v>51578</v>
      </c>
      <c r="C23" s="942">
        <v>0</v>
      </c>
      <c r="D23" s="922">
        <f t="shared" si="2"/>
        <v>0</v>
      </c>
      <c r="E23" s="928">
        <v>63692</v>
      </c>
      <c r="F23" s="922">
        <f t="shared" si="3"/>
        <v>-19.019657099792752</v>
      </c>
      <c r="N23" s="897"/>
      <c r="O23" s="897"/>
      <c r="P23" s="897"/>
      <c r="Q23" s="897"/>
      <c r="R23" s="897"/>
      <c r="S23" s="897"/>
      <c r="T23" s="897"/>
    </row>
    <row r="24" spans="1:20" ht="15.75" thickBot="1">
      <c r="A24" s="938" t="s">
        <v>120</v>
      </c>
      <c r="B24" s="924">
        <v>10560.294</v>
      </c>
      <c r="C24" s="943">
        <v>395.55200000000002</v>
      </c>
      <c r="D24" s="929">
        <f t="shared" si="2"/>
        <v>3.7456532933647493</v>
      </c>
      <c r="E24" s="933">
        <v>9208.7330000000002</v>
      </c>
      <c r="F24" s="929">
        <f t="shared" si="3"/>
        <v>14.676948500950127</v>
      </c>
      <c r="N24" s="897"/>
      <c r="O24" s="897"/>
      <c r="P24" s="897"/>
      <c r="Q24" s="897"/>
      <c r="R24" s="897"/>
      <c r="S24" s="897"/>
      <c r="T24" s="897"/>
    </row>
    <row r="25" spans="1:20" ht="15.75" thickBot="1">
      <c r="A25" s="938" t="s">
        <v>121</v>
      </c>
      <c r="B25" s="924">
        <v>4599.1099999999997</v>
      </c>
      <c r="C25" s="943">
        <v>194.274</v>
      </c>
      <c r="D25" s="922">
        <f t="shared" si="2"/>
        <v>4.2241651102061049</v>
      </c>
      <c r="E25" s="933">
        <v>7984.8670000000002</v>
      </c>
      <c r="F25" s="922">
        <f t="shared" si="3"/>
        <v>-42.402171507678219</v>
      </c>
      <c r="N25" s="897"/>
      <c r="O25" s="897"/>
      <c r="P25" s="897"/>
      <c r="Q25" s="897"/>
      <c r="R25" s="897"/>
      <c r="S25" s="897"/>
      <c r="T25" s="897"/>
    </row>
    <row r="26" spans="1:20" ht="15.75" thickBot="1">
      <c r="A26" s="938" t="s">
        <v>122</v>
      </c>
      <c r="B26" s="924">
        <f>B24+B25</f>
        <v>15159.403999999999</v>
      </c>
      <c r="C26" s="933">
        <f>C24+C25</f>
        <v>589.82600000000002</v>
      </c>
      <c r="D26" s="934">
        <f t="shared" si="2"/>
        <v>3.8908257870823948</v>
      </c>
      <c r="E26" s="933">
        <f>E24+E25</f>
        <v>17193.599999999999</v>
      </c>
      <c r="F26" s="934">
        <f t="shared" si="3"/>
        <v>-11.831123208635772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4"/>
      <c r="D30" s="1664"/>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4"/>
      <c r="C41" s="1664"/>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3" zoomScale="85" zoomScaleNormal="85" workbookViewId="0">
      <selection activeCell="A37" sqref="A37"/>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2" t="s">
        <v>247</v>
      </c>
      <c r="B1" s="1073"/>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row>
    <row r="2" spans="1:27" ht="28.5" customHeight="1">
      <c r="A2" s="1680" t="s">
        <v>519</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5.75" customHeight="1">
      <c r="A3" s="1681" t="s">
        <v>518</v>
      </c>
      <c r="B3" s="1681"/>
      <c r="C3" s="1681"/>
      <c r="D3" s="1681"/>
      <c r="E3" s="1681"/>
      <c r="F3" s="1681"/>
      <c r="G3" s="1681"/>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465" t="s">
        <v>125</v>
      </c>
      <c r="B5" s="1679" t="s">
        <v>126</v>
      </c>
      <c r="C5" s="1679"/>
      <c r="D5" s="1466"/>
      <c r="E5" s="1466"/>
      <c r="F5" s="1465" t="s">
        <v>127</v>
      </c>
      <c r="G5" s="1467" t="s">
        <v>128</v>
      </c>
      <c r="H5" s="1468"/>
      <c r="I5" s="1466"/>
      <c r="J5" s="1466"/>
      <c r="K5" s="1465" t="s">
        <v>129</v>
      </c>
      <c r="L5" s="1469" t="s">
        <v>130</v>
      </c>
      <c r="M5" s="1466"/>
      <c r="N5" s="1470"/>
      <c r="O5" s="855"/>
      <c r="P5" s="1465" t="s">
        <v>131</v>
      </c>
      <c r="Q5" s="1469" t="s">
        <v>132</v>
      </c>
      <c r="R5" s="1466"/>
    </row>
    <row r="6" spans="1:27" ht="53.25" customHeight="1" thickBot="1">
      <c r="A6" s="1064" t="s">
        <v>133</v>
      </c>
      <c r="B6" s="1065" t="s">
        <v>134</v>
      </c>
      <c r="C6" s="1066" t="s">
        <v>135</v>
      </c>
      <c r="D6" s="1067" t="s">
        <v>136</v>
      </c>
      <c r="E6" s="1068"/>
      <c r="F6" s="1064" t="s">
        <v>133</v>
      </c>
      <c r="G6" s="1065" t="s">
        <v>134</v>
      </c>
      <c r="H6" s="1069" t="s">
        <v>135</v>
      </c>
      <c r="I6" s="1067" t="s">
        <v>136</v>
      </c>
      <c r="J6" s="1068"/>
      <c r="K6" s="1060" t="s">
        <v>133</v>
      </c>
      <c r="L6" s="1061" t="s">
        <v>134</v>
      </c>
      <c r="M6" s="1062" t="s">
        <v>137</v>
      </c>
      <c r="N6" s="1063" t="s">
        <v>136</v>
      </c>
      <c r="O6" s="855"/>
      <c r="P6" s="1060" t="s">
        <v>133</v>
      </c>
      <c r="Q6" s="1061" t="s">
        <v>511</v>
      </c>
      <c r="R6" s="1062" t="s">
        <v>137</v>
      </c>
      <c r="S6" s="1063" t="s">
        <v>136</v>
      </c>
    </row>
    <row r="7" spans="1:27" ht="15.75">
      <c r="A7" s="981" t="s">
        <v>370</v>
      </c>
      <c r="B7" s="982">
        <v>16206.085999999999</v>
      </c>
      <c r="C7" s="982">
        <v>7207</v>
      </c>
      <c r="D7" s="983">
        <v>4.6636218705035972</v>
      </c>
      <c r="E7" s="1068"/>
      <c r="F7" s="981" t="s">
        <v>138</v>
      </c>
      <c r="G7" s="982">
        <v>2545.6239999999998</v>
      </c>
      <c r="H7" s="982">
        <v>13761</v>
      </c>
      <c r="I7" s="983">
        <v>3.1237601589352613</v>
      </c>
      <c r="J7" s="1068"/>
      <c r="K7" s="978" t="s">
        <v>138</v>
      </c>
      <c r="L7" s="979">
        <v>278863.52600000001</v>
      </c>
      <c r="M7" s="979">
        <v>49576.87</v>
      </c>
      <c r="N7" s="980">
        <v>5.62487155804713</v>
      </c>
      <c r="O7" s="855"/>
      <c r="P7" s="978" t="s">
        <v>139</v>
      </c>
      <c r="Q7" s="979">
        <v>67773.432000000001</v>
      </c>
      <c r="R7" s="979">
        <v>12878.561</v>
      </c>
      <c r="S7" s="980">
        <v>5.2625003678594213</v>
      </c>
    </row>
    <row r="8" spans="1:27" ht="15.75">
      <c r="A8" s="978" t="s">
        <v>402</v>
      </c>
      <c r="B8" s="979">
        <v>4194.38</v>
      </c>
      <c r="C8" s="979">
        <v>1705</v>
      </c>
      <c r="D8" s="980">
        <v>5.4352257280326759</v>
      </c>
      <c r="E8" s="1068"/>
      <c r="F8" s="978" t="s">
        <v>140</v>
      </c>
      <c r="G8" s="979">
        <v>231.30799999999999</v>
      </c>
      <c r="H8" s="979">
        <v>779</v>
      </c>
      <c r="I8" s="980">
        <v>4.2944562028888642</v>
      </c>
      <c r="J8" s="1068"/>
      <c r="K8" s="978" t="s">
        <v>141</v>
      </c>
      <c r="L8" s="979">
        <v>182388.766</v>
      </c>
      <c r="M8" s="979">
        <v>34013.913999999997</v>
      </c>
      <c r="N8" s="980">
        <v>5.3621810768381435</v>
      </c>
      <c r="O8" s="855"/>
      <c r="P8" s="978" t="s">
        <v>140</v>
      </c>
      <c r="Q8" s="979">
        <v>48901.826000000001</v>
      </c>
      <c r="R8" s="979">
        <v>9915.07</v>
      </c>
      <c r="S8" s="980">
        <v>4.9320706762534208</v>
      </c>
    </row>
    <row r="9" spans="1:27" ht="16.5" thickBot="1">
      <c r="A9" s="978" t="s">
        <v>138</v>
      </c>
      <c r="B9" s="979">
        <v>3938.9949999999999</v>
      </c>
      <c r="C9" s="979">
        <v>16333</v>
      </c>
      <c r="D9" s="980">
        <v>3.4873948091846358</v>
      </c>
      <c r="E9" s="1068"/>
      <c r="F9" s="978" t="s">
        <v>371</v>
      </c>
      <c r="G9" s="979">
        <v>69.884</v>
      </c>
      <c r="H9" s="979">
        <v>416</v>
      </c>
      <c r="I9" s="980">
        <v>2.9843276252295339</v>
      </c>
      <c r="J9" s="1068"/>
      <c r="K9" s="978" t="s">
        <v>525</v>
      </c>
      <c r="L9" s="979">
        <v>105017.599</v>
      </c>
      <c r="M9" s="979">
        <v>19115.558000000001</v>
      </c>
      <c r="N9" s="980">
        <v>5.4938285871644448</v>
      </c>
      <c r="O9" s="855"/>
      <c r="P9" s="978" t="s">
        <v>141</v>
      </c>
      <c r="Q9" s="979">
        <v>42228.006999999998</v>
      </c>
      <c r="R9" s="979">
        <v>8187.1469999999999</v>
      </c>
      <c r="S9" s="980">
        <v>5.1578415533518571</v>
      </c>
    </row>
    <row r="10" spans="1:27" ht="16.5" thickBot="1">
      <c r="A10" s="978" t="s">
        <v>148</v>
      </c>
      <c r="B10" s="979">
        <v>2466.1860000000001</v>
      </c>
      <c r="C10" s="979">
        <v>1353</v>
      </c>
      <c r="D10" s="980">
        <v>3.5477595128456323</v>
      </c>
      <c r="E10" s="1068"/>
      <c r="F10" s="984" t="s">
        <v>259</v>
      </c>
      <c r="G10" s="985">
        <v>2901.4229999999998</v>
      </c>
      <c r="H10" s="985">
        <v>15324</v>
      </c>
      <c r="I10" s="1581">
        <v>3.1656952385108887</v>
      </c>
      <c r="J10" s="1068"/>
      <c r="K10" s="978" t="s">
        <v>371</v>
      </c>
      <c r="L10" s="979">
        <v>90147.553</v>
      </c>
      <c r="M10" s="979">
        <v>20112.127</v>
      </c>
      <c r="N10" s="980">
        <v>4.4822485955861353</v>
      </c>
      <c r="O10" s="855"/>
      <c r="P10" s="978" t="s">
        <v>145</v>
      </c>
      <c r="Q10" s="979">
        <v>25464.857</v>
      </c>
      <c r="R10" s="979">
        <v>3274.625</v>
      </c>
      <c r="S10" s="980">
        <v>7.7764192846509141</v>
      </c>
    </row>
    <row r="11" spans="1:27" ht="15.75">
      <c r="A11" s="978" t="s">
        <v>470</v>
      </c>
      <c r="B11" s="979">
        <v>1612.3</v>
      </c>
      <c r="C11" s="979">
        <v>664</v>
      </c>
      <c r="D11" s="980">
        <v>6.0991110270474742</v>
      </c>
      <c r="E11" s="1068"/>
      <c r="J11" s="1068"/>
      <c r="K11" s="978" t="s">
        <v>140</v>
      </c>
      <c r="L11" s="979">
        <v>74965.584000000003</v>
      </c>
      <c r="M11" s="979">
        <v>12300.548000000001</v>
      </c>
      <c r="N11" s="980">
        <v>6.0944913998953538</v>
      </c>
      <c r="O11" s="855"/>
      <c r="P11" s="978" t="s">
        <v>371</v>
      </c>
      <c r="Q11" s="979">
        <v>23543.149000000001</v>
      </c>
      <c r="R11" s="979">
        <v>4835.8959999999997</v>
      </c>
      <c r="S11" s="980">
        <v>4.8684150775781783</v>
      </c>
    </row>
    <row r="12" spans="1:27" ht="15.75">
      <c r="A12" s="978" t="s">
        <v>500</v>
      </c>
      <c r="B12" s="979">
        <v>1493.75</v>
      </c>
      <c r="C12" s="979">
        <v>493</v>
      </c>
      <c r="D12" s="980">
        <v>5.9799035208871274</v>
      </c>
      <c r="E12" s="1068"/>
      <c r="J12" s="1068"/>
      <c r="K12" s="978" t="s">
        <v>147</v>
      </c>
      <c r="L12" s="979">
        <v>60855.076999999997</v>
      </c>
      <c r="M12" s="979">
        <v>9082.3119999999999</v>
      </c>
      <c r="N12" s="980">
        <v>6.7003948994485105</v>
      </c>
      <c r="O12" s="855"/>
      <c r="P12" s="978" t="s">
        <v>142</v>
      </c>
      <c r="Q12" s="979">
        <v>23187.995999999999</v>
      </c>
      <c r="R12" s="979">
        <v>3837.9609999999998</v>
      </c>
      <c r="S12" s="980">
        <v>6.0417487306410882</v>
      </c>
    </row>
    <row r="13" spans="1:27" ht="15.75">
      <c r="A13" s="978" t="s">
        <v>146</v>
      </c>
      <c r="B13" s="979">
        <v>1403.5050000000001</v>
      </c>
      <c r="C13" s="979">
        <v>1427</v>
      </c>
      <c r="D13" s="980">
        <v>3.4525803856741182</v>
      </c>
      <c r="E13" s="1068"/>
      <c r="F13" s="1068"/>
      <c r="G13" s="1068"/>
      <c r="H13" s="1070"/>
      <c r="I13" s="1068"/>
      <c r="J13" s="1068"/>
      <c r="K13" s="978" t="s">
        <v>145</v>
      </c>
      <c r="L13" s="979">
        <v>45763.637999999999</v>
      </c>
      <c r="M13" s="979">
        <v>5294.308</v>
      </c>
      <c r="N13" s="980">
        <v>8.6439319359583919</v>
      </c>
      <c r="O13" s="855"/>
      <c r="P13" s="978" t="s">
        <v>138</v>
      </c>
      <c r="Q13" s="979">
        <v>21847.768</v>
      </c>
      <c r="R13" s="979">
        <v>4373.2929999999997</v>
      </c>
      <c r="S13" s="980">
        <v>4.9957247319125431</v>
      </c>
    </row>
    <row r="14" spans="1:27" ht="15.75">
      <c r="A14" s="978" t="s">
        <v>499</v>
      </c>
      <c r="B14" s="979">
        <v>759.76</v>
      </c>
      <c r="C14" s="979">
        <v>286</v>
      </c>
      <c r="D14" s="980">
        <v>4.780258844699472</v>
      </c>
      <c r="E14" s="1068"/>
      <c r="F14" s="855"/>
      <c r="G14" s="1068"/>
      <c r="H14" s="1070"/>
      <c r="I14" s="1068"/>
      <c r="J14" s="1068"/>
      <c r="K14" s="978" t="s">
        <v>148</v>
      </c>
      <c r="L14" s="979">
        <v>38923.07</v>
      </c>
      <c r="M14" s="979">
        <v>6692.6459999999997</v>
      </c>
      <c r="N14" s="980">
        <v>5.8157969209786389</v>
      </c>
      <c r="O14" s="855"/>
      <c r="P14" s="978" t="s">
        <v>147</v>
      </c>
      <c r="Q14" s="979">
        <v>19176.924999999999</v>
      </c>
      <c r="R14" s="979">
        <v>3951.7959999999998</v>
      </c>
      <c r="S14" s="980">
        <v>4.8527112735576434</v>
      </c>
    </row>
    <row r="15" spans="1:27" ht="15.75">
      <c r="A15" s="978" t="s">
        <v>151</v>
      </c>
      <c r="B15" s="979">
        <v>702.53300000000002</v>
      </c>
      <c r="C15" s="979">
        <v>370</v>
      </c>
      <c r="D15" s="980">
        <v>3.1902865446619137</v>
      </c>
      <c r="E15" s="987"/>
      <c r="F15" s="855"/>
      <c r="G15" s="1068"/>
      <c r="H15" s="1070"/>
      <c r="I15" s="1068"/>
      <c r="J15" s="1068"/>
      <c r="K15" s="978" t="s">
        <v>139</v>
      </c>
      <c r="L15" s="979">
        <v>35439.152999999998</v>
      </c>
      <c r="M15" s="979">
        <v>5115.3130000000001</v>
      </c>
      <c r="N15" s="980">
        <v>6.9280517145285145</v>
      </c>
      <c r="O15" s="855"/>
      <c r="P15" s="978" t="s">
        <v>275</v>
      </c>
      <c r="Q15" s="979">
        <v>11528.834999999999</v>
      </c>
      <c r="R15" s="979">
        <v>2170.8890000000001</v>
      </c>
      <c r="S15" s="980">
        <v>5.3106515349241707</v>
      </c>
    </row>
    <row r="16" spans="1:27" ht="15.75">
      <c r="A16" s="978" t="s">
        <v>308</v>
      </c>
      <c r="B16" s="979">
        <v>459.20299999999997</v>
      </c>
      <c r="C16" s="979">
        <v>206</v>
      </c>
      <c r="D16" s="980">
        <v>4.4154134615384617</v>
      </c>
      <c r="E16" s="1071"/>
      <c r="F16" s="855"/>
      <c r="G16" s="1068"/>
      <c r="H16" s="1070"/>
      <c r="I16" s="1068"/>
      <c r="J16" s="1068"/>
      <c r="K16" s="978" t="s">
        <v>143</v>
      </c>
      <c r="L16" s="979">
        <v>35192.347999999998</v>
      </c>
      <c r="M16" s="979">
        <v>6112.5990000000002</v>
      </c>
      <c r="N16" s="980">
        <v>5.7573460977891724</v>
      </c>
      <c r="O16" s="855"/>
      <c r="P16" s="978" t="s">
        <v>148</v>
      </c>
      <c r="Q16" s="979">
        <v>11332.741</v>
      </c>
      <c r="R16" s="979">
        <v>2112.4459999999999</v>
      </c>
      <c r="S16" s="980">
        <v>5.3647482586537123</v>
      </c>
    </row>
    <row r="17" spans="1:19" ht="15.75">
      <c r="A17" s="978" t="s">
        <v>375</v>
      </c>
      <c r="B17" s="979">
        <v>411.65199999999999</v>
      </c>
      <c r="C17" s="979">
        <v>216</v>
      </c>
      <c r="D17" s="980">
        <v>4.0652972545921386</v>
      </c>
      <c r="E17" s="1068"/>
      <c r="F17" s="1068"/>
      <c r="G17" s="1068"/>
      <c r="H17" s="1070"/>
      <c r="I17" s="1068"/>
      <c r="J17" s="1068"/>
      <c r="K17" s="978" t="s">
        <v>286</v>
      </c>
      <c r="L17" s="979">
        <v>28942.456999999999</v>
      </c>
      <c r="M17" s="979">
        <v>3843.5140000000001</v>
      </c>
      <c r="N17" s="980">
        <v>7.5302072530502029</v>
      </c>
      <c r="O17" s="855"/>
      <c r="P17" s="978" t="s">
        <v>285</v>
      </c>
      <c r="Q17" s="979">
        <v>7974.8860000000004</v>
      </c>
      <c r="R17" s="979">
        <v>1461.107</v>
      </c>
      <c r="S17" s="980">
        <v>5.4581122395553514</v>
      </c>
    </row>
    <row r="18" spans="1:19" ht="15.75">
      <c r="A18" s="978" t="s">
        <v>140</v>
      </c>
      <c r="B18" s="979">
        <v>399.65800000000002</v>
      </c>
      <c r="C18" s="979">
        <v>905</v>
      </c>
      <c r="D18" s="980">
        <v>4.1192513038279976</v>
      </c>
      <c r="E18" s="1068"/>
      <c r="F18" s="1068"/>
      <c r="G18" s="1068"/>
      <c r="H18" s="1070"/>
      <c r="I18" s="1068"/>
      <c r="J18" s="1068"/>
      <c r="K18" s="978" t="s">
        <v>146</v>
      </c>
      <c r="L18" s="979">
        <v>20212.437999999998</v>
      </c>
      <c r="M18" s="979">
        <v>4304.3180000000002</v>
      </c>
      <c r="N18" s="980">
        <v>4.6958514682233048</v>
      </c>
      <c r="O18" s="855"/>
      <c r="P18" s="978" t="s">
        <v>154</v>
      </c>
      <c r="Q18" s="979">
        <v>7492.4690000000001</v>
      </c>
      <c r="R18" s="979">
        <v>1715.3889999999999</v>
      </c>
      <c r="S18" s="980">
        <v>4.3677958760374471</v>
      </c>
    </row>
    <row r="19" spans="1:19" ht="15.75">
      <c r="A19" s="978" t="s">
        <v>141</v>
      </c>
      <c r="B19" s="979">
        <v>394.238</v>
      </c>
      <c r="C19" s="979">
        <v>293</v>
      </c>
      <c r="D19" s="980">
        <v>3.8647753117402557</v>
      </c>
      <c r="E19" s="749"/>
      <c r="F19" s="1068"/>
      <c r="G19" s="1068"/>
      <c r="H19" s="1070"/>
      <c r="I19" s="1068"/>
      <c r="J19" s="1068"/>
      <c r="K19" s="978" t="s">
        <v>155</v>
      </c>
      <c r="L19" s="979">
        <v>19330.194</v>
      </c>
      <c r="M19" s="979">
        <v>3772.788</v>
      </c>
      <c r="N19" s="980">
        <v>5.1235834083441736</v>
      </c>
      <c r="O19" s="855"/>
      <c r="P19" s="978" t="s">
        <v>152</v>
      </c>
      <c r="Q19" s="979">
        <v>5161.4440000000004</v>
      </c>
      <c r="R19" s="979">
        <v>1031.7760000000001</v>
      </c>
      <c r="S19" s="980">
        <v>5.002485035511584</v>
      </c>
    </row>
    <row r="20" spans="1:19" ht="15.75">
      <c r="A20" s="978" t="s">
        <v>144</v>
      </c>
      <c r="B20" s="979">
        <v>331.24400000000003</v>
      </c>
      <c r="C20" s="979">
        <v>573</v>
      </c>
      <c r="D20" s="980">
        <v>3.0083554328477495</v>
      </c>
      <c r="E20" s="749"/>
      <c r="F20" s="1068"/>
      <c r="G20" s="1068"/>
      <c r="H20" s="1070"/>
      <c r="I20" s="1068"/>
      <c r="J20" s="1068"/>
      <c r="K20" s="978" t="s">
        <v>153</v>
      </c>
      <c r="L20" s="979">
        <v>13245.023999999999</v>
      </c>
      <c r="M20" s="979">
        <v>2287.998</v>
      </c>
      <c r="N20" s="980">
        <v>5.7889141511487328</v>
      </c>
      <c r="O20" s="855"/>
      <c r="P20" s="978" t="s">
        <v>156</v>
      </c>
      <c r="Q20" s="979">
        <v>4880.2070000000003</v>
      </c>
      <c r="R20" s="979">
        <v>1119.4349999999999</v>
      </c>
      <c r="S20" s="980">
        <v>4.3595269041972076</v>
      </c>
    </row>
    <row r="21" spans="1:19" ht="15.75">
      <c r="A21" s="978" t="s">
        <v>154</v>
      </c>
      <c r="B21" s="979">
        <v>235.98</v>
      </c>
      <c r="C21" s="979">
        <v>193</v>
      </c>
      <c r="D21" s="980">
        <v>3.9186316838259714</v>
      </c>
      <c r="E21" s="749"/>
      <c r="F21" s="1068"/>
      <c r="G21" s="1068"/>
      <c r="H21" s="1070"/>
      <c r="I21" s="1068"/>
      <c r="J21" s="1068"/>
      <c r="K21" s="978" t="s">
        <v>285</v>
      </c>
      <c r="L21" s="979">
        <v>12384.992</v>
      </c>
      <c r="M21" s="979">
        <v>2047.91</v>
      </c>
      <c r="N21" s="980">
        <v>6.0476251397766498</v>
      </c>
      <c r="O21" s="855"/>
      <c r="P21" s="978" t="s">
        <v>286</v>
      </c>
      <c r="Q21" s="979">
        <v>4261.942</v>
      </c>
      <c r="R21" s="979">
        <v>612.81100000000004</v>
      </c>
      <c r="S21" s="980">
        <v>6.954741347658576</v>
      </c>
    </row>
    <row r="22" spans="1:19" ht="15.75">
      <c r="A22" s="978" t="s">
        <v>287</v>
      </c>
      <c r="B22" s="979">
        <v>188.619</v>
      </c>
      <c r="C22" s="979">
        <v>203</v>
      </c>
      <c r="D22" s="980">
        <v>3.8202863913474978</v>
      </c>
      <c r="E22" s="749"/>
      <c r="F22" s="1068"/>
      <c r="G22" s="1068"/>
      <c r="H22" s="1068"/>
      <c r="I22" s="1068"/>
      <c r="J22" s="1068"/>
      <c r="K22" s="978" t="s">
        <v>152</v>
      </c>
      <c r="L22" s="979">
        <v>11850.450999999999</v>
      </c>
      <c r="M22" s="979">
        <v>1688.941</v>
      </c>
      <c r="N22" s="980">
        <v>7.0164979120052147</v>
      </c>
      <c r="O22" s="855"/>
      <c r="P22" s="978" t="s">
        <v>158</v>
      </c>
      <c r="Q22" s="979">
        <v>4103.4719999999998</v>
      </c>
      <c r="R22" s="979">
        <v>1182.79</v>
      </c>
      <c r="S22" s="980">
        <v>3.4693157703396205</v>
      </c>
    </row>
    <row r="23" spans="1:19" ht="15.75">
      <c r="A23" s="978" t="s">
        <v>490</v>
      </c>
      <c r="B23" s="979">
        <v>184.78</v>
      </c>
      <c r="C23" s="979">
        <v>66</v>
      </c>
      <c r="D23" s="980">
        <v>5.3652729384436704</v>
      </c>
      <c r="E23" s="749"/>
      <c r="F23" s="1068"/>
      <c r="G23" s="1068"/>
      <c r="H23" s="1068"/>
      <c r="I23" s="1068"/>
      <c r="J23" s="1068"/>
      <c r="K23" s="978" t="s">
        <v>142</v>
      </c>
      <c r="L23" s="979">
        <v>11177.114</v>
      </c>
      <c r="M23" s="979">
        <v>1770.57</v>
      </c>
      <c r="N23" s="980">
        <v>6.3127207622404082</v>
      </c>
      <c r="O23" s="855"/>
      <c r="P23" s="978" t="s">
        <v>151</v>
      </c>
      <c r="Q23" s="979">
        <v>3754.241</v>
      </c>
      <c r="R23" s="979">
        <v>820.79300000000001</v>
      </c>
      <c r="S23" s="980">
        <v>4.5739193682207331</v>
      </c>
    </row>
    <row r="24" spans="1:19" ht="16.5" thickBot="1">
      <c r="A24" s="978" t="s">
        <v>371</v>
      </c>
      <c r="B24" s="979">
        <v>69.884</v>
      </c>
      <c r="C24" s="979">
        <v>416</v>
      </c>
      <c r="D24" s="980">
        <v>2.9843276252295339</v>
      </c>
      <c r="E24" s="749"/>
      <c r="F24" s="1068"/>
      <c r="G24" s="1068"/>
      <c r="H24" s="1068"/>
      <c r="I24" s="1068"/>
      <c r="J24" s="1068"/>
      <c r="K24" s="978" t="s">
        <v>287</v>
      </c>
      <c r="L24" s="979">
        <v>9855.1029999999992</v>
      </c>
      <c r="M24" s="979">
        <v>1797.87</v>
      </c>
      <c r="N24" s="980">
        <v>5.4815437156190381</v>
      </c>
      <c r="O24" s="855"/>
      <c r="P24" s="978" t="s">
        <v>157</v>
      </c>
      <c r="Q24" s="979">
        <v>3039.8629999999998</v>
      </c>
      <c r="R24" s="979">
        <v>596.43399999999997</v>
      </c>
      <c r="S24" s="980">
        <v>5.0967298980272755</v>
      </c>
    </row>
    <row r="25" spans="1:19" ht="16.5" thickBot="1">
      <c r="A25" s="984" t="s">
        <v>259</v>
      </c>
      <c r="B25" s="985">
        <v>35613.692000000003</v>
      </c>
      <c r="C25" s="985">
        <v>33359</v>
      </c>
      <c r="D25" s="1581">
        <v>4.3898573129955647</v>
      </c>
      <c r="E25" s="749"/>
      <c r="F25" s="1068"/>
      <c r="G25" s="1068"/>
      <c r="H25" s="1068"/>
      <c r="I25" s="1068"/>
      <c r="J25" s="1068"/>
      <c r="K25" s="978" t="s">
        <v>144</v>
      </c>
      <c r="L25" s="979">
        <v>7334.7790000000005</v>
      </c>
      <c r="M25" s="979">
        <v>1890.377</v>
      </c>
      <c r="N25" s="980">
        <v>3.8800614903799615</v>
      </c>
      <c r="O25" s="855"/>
      <c r="P25" s="978" t="s">
        <v>143</v>
      </c>
      <c r="Q25" s="979">
        <v>2998.444</v>
      </c>
      <c r="R25" s="979">
        <v>879.67399999999998</v>
      </c>
      <c r="S25" s="980">
        <v>3.4085854532474529</v>
      </c>
    </row>
    <row r="26" spans="1:19" ht="15.75">
      <c r="A26"/>
      <c r="B26"/>
      <c r="C26"/>
      <c r="D26"/>
      <c r="E26" s="749"/>
      <c r="F26" s="1068"/>
      <c r="G26" s="1068"/>
      <c r="H26" s="1068"/>
      <c r="I26" s="1068"/>
      <c r="J26" s="1068"/>
      <c r="K26" s="978" t="s">
        <v>156</v>
      </c>
      <c r="L26" s="979">
        <v>5184.2569999999996</v>
      </c>
      <c r="M26" s="979">
        <v>1219.442</v>
      </c>
      <c r="N26" s="980">
        <v>4.2513354468683211</v>
      </c>
      <c r="O26" s="855"/>
      <c r="P26" s="978" t="s">
        <v>159</v>
      </c>
      <c r="Q26" s="979">
        <v>2889.7139999999999</v>
      </c>
      <c r="R26" s="979">
        <v>722.67</v>
      </c>
      <c r="S26" s="980">
        <v>3.9986632902984764</v>
      </c>
    </row>
    <row r="27" spans="1:19" ht="15.75">
      <c r="E27" s="749"/>
      <c r="F27" s="1068"/>
      <c r="G27" s="1068"/>
      <c r="H27" s="1068"/>
      <c r="I27" s="1068"/>
      <c r="J27" s="1068"/>
      <c r="K27" s="978" t="s">
        <v>159</v>
      </c>
      <c r="L27" s="979">
        <v>3414.5160000000001</v>
      </c>
      <c r="M27" s="979">
        <v>797.69500000000005</v>
      </c>
      <c r="N27" s="980">
        <v>4.2804781276051624</v>
      </c>
      <c r="O27" s="855"/>
      <c r="P27" s="978" t="s">
        <v>409</v>
      </c>
      <c r="Q27" s="979">
        <v>2330.877</v>
      </c>
      <c r="R27" s="979">
        <v>368.25400000000002</v>
      </c>
      <c r="S27" s="980">
        <v>6.3295361353848154</v>
      </c>
    </row>
    <row r="28" spans="1:19" ht="15.75">
      <c r="A28"/>
      <c r="B28"/>
      <c r="C28"/>
      <c r="D28"/>
      <c r="E28" s="749"/>
      <c r="F28" s="1068"/>
      <c r="G28" s="1068"/>
      <c r="H28" s="1068"/>
      <c r="I28" s="1068"/>
      <c r="J28" s="1068"/>
      <c r="K28" s="978" t="s">
        <v>151</v>
      </c>
      <c r="L28" s="979">
        <v>3157.3809999999999</v>
      </c>
      <c r="M28" s="979">
        <v>473.46100000000001</v>
      </c>
      <c r="N28" s="980">
        <v>6.6687245623187543</v>
      </c>
      <c r="O28" s="855"/>
      <c r="P28" s="978" t="s">
        <v>413</v>
      </c>
      <c r="Q28" s="979">
        <v>2246.7429999999999</v>
      </c>
      <c r="R28" s="979">
        <v>403.71100000000001</v>
      </c>
      <c r="S28" s="980">
        <v>5.5652261147206783</v>
      </c>
    </row>
    <row r="29" spans="1:19" ht="15.75">
      <c r="E29" s="749"/>
      <c r="F29" s="1068"/>
      <c r="G29" s="1068"/>
      <c r="H29" s="1068"/>
      <c r="I29" s="1068"/>
      <c r="J29" s="1068"/>
      <c r="K29" s="978" t="s">
        <v>160</v>
      </c>
      <c r="L29" s="979">
        <v>2320.7910000000002</v>
      </c>
      <c r="M29" s="979">
        <v>239.102</v>
      </c>
      <c r="N29" s="980">
        <v>9.7062801649505239</v>
      </c>
      <c r="O29" s="855"/>
      <c r="P29" s="978" t="s">
        <v>155</v>
      </c>
      <c r="Q29" s="979">
        <v>2236.087</v>
      </c>
      <c r="R29" s="979">
        <v>472.14699999999999</v>
      </c>
      <c r="S29" s="980">
        <v>4.735997475362546</v>
      </c>
    </row>
    <row r="30" spans="1:19" ht="15.75">
      <c r="A30" s="749"/>
      <c r="B30" s="749"/>
      <c r="C30" s="749"/>
      <c r="D30" s="749"/>
      <c r="E30" s="749"/>
      <c r="F30" s="855"/>
      <c r="G30" s="855"/>
      <c r="H30" s="855"/>
      <c r="I30" s="855"/>
      <c r="J30" s="855"/>
      <c r="K30" s="978" t="s">
        <v>412</v>
      </c>
      <c r="L30" s="979">
        <v>2170.5160000000001</v>
      </c>
      <c r="M30" s="979">
        <v>236.03700000000001</v>
      </c>
      <c r="N30" s="980">
        <v>9.1956600024572417</v>
      </c>
      <c r="O30" s="855"/>
      <c r="P30" s="978" t="s">
        <v>153</v>
      </c>
      <c r="Q30" s="979">
        <v>2077.348</v>
      </c>
      <c r="R30" s="979">
        <v>390.42099999999999</v>
      </c>
      <c r="S30" s="980">
        <v>5.3207896091654909</v>
      </c>
    </row>
    <row r="31" spans="1:19" ht="15.75">
      <c r="A31" s="749"/>
      <c r="B31" s="749"/>
      <c r="C31" s="749"/>
      <c r="D31" s="749"/>
      <c r="E31" s="749"/>
      <c r="F31" s="855"/>
      <c r="G31" s="855"/>
      <c r="H31" s="855"/>
      <c r="I31" s="855"/>
      <c r="J31" s="855"/>
      <c r="K31" s="978" t="s">
        <v>158</v>
      </c>
      <c r="L31" s="979">
        <v>1809.7149999999999</v>
      </c>
      <c r="M31" s="979">
        <v>304.94900000000001</v>
      </c>
      <c r="N31" s="980">
        <v>5.9344841268539978</v>
      </c>
      <c r="O31" s="855"/>
      <c r="P31" s="978" t="s">
        <v>411</v>
      </c>
      <c r="Q31" s="979">
        <v>2074.09</v>
      </c>
      <c r="R31" s="979">
        <v>381.81900000000002</v>
      </c>
      <c r="S31" s="980">
        <v>5.4321288359143995</v>
      </c>
    </row>
    <row r="32" spans="1:19" ht="16.5" thickBot="1">
      <c r="A32" s="855"/>
      <c r="B32" s="855"/>
      <c r="C32" s="855"/>
      <c r="D32" s="855"/>
      <c r="E32" s="855"/>
      <c r="F32" s="855"/>
      <c r="G32" s="855"/>
      <c r="H32" s="855"/>
      <c r="I32" s="855"/>
      <c r="J32" s="855"/>
      <c r="K32" s="997" t="s">
        <v>413</v>
      </c>
      <c r="L32" s="998">
        <v>1674.2159999999999</v>
      </c>
      <c r="M32" s="998">
        <v>390.83800000000002</v>
      </c>
      <c r="N32" s="999">
        <v>4.283657167419749</v>
      </c>
      <c r="O32" s="855"/>
      <c r="P32" s="978" t="s">
        <v>410</v>
      </c>
      <c r="Q32" s="979">
        <v>1809.4290000000001</v>
      </c>
      <c r="R32" s="979">
        <v>170.80799999999999</v>
      </c>
      <c r="S32" s="980">
        <v>10.593350428551357</v>
      </c>
    </row>
    <row r="33" spans="1:19" ht="16.5" thickBot="1">
      <c r="A33" s="989"/>
      <c r="B33" s="989"/>
      <c r="C33" s="897"/>
      <c r="D33" s="897"/>
      <c r="E33" s="897"/>
      <c r="F33" s="897"/>
      <c r="G33" s="897"/>
      <c r="H33" s="897"/>
      <c r="I33" s="897"/>
      <c r="J33" s="897"/>
      <c r="K33" s="984" t="s">
        <v>259</v>
      </c>
      <c r="L33" s="985">
        <v>1102770.77</v>
      </c>
      <c r="M33" s="985">
        <v>194669.239</v>
      </c>
      <c r="N33" s="986">
        <v>5.6648434835665027</v>
      </c>
      <c r="O33" s="897"/>
      <c r="P33" s="978" t="s">
        <v>287</v>
      </c>
      <c r="Q33" s="979">
        <v>1440.7070000000001</v>
      </c>
      <c r="R33" s="979">
        <v>244.98400000000001</v>
      </c>
      <c r="S33" s="980">
        <v>5.8808207882963783</v>
      </c>
    </row>
    <row r="34" spans="1:19" ht="16.5" thickBot="1">
      <c r="A34" s="944"/>
      <c r="C34" s="897"/>
      <c r="D34" s="897"/>
      <c r="E34" s="897"/>
      <c r="F34" s="897"/>
      <c r="G34" s="897"/>
      <c r="H34" s="897"/>
      <c r="I34" s="897"/>
      <c r="J34" s="897"/>
      <c r="K34"/>
      <c r="L34"/>
      <c r="M34"/>
      <c r="N34"/>
      <c r="O34" s="897"/>
      <c r="P34" s="978" t="s">
        <v>149</v>
      </c>
      <c r="Q34" s="979">
        <v>1288.498</v>
      </c>
      <c r="R34" s="979">
        <v>527.06700000000001</v>
      </c>
      <c r="S34" s="980">
        <v>2.4446569411478998</v>
      </c>
    </row>
    <row r="35" spans="1:19" ht="16.5" thickBot="1">
      <c r="A35" s="897"/>
      <c r="B35" s="897"/>
      <c r="C35" s="897"/>
      <c r="D35" s="897"/>
      <c r="E35" s="897"/>
      <c r="F35" s="897"/>
      <c r="G35" s="897"/>
      <c r="H35" s="897"/>
      <c r="I35" s="897"/>
      <c r="J35" s="897"/>
      <c r="K35"/>
      <c r="L35"/>
      <c r="M35"/>
      <c r="N35"/>
      <c r="O35" s="897"/>
      <c r="P35" s="984" t="s">
        <v>259</v>
      </c>
      <c r="Q35" s="985">
        <v>363689.511</v>
      </c>
      <c r="R35" s="985">
        <v>70449.445999999996</v>
      </c>
      <c r="S35" s="986">
        <v>5.1624183247658184</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O42" s="3"/>
      <c r="P42"/>
      <c r="Q42"/>
      <c r="R42"/>
      <c r="S42"/>
    </row>
    <row r="43" spans="1:19">
      <c r="A43"/>
      <c r="B43"/>
      <c r="C43"/>
      <c r="D43"/>
      <c r="E43"/>
      <c r="F43"/>
      <c r="G43"/>
      <c r="H43"/>
      <c r="I43"/>
      <c r="J43"/>
      <c r="K43"/>
      <c r="L43"/>
      <c r="M43"/>
      <c r="N43"/>
      <c r="O43"/>
    </row>
    <row r="44" spans="1:19" ht="15.75">
      <c r="A44"/>
      <c r="B44"/>
      <c r="C44"/>
      <c r="D44"/>
      <c r="E44"/>
      <c r="F44"/>
      <c r="G44"/>
      <c r="H44"/>
      <c r="I44"/>
      <c r="J44"/>
      <c r="K44" s="1462"/>
      <c r="L44" s="1463"/>
      <c r="M44" s="1463"/>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s="3"/>
      <c r="L46" s="3"/>
      <c r="M46" s="3"/>
      <c r="N46"/>
      <c r="O46"/>
      <c r="P46"/>
      <c r="Q46"/>
      <c r="R46"/>
      <c r="S46"/>
    </row>
    <row r="47" spans="1:19" ht="15.75">
      <c r="A47"/>
      <c r="B47"/>
      <c r="C47"/>
      <c r="D47"/>
      <c r="E47"/>
      <c r="F47"/>
      <c r="G47"/>
      <c r="H47"/>
      <c r="I47"/>
      <c r="J47"/>
      <c r="K47" s="1462"/>
      <c r="L47" s="1463"/>
      <c r="M47" s="1463"/>
      <c r="N47"/>
      <c r="O47"/>
      <c r="P47"/>
      <c r="Q47"/>
      <c r="R47"/>
      <c r="S47"/>
    </row>
    <row r="48" spans="1:19" ht="14.25" customHeight="1">
      <c r="A48"/>
      <c r="B48"/>
      <c r="C48"/>
      <c r="D48"/>
      <c r="E48"/>
      <c r="F48"/>
      <c r="G48"/>
      <c r="H48"/>
      <c r="I48"/>
      <c r="J48"/>
      <c r="K48" s="669"/>
      <c r="L48" s="669"/>
      <c r="M48" s="669"/>
      <c r="N48"/>
      <c r="O48"/>
      <c r="P48"/>
      <c r="Q48"/>
      <c r="R48"/>
      <c r="S48"/>
    </row>
    <row r="49" spans="1:19">
      <c r="A49"/>
      <c r="B49"/>
      <c r="C49"/>
      <c r="D49"/>
      <c r="E49"/>
      <c r="F49"/>
      <c r="G49"/>
      <c r="H49"/>
      <c r="I49"/>
      <c r="J49"/>
      <c r="K49" s="3"/>
      <c r="L49" s="3"/>
      <c r="M49" s="3"/>
      <c r="N49"/>
      <c r="O49"/>
      <c r="P49"/>
      <c r="Q49"/>
      <c r="R49"/>
      <c r="S49"/>
    </row>
    <row r="50" spans="1:19">
      <c r="A50"/>
      <c r="B50"/>
      <c r="C50"/>
      <c r="D50"/>
      <c r="E50"/>
      <c r="F50"/>
      <c r="G50"/>
      <c r="H50"/>
      <c r="I50"/>
      <c r="J50"/>
      <c r="K50" s="3"/>
      <c r="L50" s="3"/>
      <c r="M50" s="3"/>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s="3"/>
      <c r="L52" s="3"/>
      <c r="M52" s="3"/>
      <c r="N52"/>
      <c r="O52"/>
      <c r="P52"/>
      <c r="Q52"/>
      <c r="R52"/>
      <c r="S52"/>
    </row>
    <row r="53" spans="1:19">
      <c r="A53"/>
      <c r="B53"/>
      <c r="C53"/>
      <c r="D53"/>
      <c r="E53"/>
      <c r="F53"/>
      <c r="G53"/>
      <c r="H53"/>
      <c r="I53"/>
      <c r="J53"/>
      <c r="K53" s="669"/>
      <c r="L53" s="669"/>
      <c r="M53" s="669"/>
      <c r="N53"/>
      <c r="O53"/>
      <c r="P53"/>
      <c r="Q53"/>
      <c r="R53"/>
      <c r="S53"/>
    </row>
    <row r="54" spans="1:19" ht="15.75">
      <c r="A54"/>
      <c r="B54"/>
      <c r="C54"/>
      <c r="D54"/>
      <c r="E54"/>
      <c r="F54"/>
      <c r="G54"/>
      <c r="H54"/>
      <c r="I54"/>
      <c r="J54"/>
      <c r="K54" s="987"/>
      <c r="L54" s="1464"/>
      <c r="M54" s="1464"/>
      <c r="N54"/>
      <c r="O54"/>
      <c r="P54"/>
      <c r="Q54"/>
      <c r="R54"/>
      <c r="S54"/>
    </row>
    <row r="55" spans="1:19" ht="15.75">
      <c r="A55"/>
      <c r="B55"/>
      <c r="C55"/>
      <c r="D55"/>
      <c r="E55"/>
      <c r="F55"/>
      <c r="G55"/>
      <c r="H55"/>
      <c r="I55"/>
      <c r="J55"/>
      <c r="K55" s="1462"/>
      <c r="L55" s="1463"/>
      <c r="M55" s="1463"/>
      <c r="N55"/>
      <c r="O55"/>
      <c r="P55"/>
      <c r="Q55"/>
      <c r="R55"/>
      <c r="S55"/>
    </row>
    <row r="56" spans="1:19" ht="15.75">
      <c r="A56"/>
      <c r="B56"/>
      <c r="C56"/>
      <c r="D56"/>
      <c r="E56"/>
      <c r="F56"/>
      <c r="G56"/>
      <c r="H56"/>
      <c r="I56"/>
      <c r="J56"/>
      <c r="K56" s="1462"/>
      <c r="L56" s="1463"/>
      <c r="M56" s="1463"/>
      <c r="N56"/>
      <c r="O56"/>
      <c r="P56"/>
      <c r="Q56"/>
      <c r="R56"/>
      <c r="S56"/>
    </row>
    <row r="57" spans="1:19" ht="15.75">
      <c r="A57"/>
      <c r="B57"/>
      <c r="C57"/>
      <c r="D57"/>
      <c r="E57"/>
      <c r="F57"/>
      <c r="G57"/>
      <c r="H57"/>
      <c r="I57"/>
      <c r="J57"/>
      <c r="K57" s="1462"/>
      <c r="L57" s="1463"/>
      <c r="M57" s="1463"/>
      <c r="N57"/>
      <c r="O57"/>
      <c r="P57"/>
      <c r="Q57"/>
      <c r="R57"/>
      <c r="S57"/>
    </row>
    <row r="58" spans="1:19" ht="15.75">
      <c r="A58"/>
      <c r="B58"/>
      <c r="C58"/>
      <c r="D58"/>
      <c r="E58"/>
      <c r="F58"/>
      <c r="G58"/>
      <c r="H58"/>
      <c r="I58"/>
      <c r="J58"/>
      <c r="K58" s="1462"/>
      <c r="L58" s="1463"/>
      <c r="M58" s="1463"/>
      <c r="N58"/>
      <c r="O58"/>
    </row>
    <row r="59" spans="1:19" ht="15.75">
      <c r="A59"/>
      <c r="B59"/>
      <c r="C59"/>
      <c r="D59"/>
      <c r="E59"/>
      <c r="F59"/>
      <c r="G59"/>
      <c r="H59"/>
      <c r="I59"/>
      <c r="J59"/>
      <c r="K59" s="1462"/>
      <c r="L59" s="1463"/>
      <c r="M59" s="1463"/>
      <c r="N59"/>
      <c r="O59"/>
      <c r="P59"/>
      <c r="Q59" s="3"/>
      <c r="R59" s="3"/>
      <c r="S59" s="3"/>
    </row>
    <row r="60" spans="1:19">
      <c r="A60"/>
      <c r="B60"/>
      <c r="C60"/>
      <c r="D60"/>
      <c r="E60"/>
      <c r="F60"/>
      <c r="G60"/>
      <c r="H60"/>
      <c r="I60"/>
      <c r="J60"/>
      <c r="K60" s="669"/>
      <c r="L60" s="669"/>
      <c r="M60" s="669"/>
      <c r="N60"/>
      <c r="O60"/>
      <c r="P60"/>
      <c r="Q60" s="3"/>
      <c r="R60" s="3"/>
      <c r="S60" s="3"/>
    </row>
    <row r="61" spans="1:19">
      <c r="A61"/>
      <c r="B61"/>
      <c r="C61"/>
      <c r="D61"/>
      <c r="E61"/>
      <c r="F61"/>
      <c r="G61"/>
      <c r="H61"/>
      <c r="I61"/>
      <c r="J61"/>
      <c r="K61" s="669"/>
      <c r="L61" s="669"/>
      <c r="M61" s="669"/>
      <c r="N61"/>
      <c r="O61"/>
      <c r="P61"/>
      <c r="Q61" s="3"/>
      <c r="R61" s="3"/>
      <c r="S61" s="3"/>
    </row>
    <row r="62" spans="1:19" ht="15.75">
      <c r="A62"/>
      <c r="B62"/>
      <c r="C62"/>
      <c r="D62"/>
      <c r="E62"/>
      <c r="F62"/>
      <c r="G62"/>
      <c r="H62"/>
      <c r="I62"/>
      <c r="J62"/>
      <c r="K62" s="1462"/>
      <c r="L62" s="1463"/>
      <c r="M62" s="1463"/>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topLeftCell="A7" workbookViewId="0">
      <selection activeCell="A31" sqref="A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80" t="s">
        <v>526</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8" customHeight="1">
      <c r="A3" s="1681" t="s">
        <v>518</v>
      </c>
      <c r="B3" s="1681"/>
      <c r="C3" s="1681"/>
      <c r="D3" s="1681"/>
      <c r="E3" s="1681"/>
      <c r="F3" s="1681"/>
      <c r="G3" s="1681"/>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23890.346000000001</v>
      </c>
      <c r="C8" s="979">
        <v>28270</v>
      </c>
      <c r="D8" s="980">
        <v>2.7204034018556094</v>
      </c>
      <c r="E8" s="995"/>
      <c r="F8" s="978" t="s">
        <v>371</v>
      </c>
      <c r="G8" s="979">
        <v>4393.6790000000001</v>
      </c>
      <c r="H8" s="979">
        <v>10569</v>
      </c>
      <c r="I8" s="980">
        <v>5.1979223354265356</v>
      </c>
      <c r="J8" s="988"/>
      <c r="K8" s="981" t="s">
        <v>141</v>
      </c>
      <c r="L8" s="982">
        <v>18838.325000000001</v>
      </c>
      <c r="M8" s="982">
        <v>4485.4759999999997</v>
      </c>
      <c r="N8" s="983">
        <v>4.1998496926524638</v>
      </c>
      <c r="O8" s="988"/>
      <c r="P8" s="981" t="s">
        <v>155</v>
      </c>
      <c r="Q8" s="982">
        <v>4930.5510000000004</v>
      </c>
      <c r="R8" s="982">
        <v>1003.6950000000001</v>
      </c>
      <c r="S8" s="983">
        <v>4.9123996831706842</v>
      </c>
    </row>
    <row r="9" spans="1:27" ht="15.75">
      <c r="A9" s="978" t="s">
        <v>143</v>
      </c>
      <c r="B9" s="979">
        <v>14577.558999999999</v>
      </c>
      <c r="C9" s="979">
        <v>10402</v>
      </c>
      <c r="D9" s="980">
        <v>3.0313852901623388</v>
      </c>
      <c r="E9" s="996"/>
      <c r="F9" s="978" t="s">
        <v>156</v>
      </c>
      <c r="G9" s="979">
        <v>3185.5949999999998</v>
      </c>
      <c r="H9" s="979">
        <v>15337</v>
      </c>
      <c r="I9" s="980">
        <v>2.8487604170485912</v>
      </c>
      <c r="J9" s="988"/>
      <c r="K9" s="978" t="s">
        <v>158</v>
      </c>
      <c r="L9" s="979">
        <v>4845.8590000000004</v>
      </c>
      <c r="M9" s="979">
        <v>770.57399999999996</v>
      </c>
      <c r="N9" s="980">
        <v>6.2886354847165888</v>
      </c>
      <c r="O9" s="988"/>
      <c r="P9" s="978" t="s">
        <v>371</v>
      </c>
      <c r="Q9" s="979">
        <v>4521.3630000000003</v>
      </c>
      <c r="R9" s="979">
        <v>827.66700000000003</v>
      </c>
      <c r="S9" s="980">
        <v>5.4627803210711559</v>
      </c>
    </row>
    <row r="10" spans="1:27" ht="15.75">
      <c r="A10" s="978" t="s">
        <v>156</v>
      </c>
      <c r="B10" s="979">
        <v>13271.578</v>
      </c>
      <c r="C10" s="979">
        <v>26873</v>
      </c>
      <c r="D10" s="980">
        <v>2.3775395624270876</v>
      </c>
      <c r="E10" s="995"/>
      <c r="F10" s="978" t="s">
        <v>138</v>
      </c>
      <c r="G10" s="979">
        <v>1328.6410000000001</v>
      </c>
      <c r="H10" s="979">
        <v>6119</v>
      </c>
      <c r="I10" s="980">
        <v>3.2550529425887729</v>
      </c>
      <c r="J10" s="988"/>
      <c r="K10" s="978" t="s">
        <v>143</v>
      </c>
      <c r="L10" s="979">
        <v>3853.096</v>
      </c>
      <c r="M10" s="979">
        <v>664.69299999999998</v>
      </c>
      <c r="N10" s="980">
        <v>5.7968054425125581</v>
      </c>
      <c r="O10" s="988"/>
      <c r="P10" s="978" t="s">
        <v>143</v>
      </c>
      <c r="Q10" s="979">
        <v>3981.3589999999999</v>
      </c>
      <c r="R10" s="979">
        <v>801.08900000000006</v>
      </c>
      <c r="S10" s="980">
        <v>4.9699334281209699</v>
      </c>
    </row>
    <row r="11" spans="1:27" ht="15.75">
      <c r="A11" s="978" t="s">
        <v>371</v>
      </c>
      <c r="B11" s="979">
        <v>13266.913</v>
      </c>
      <c r="C11" s="979">
        <v>26203</v>
      </c>
      <c r="D11" s="980">
        <v>4.4031944693364133</v>
      </c>
      <c r="E11" s="996"/>
      <c r="F11" s="978" t="s">
        <v>153</v>
      </c>
      <c r="G11" s="979">
        <v>1176.068</v>
      </c>
      <c r="H11" s="979">
        <v>5133</v>
      </c>
      <c r="I11" s="980">
        <v>3.1893715457252418</v>
      </c>
      <c r="J11" s="988"/>
      <c r="K11" s="978" t="s">
        <v>155</v>
      </c>
      <c r="L11" s="979">
        <v>3517.569</v>
      </c>
      <c r="M11" s="979">
        <v>512.06100000000004</v>
      </c>
      <c r="N11" s="980">
        <v>6.8694335245214919</v>
      </c>
      <c r="O11" s="988"/>
      <c r="P11" s="978" t="s">
        <v>140</v>
      </c>
      <c r="Q11" s="979">
        <v>2509.8110000000001</v>
      </c>
      <c r="R11" s="979">
        <v>419.81900000000002</v>
      </c>
      <c r="S11" s="980">
        <v>5.9783168460693776</v>
      </c>
    </row>
    <row r="12" spans="1:27" ht="15.75">
      <c r="A12" s="978" t="s">
        <v>151</v>
      </c>
      <c r="B12" s="979">
        <v>10886.513000000001</v>
      </c>
      <c r="C12" s="979">
        <v>8304</v>
      </c>
      <c r="D12" s="980">
        <v>2.4503472437143317</v>
      </c>
      <c r="E12" s="996"/>
      <c r="F12" s="978" t="s">
        <v>157</v>
      </c>
      <c r="G12" s="979">
        <v>993.93</v>
      </c>
      <c r="H12" s="979">
        <v>7047</v>
      </c>
      <c r="I12" s="980">
        <v>2.54287892587779</v>
      </c>
      <c r="J12" s="988"/>
      <c r="K12" s="978" t="s">
        <v>371</v>
      </c>
      <c r="L12" s="979">
        <v>3442.4870000000001</v>
      </c>
      <c r="M12" s="979">
        <v>446.44400000000002</v>
      </c>
      <c r="N12" s="980">
        <v>7.7109043911442416</v>
      </c>
      <c r="O12" s="988"/>
      <c r="P12" s="978" t="s">
        <v>141</v>
      </c>
      <c r="Q12" s="979">
        <v>1858.3320000000001</v>
      </c>
      <c r="R12" s="979">
        <v>450.12700000000001</v>
      </c>
      <c r="S12" s="980">
        <v>4.1284615230812642</v>
      </c>
    </row>
    <row r="13" spans="1:27" ht="15.75">
      <c r="A13" s="978" t="s">
        <v>160</v>
      </c>
      <c r="B13" s="979">
        <v>10215.950000000001</v>
      </c>
      <c r="C13" s="979">
        <v>18853</v>
      </c>
      <c r="D13" s="980">
        <v>2.301993974586908</v>
      </c>
      <c r="E13" s="996"/>
      <c r="F13" s="978" t="s">
        <v>160</v>
      </c>
      <c r="G13" s="979">
        <v>734.42700000000002</v>
      </c>
      <c r="H13" s="979">
        <v>5999</v>
      </c>
      <c r="I13" s="980">
        <v>2.0845571330445791</v>
      </c>
      <c r="J13" s="988"/>
      <c r="K13" s="978" t="s">
        <v>156</v>
      </c>
      <c r="L13" s="979">
        <v>2264.259</v>
      </c>
      <c r="M13" s="979">
        <v>548.84500000000003</v>
      </c>
      <c r="N13" s="980">
        <v>4.1254980914465831</v>
      </c>
      <c r="O13" s="988"/>
      <c r="P13" s="978" t="s">
        <v>158</v>
      </c>
      <c r="Q13" s="979">
        <v>868.45799999999997</v>
      </c>
      <c r="R13" s="979">
        <v>190.898</v>
      </c>
      <c r="S13" s="980">
        <v>4.5493300086957431</v>
      </c>
    </row>
    <row r="14" spans="1:27" ht="15.75">
      <c r="A14" s="978" t="s">
        <v>157</v>
      </c>
      <c r="B14" s="979">
        <v>9884.1170000000002</v>
      </c>
      <c r="C14" s="979">
        <v>15966</v>
      </c>
      <c r="D14" s="980">
        <v>2.694138247124565</v>
      </c>
      <c r="E14" s="996"/>
      <c r="F14" s="978" t="s">
        <v>143</v>
      </c>
      <c r="G14" s="979">
        <v>214.83</v>
      </c>
      <c r="H14" s="979">
        <v>629</v>
      </c>
      <c r="I14" s="980">
        <v>5.0992167101827679</v>
      </c>
      <c r="J14" s="988"/>
      <c r="K14" s="978" t="s">
        <v>140</v>
      </c>
      <c r="L14" s="979">
        <v>2086.0700000000002</v>
      </c>
      <c r="M14" s="979">
        <v>516.51199999999994</v>
      </c>
      <c r="N14" s="980">
        <v>4.0387638622142381</v>
      </c>
      <c r="O14" s="988"/>
      <c r="P14" s="978" t="s">
        <v>138</v>
      </c>
      <c r="Q14" s="979">
        <v>830.90899999999999</v>
      </c>
      <c r="R14" s="979">
        <v>234.93100000000001</v>
      </c>
      <c r="S14" s="980">
        <v>3.536821449702253</v>
      </c>
    </row>
    <row r="15" spans="1:27" ht="15.75">
      <c r="A15" s="978" t="s">
        <v>141</v>
      </c>
      <c r="B15" s="979">
        <v>4700.9189999999999</v>
      </c>
      <c r="C15" s="979">
        <v>3890</v>
      </c>
      <c r="D15" s="980">
        <v>3.1484182291265514</v>
      </c>
      <c r="E15" s="996"/>
      <c r="F15" s="978" t="s">
        <v>155</v>
      </c>
      <c r="G15" s="979">
        <v>126.393</v>
      </c>
      <c r="H15" s="979">
        <v>414</v>
      </c>
      <c r="I15" s="980">
        <v>5.3046124144877655</v>
      </c>
      <c r="J15" s="988"/>
      <c r="K15" s="978" t="s">
        <v>138</v>
      </c>
      <c r="L15" s="979">
        <v>2055.0700000000002</v>
      </c>
      <c r="M15" s="979">
        <v>627.96100000000001</v>
      </c>
      <c r="N15" s="980">
        <v>3.2726076937899014</v>
      </c>
      <c r="O15" s="988"/>
      <c r="P15" s="978" t="s">
        <v>152</v>
      </c>
      <c r="Q15" s="979">
        <v>635.29600000000005</v>
      </c>
      <c r="R15" s="979">
        <v>201.351</v>
      </c>
      <c r="S15" s="980">
        <v>3.1551668479421511</v>
      </c>
      <c r="U15" s="897"/>
      <c r="V15" s="897"/>
      <c r="W15" s="897"/>
      <c r="X15" s="897"/>
    </row>
    <row r="16" spans="1:27" ht="16.5" thickBot="1">
      <c r="A16" s="978" t="s">
        <v>138</v>
      </c>
      <c r="B16" s="979">
        <v>3381.2669999999998</v>
      </c>
      <c r="C16" s="979">
        <v>11670</v>
      </c>
      <c r="D16" s="980">
        <v>3.7112123324131949</v>
      </c>
      <c r="E16" s="996"/>
      <c r="F16" s="997" t="s">
        <v>141</v>
      </c>
      <c r="G16" s="998">
        <v>80.698999999999998</v>
      </c>
      <c r="H16" s="998">
        <v>331</v>
      </c>
      <c r="I16" s="999">
        <v>3.7534418604651161</v>
      </c>
      <c r="J16" s="988"/>
      <c r="K16" s="978" t="s">
        <v>160</v>
      </c>
      <c r="L16" s="979">
        <v>1747.991</v>
      </c>
      <c r="M16" s="979">
        <v>448.53399999999999</v>
      </c>
      <c r="N16" s="980">
        <v>3.8971203966700405</v>
      </c>
      <c r="O16" s="988"/>
      <c r="P16" s="978" t="s">
        <v>147</v>
      </c>
      <c r="Q16" s="979">
        <v>599.95699999999999</v>
      </c>
      <c r="R16" s="979">
        <v>183.339</v>
      </c>
      <c r="S16" s="980">
        <v>3.2723915806238715</v>
      </c>
      <c r="U16" s="897"/>
      <c r="V16" s="897"/>
      <c r="W16" s="897"/>
      <c r="X16" s="897"/>
    </row>
    <row r="17" spans="1:24" ht="16.5" thickBot="1">
      <c r="A17" s="978" t="s">
        <v>152</v>
      </c>
      <c r="B17" s="979">
        <v>2414.482</v>
      </c>
      <c r="C17" s="979">
        <v>1369</v>
      </c>
      <c r="D17" s="980">
        <v>3.6344070807116835</v>
      </c>
      <c r="E17" s="995"/>
      <c r="F17" s="984" t="s">
        <v>259</v>
      </c>
      <c r="G17" s="985">
        <v>12234.262000000001</v>
      </c>
      <c r="H17" s="985">
        <v>51578</v>
      </c>
      <c r="I17" s="986">
        <v>3.4259258118407812</v>
      </c>
      <c r="J17" s="988"/>
      <c r="K17" s="978" t="s">
        <v>147</v>
      </c>
      <c r="L17" s="979">
        <v>1686.2819999999999</v>
      </c>
      <c r="M17" s="979">
        <v>328.22800000000001</v>
      </c>
      <c r="N17" s="980">
        <v>5.1375324469576027</v>
      </c>
      <c r="O17" s="988"/>
      <c r="P17" s="978" t="s">
        <v>156</v>
      </c>
      <c r="Q17" s="979">
        <v>321.38900000000001</v>
      </c>
      <c r="R17" s="979">
        <v>70.650000000000006</v>
      </c>
      <c r="S17" s="980">
        <v>4.5490304317055905</v>
      </c>
      <c r="U17" s="897"/>
      <c r="V17" s="897"/>
      <c r="W17" s="897"/>
      <c r="X17" s="897"/>
    </row>
    <row r="18" spans="1:24" ht="15.75">
      <c r="A18" s="978" t="s">
        <v>139</v>
      </c>
      <c r="B18" s="979">
        <v>1455.7090000000001</v>
      </c>
      <c r="C18" s="979">
        <v>1413</v>
      </c>
      <c r="D18" s="980">
        <v>3.5549664701601524</v>
      </c>
      <c r="E18" s="1000"/>
      <c r="K18" s="978" t="s">
        <v>146</v>
      </c>
      <c r="L18" s="979">
        <v>1194.3610000000001</v>
      </c>
      <c r="M18" s="979">
        <v>327.40199999999999</v>
      </c>
      <c r="N18" s="980">
        <v>3.6479954306937654</v>
      </c>
      <c r="O18" s="988"/>
      <c r="P18" s="978" t="s">
        <v>159</v>
      </c>
      <c r="Q18" s="979">
        <v>232.32900000000001</v>
      </c>
      <c r="R18" s="979">
        <v>57.445999999999998</v>
      </c>
      <c r="S18" s="980">
        <v>4.0443024753681724</v>
      </c>
      <c r="U18" s="897"/>
      <c r="V18" s="897"/>
      <c r="W18" s="897"/>
      <c r="X18" s="897"/>
    </row>
    <row r="19" spans="1:24" ht="16.5" thickBot="1">
      <c r="A19" s="978" t="s">
        <v>158</v>
      </c>
      <c r="B19" s="979">
        <v>1250.768</v>
      </c>
      <c r="C19" s="979">
        <v>3307</v>
      </c>
      <c r="D19" s="980">
        <v>3.5316267696703769</v>
      </c>
      <c r="E19" s="1001"/>
      <c r="J19" s="988"/>
      <c r="K19" s="978" t="s">
        <v>498</v>
      </c>
      <c r="L19" s="979">
        <v>856.40599999999995</v>
      </c>
      <c r="M19" s="979">
        <v>28.010999999999999</v>
      </c>
      <c r="N19" s="980">
        <v>30.573917389596943</v>
      </c>
      <c r="O19" s="988"/>
      <c r="P19" s="978" t="s">
        <v>139</v>
      </c>
      <c r="Q19" s="979">
        <v>202.971</v>
      </c>
      <c r="R19" s="979">
        <v>66.948999999999998</v>
      </c>
      <c r="S19" s="980">
        <v>3.0317256419065259</v>
      </c>
      <c r="U19" s="897"/>
      <c r="V19" s="897"/>
      <c r="W19" s="897"/>
      <c r="X19" s="897"/>
    </row>
    <row r="20" spans="1:24" ht="15" customHeight="1" thickBot="1">
      <c r="A20" s="984" t="s">
        <v>259</v>
      </c>
      <c r="B20" s="985">
        <v>109961.99800000001</v>
      </c>
      <c r="C20" s="985">
        <v>158379</v>
      </c>
      <c r="D20" s="986">
        <v>2.8310831317162983</v>
      </c>
      <c r="E20" s="1001"/>
      <c r="F20" s="897"/>
      <c r="G20" s="897"/>
      <c r="H20" s="897"/>
      <c r="J20" s="988"/>
      <c r="K20" s="978" t="s">
        <v>151</v>
      </c>
      <c r="L20" s="979">
        <v>759.20699999999999</v>
      </c>
      <c r="M20" s="979">
        <v>138.501</v>
      </c>
      <c r="N20" s="980">
        <v>5.4815994108345789</v>
      </c>
      <c r="O20" s="988"/>
      <c r="P20" s="978" t="s">
        <v>151</v>
      </c>
      <c r="Q20" s="979">
        <v>155.25899999999999</v>
      </c>
      <c r="R20" s="979">
        <v>28.105</v>
      </c>
      <c r="S20" s="980">
        <v>5.5242483543853398</v>
      </c>
      <c r="U20" s="897"/>
      <c r="V20" s="897"/>
      <c r="W20" s="897"/>
      <c r="X20" s="897"/>
    </row>
    <row r="21" spans="1:24" ht="16.5" thickBot="1">
      <c r="A21"/>
      <c r="B21"/>
      <c r="C21"/>
      <c r="D21"/>
      <c r="F21" s="897"/>
      <c r="G21" s="897"/>
      <c r="H21" s="897"/>
      <c r="J21" s="988"/>
      <c r="K21" s="978" t="s">
        <v>159</v>
      </c>
      <c r="L21" s="979">
        <v>742.50400000000002</v>
      </c>
      <c r="M21" s="979">
        <v>213.321</v>
      </c>
      <c r="N21" s="980">
        <v>3.4806887273170481</v>
      </c>
      <c r="P21" s="984" t="s">
        <v>259</v>
      </c>
      <c r="Q21" s="985">
        <v>21992.190999999999</v>
      </c>
      <c r="R21" s="985">
        <v>4599.1099999999997</v>
      </c>
      <c r="S21" s="986">
        <v>4.7818362683214799</v>
      </c>
    </row>
    <row r="22" spans="1:24" ht="15.75">
      <c r="A22"/>
      <c r="B22"/>
      <c r="C22"/>
      <c r="D22"/>
      <c r="E22" s="897"/>
      <c r="F22" s="897"/>
      <c r="G22" s="897"/>
      <c r="H22" s="897"/>
      <c r="I22" s="897"/>
      <c r="J22" s="897"/>
      <c r="K22" s="978" t="s">
        <v>153</v>
      </c>
      <c r="L22" s="979">
        <v>638.70399999999995</v>
      </c>
      <c r="M22" s="979">
        <v>173.54</v>
      </c>
      <c r="N22" s="980">
        <v>3.68044254926818</v>
      </c>
      <c r="P22"/>
      <c r="Q22"/>
      <c r="R22"/>
      <c r="S22"/>
    </row>
    <row r="23" spans="1:24" ht="15.75">
      <c r="E23" s="897"/>
      <c r="F23" s="897"/>
      <c r="G23" s="897"/>
      <c r="H23" s="897"/>
      <c r="I23" s="897"/>
      <c r="J23" s="897"/>
      <c r="K23" s="978" t="s">
        <v>139</v>
      </c>
      <c r="L23" s="979">
        <v>506.21300000000002</v>
      </c>
      <c r="M23" s="979">
        <v>67.588999999999999</v>
      </c>
      <c r="N23" s="980">
        <v>7.4895767062687719</v>
      </c>
      <c r="P23"/>
      <c r="Q23"/>
      <c r="R23"/>
      <c r="S23"/>
    </row>
    <row r="24" spans="1:24" ht="15.75">
      <c r="A24"/>
      <c r="B24"/>
      <c r="C24"/>
      <c r="D24"/>
      <c r="E24" s="897"/>
      <c r="F24" s="897"/>
      <c r="G24" s="897"/>
      <c r="H24" s="897"/>
      <c r="I24" s="897"/>
      <c r="J24" s="897"/>
      <c r="K24" s="978" t="s">
        <v>405</v>
      </c>
      <c r="L24" s="979">
        <v>462.65899999999999</v>
      </c>
      <c r="M24" s="979">
        <v>22.858000000000001</v>
      </c>
      <c r="N24" s="980">
        <v>20.240572228541428</v>
      </c>
      <c r="O24"/>
      <c r="P24"/>
      <c r="Q24"/>
      <c r="R24"/>
      <c r="S24"/>
      <c r="T24"/>
    </row>
    <row r="25" spans="1:24" ht="16.5" thickBot="1">
      <c r="A25"/>
      <c r="B25"/>
      <c r="C25"/>
      <c r="D25"/>
      <c r="E25"/>
      <c r="F25"/>
      <c r="G25"/>
      <c r="H25" s="897"/>
      <c r="I25" s="897"/>
      <c r="J25" s="897"/>
      <c r="K25" s="978" t="s">
        <v>287</v>
      </c>
      <c r="L25" s="979">
        <v>459.90300000000002</v>
      </c>
      <c r="M25" s="979">
        <v>126.04600000000001</v>
      </c>
      <c r="N25" s="980">
        <v>3.6486917474572773</v>
      </c>
      <c r="O25"/>
      <c r="P25"/>
      <c r="Q25"/>
      <c r="R25"/>
      <c r="S25"/>
      <c r="T25"/>
    </row>
    <row r="26" spans="1:24" ht="16.5" thickBot="1">
      <c r="A26"/>
      <c r="B26"/>
      <c r="C26"/>
      <c r="D26"/>
      <c r="E26"/>
      <c r="F26"/>
      <c r="G26"/>
      <c r="H26"/>
      <c r="I26"/>
      <c r="J26" s="897"/>
      <c r="K26" s="984" t="s">
        <v>259</v>
      </c>
      <c r="L26" s="985">
        <v>51057.362000000001</v>
      </c>
      <c r="M26" s="985">
        <v>10560.294</v>
      </c>
      <c r="N26" s="986">
        <v>4.8348428557007983</v>
      </c>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5" t="s">
        <v>504</v>
      </c>
      <c r="B5" s="1665"/>
      <c r="C5" s="1665"/>
      <c r="D5" s="1665"/>
      <c r="E5" s="1665"/>
      <c r="F5" s="1665"/>
      <c r="H5" s="917" t="s">
        <v>267</v>
      </c>
      <c r="K5"/>
      <c r="L5"/>
      <c r="M5"/>
      <c r="N5"/>
      <c r="O5"/>
      <c r="P5"/>
    </row>
    <row r="6" spans="1:20" ht="15.75" customHeight="1" thickBot="1">
      <c r="A6" s="1666" t="s">
        <v>116</v>
      </c>
      <c r="B6" s="1668" t="s">
        <v>503</v>
      </c>
      <c r="C6" s="1669"/>
      <c r="D6" s="1670"/>
      <c r="E6" s="1671" t="s">
        <v>506</v>
      </c>
      <c r="F6" s="1673" t="s">
        <v>508</v>
      </c>
      <c r="K6"/>
      <c r="L6"/>
      <c r="M6"/>
      <c r="N6"/>
      <c r="O6"/>
      <c r="P6"/>
    </row>
    <row r="7" spans="1:20" ht="21" customHeight="1" thickBot="1">
      <c r="A7" s="1667"/>
      <c r="B7" s="918" t="s">
        <v>254</v>
      </c>
      <c r="C7" s="918" t="s">
        <v>257</v>
      </c>
      <c r="D7" s="918" t="s">
        <v>258</v>
      </c>
      <c r="E7" s="1672"/>
      <c r="F7" s="1674"/>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5" t="s">
        <v>505</v>
      </c>
      <c r="B18" s="1665"/>
      <c r="C18" s="1665"/>
      <c r="D18" s="1665"/>
      <c r="E18" s="1665"/>
      <c r="F18" s="1665"/>
      <c r="K18"/>
      <c r="L18"/>
      <c r="M18"/>
      <c r="N18"/>
      <c r="O18" s="897"/>
      <c r="P18" s="897"/>
      <c r="Q18" s="897"/>
      <c r="R18" s="897"/>
      <c r="S18" s="897"/>
      <c r="T18" s="897"/>
    </row>
    <row r="19" spans="1:20" ht="16.5" customHeight="1" thickBot="1">
      <c r="A19" s="1675" t="s">
        <v>497</v>
      </c>
      <c r="B19" s="1668" t="s">
        <v>503</v>
      </c>
      <c r="C19" s="1669"/>
      <c r="D19" s="1670"/>
      <c r="E19" s="1671" t="s">
        <v>506</v>
      </c>
      <c r="F19" s="1673" t="s">
        <v>507</v>
      </c>
      <c r="K19"/>
      <c r="L19"/>
      <c r="M19"/>
      <c r="N19"/>
      <c r="O19" s="897"/>
      <c r="P19" s="897"/>
      <c r="Q19" s="897"/>
      <c r="R19" s="897"/>
      <c r="S19" s="897"/>
      <c r="T19" s="897"/>
    </row>
    <row r="20" spans="1:20" ht="21" customHeight="1" thickBot="1">
      <c r="A20" s="1676"/>
      <c r="B20" s="937" t="s">
        <v>254</v>
      </c>
      <c r="C20" s="937" t="s">
        <v>366</v>
      </c>
      <c r="D20" s="937" t="s">
        <v>367</v>
      </c>
      <c r="E20" s="1677"/>
      <c r="F20" s="1678"/>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4"/>
      <c r="D30" s="1664"/>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4"/>
      <c r="C41" s="1664"/>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80" t="s">
        <v>501</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row>
    <row r="3" spans="1:24" ht="15.75" customHeight="1">
      <c r="A3" s="1682" t="s">
        <v>502</v>
      </c>
      <c r="B3" s="1682"/>
      <c r="C3" s="1682"/>
      <c r="D3" s="1682"/>
      <c r="E3" s="1682"/>
      <c r="F3" s="1682"/>
      <c r="P3" s="947"/>
    </row>
    <row r="4" spans="1:24" ht="4.5" customHeight="1">
      <c r="A4" s="961"/>
      <c r="B4" s="961"/>
      <c r="C4" s="962"/>
      <c r="D4" s="962"/>
    </row>
    <row r="5" spans="1:24" ht="15.75" thickBot="1">
      <c r="A5" s="963" t="s">
        <v>125</v>
      </c>
      <c r="B5" s="1683" t="s">
        <v>126</v>
      </c>
      <c r="C5" s="1683"/>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490</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499</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500</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80" t="s">
        <v>509</v>
      </c>
      <c r="B2" s="1680"/>
      <c r="C2" s="1680"/>
      <c r="D2" s="1680"/>
      <c r="E2" s="1680"/>
      <c r="F2" s="1680"/>
      <c r="G2" s="1680"/>
      <c r="H2" s="1680"/>
      <c r="I2" s="1680"/>
      <c r="J2" s="1680"/>
      <c r="K2" s="1680"/>
      <c r="L2" s="1680"/>
      <c r="M2" s="1680"/>
      <c r="N2" s="1680"/>
      <c r="O2" s="1680"/>
      <c r="P2" s="1680"/>
      <c r="Q2" s="1680"/>
      <c r="R2" s="1680"/>
      <c r="S2" s="1680"/>
      <c r="T2" s="1680"/>
      <c r="U2" s="1680"/>
      <c r="V2" s="1680"/>
      <c r="W2" s="1680"/>
      <c r="X2" s="1680"/>
      <c r="Y2" s="1680"/>
      <c r="Z2" s="1680"/>
      <c r="AA2" s="1680"/>
    </row>
    <row r="3" spans="1:27" ht="18" customHeight="1">
      <c r="A3" s="1681" t="s">
        <v>502</v>
      </c>
      <c r="B3" s="1681"/>
      <c r="C3" s="1681"/>
      <c r="D3" s="1681"/>
      <c r="E3" s="1681"/>
      <c r="F3" s="1681"/>
      <c r="G3" s="1681"/>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498</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tabSelected="1" zoomScale="90" zoomScaleNormal="90" workbookViewId="0">
      <selection activeCell="K22" sqref="K22"/>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6" t="s">
        <v>64</v>
      </c>
      <c r="B1" s="1586"/>
      <c r="C1" s="1586"/>
      <c r="D1" s="1586"/>
      <c r="E1" s="1586"/>
      <c r="F1" s="1586"/>
      <c r="G1" s="1586"/>
      <c r="H1" s="1586"/>
      <c r="I1" s="1586"/>
      <c r="J1" s="1586"/>
      <c r="K1" s="1586"/>
      <c r="L1" s="1586"/>
      <c r="M1" s="792"/>
    </row>
    <row r="2" spans="1:18" ht="31.5" customHeight="1" thickBot="1">
      <c r="A2" s="1585" t="s">
        <v>541</v>
      </c>
      <c r="B2" s="1585"/>
      <c r="C2" s="1585"/>
      <c r="D2" s="1585"/>
      <c r="E2" s="1585"/>
      <c r="F2" s="1585"/>
      <c r="G2" s="1585"/>
      <c r="H2" s="1585"/>
      <c r="I2" s="1585"/>
      <c r="J2" s="1585"/>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92" t="s">
        <v>72</v>
      </c>
      <c r="C4" s="1593"/>
      <c r="D4" s="1593"/>
      <c r="E4" s="1593"/>
      <c r="F4" s="1593"/>
      <c r="G4" s="1594"/>
      <c r="H4" s="1588" t="s">
        <v>51</v>
      </c>
      <c r="I4" s="1589"/>
      <c r="J4" s="1595" t="s">
        <v>478</v>
      </c>
      <c r="K4" s="1590" t="s">
        <v>52</v>
      </c>
      <c r="L4" s="1591"/>
      <c r="M4" s="861"/>
    </row>
    <row r="5" spans="1:18" ht="31.5">
      <c r="A5" s="794" t="s">
        <v>53</v>
      </c>
      <c r="B5" s="795" t="s">
        <v>54</v>
      </c>
      <c r="C5" s="796" t="s">
        <v>61</v>
      </c>
      <c r="D5" s="796" t="s">
        <v>62</v>
      </c>
      <c r="E5" s="797"/>
      <c r="F5" s="798" t="s">
        <v>374</v>
      </c>
      <c r="G5" s="799"/>
      <c r="H5" s="800" t="s">
        <v>55</v>
      </c>
      <c r="I5" s="801" t="s">
        <v>66</v>
      </c>
      <c r="J5" s="1596"/>
      <c r="K5" s="802" t="s">
        <v>50</v>
      </c>
      <c r="L5" s="803" t="s">
        <v>58</v>
      </c>
      <c r="M5" s="861"/>
      <c r="O5" s="861"/>
    </row>
    <row r="6" spans="1:18" ht="21" customHeight="1" thickBot="1">
      <c r="A6" s="804"/>
      <c r="B6" s="1031" t="s">
        <v>532</v>
      </c>
      <c r="C6" s="1031" t="s">
        <v>532</v>
      </c>
      <c r="D6" s="1031" t="s">
        <v>532</v>
      </c>
      <c r="E6" s="805" t="s">
        <v>98</v>
      </c>
      <c r="F6" s="806" t="s">
        <v>373</v>
      </c>
      <c r="G6" s="807" t="s">
        <v>56</v>
      </c>
      <c r="H6" s="1031" t="s">
        <v>532</v>
      </c>
      <c r="I6" s="808" t="s">
        <v>65</v>
      </c>
      <c r="J6" s="809"/>
      <c r="K6" s="1031" t="s">
        <v>532</v>
      </c>
      <c r="L6" s="810" t="s">
        <v>57</v>
      </c>
      <c r="M6" s="861"/>
    </row>
    <row r="7" spans="1:18" ht="28.5" customHeight="1" thickBot="1">
      <c r="A7" s="862" t="s">
        <v>18</v>
      </c>
      <c r="B7" s="811">
        <v>9.9874378686712539</v>
      </c>
      <c r="C7" s="812">
        <v>19280.768086237942</v>
      </c>
      <c r="D7" s="812">
        <v>19666.3834479627</v>
      </c>
      <c r="E7" s="813">
        <v>-0.18811300520093299</v>
      </c>
      <c r="F7" s="814">
        <v>2.4697145816833883</v>
      </c>
      <c r="G7" s="815">
        <v>-8.4981730422465169</v>
      </c>
      <c r="H7" s="816">
        <v>308.81129469634863</v>
      </c>
      <c r="I7" s="813">
        <v>-8.4098451294867052E-2</v>
      </c>
      <c r="J7" s="816">
        <v>-4.1815215420871352</v>
      </c>
      <c r="K7" s="817">
        <v>100</v>
      </c>
      <c r="L7" s="818" t="s">
        <v>19</v>
      </c>
    </row>
    <row r="8" spans="1:18" ht="25.5" customHeight="1">
      <c r="A8" s="863" t="s">
        <v>75</v>
      </c>
      <c r="B8" s="819">
        <v>10.534044415224914</v>
      </c>
      <c r="C8" s="820">
        <v>19543.681660899652</v>
      </c>
      <c r="D8" s="820">
        <v>19934.555294117647</v>
      </c>
      <c r="E8" s="821">
        <v>2.1029247723286124</v>
      </c>
      <c r="F8" s="822">
        <v>13.068222764331486</v>
      </c>
      <c r="G8" s="823">
        <v>-9.847172137291933</v>
      </c>
      <c r="H8" s="824">
        <v>270.00588235294117</v>
      </c>
      <c r="I8" s="822">
        <v>22.208839567466935</v>
      </c>
      <c r="J8" s="825">
        <v>-19.047619047619047</v>
      </c>
      <c r="K8" s="825">
        <v>0.10720817304660402</v>
      </c>
      <c r="L8" s="826">
        <v>-1.9687711901126975E-2</v>
      </c>
    </row>
    <row r="9" spans="1:18" ht="24" customHeight="1">
      <c r="A9" s="864" t="s">
        <v>76</v>
      </c>
      <c r="B9" s="827">
        <v>11.087823331826591</v>
      </c>
      <c r="C9" s="828">
        <v>20802.670416184974</v>
      </c>
      <c r="D9" s="828">
        <v>21218.723824508674</v>
      </c>
      <c r="E9" s="829">
        <v>0.72258846890888639</v>
      </c>
      <c r="F9" s="830">
        <v>4.2656368268406819</v>
      </c>
      <c r="G9" s="831">
        <v>-5.92076562784196</v>
      </c>
      <c r="H9" s="832">
        <v>347.33549450549452</v>
      </c>
      <c r="I9" s="833">
        <v>-0.60667607548300528</v>
      </c>
      <c r="J9" s="834">
        <v>-9.3625498007968133</v>
      </c>
      <c r="K9" s="834">
        <v>28.693952197767548</v>
      </c>
      <c r="L9" s="835">
        <v>-1.6402069659281437</v>
      </c>
      <c r="R9" s="861"/>
    </row>
    <row r="10" spans="1:18" ht="24" customHeight="1">
      <c r="A10" s="864" t="s">
        <v>77</v>
      </c>
      <c r="B10" s="827">
        <v>10.91692175105692</v>
      </c>
      <c r="C10" s="828">
        <v>20482.029551701537</v>
      </c>
      <c r="D10" s="828">
        <v>20891.670142735569</v>
      </c>
      <c r="E10" s="829">
        <v>0.1644802236249113</v>
      </c>
      <c r="F10" s="830">
        <v>4.4234840957308288</v>
      </c>
      <c r="G10" s="831">
        <v>-6.7452765642735528</v>
      </c>
      <c r="H10" s="836">
        <v>393.13094795539035</v>
      </c>
      <c r="I10" s="830">
        <v>-0.75401592595816569</v>
      </c>
      <c r="J10" s="837">
        <v>4.8732943469785575</v>
      </c>
      <c r="K10" s="837">
        <v>6.7856467175379969</v>
      </c>
      <c r="L10" s="838">
        <v>0.58587633866314004</v>
      </c>
    </row>
    <row r="11" spans="1:18" ht="24" customHeight="1">
      <c r="A11" s="864" t="s">
        <v>78</v>
      </c>
      <c r="B11" s="839" t="s">
        <v>73</v>
      </c>
      <c r="C11" s="840" t="s">
        <v>542</v>
      </c>
      <c r="D11" s="840" t="s">
        <v>542</v>
      </c>
      <c r="E11" s="841" t="s">
        <v>73</v>
      </c>
      <c r="F11" s="842" t="s">
        <v>73</v>
      </c>
      <c r="G11" s="843" t="s">
        <v>73</v>
      </c>
      <c r="H11" s="844" t="s">
        <v>542</v>
      </c>
      <c r="I11" s="841" t="s">
        <v>73</v>
      </c>
      <c r="J11" s="845" t="s">
        <v>73</v>
      </c>
      <c r="K11" s="845">
        <v>0.12612726240776945</v>
      </c>
      <c r="L11" s="846" t="s">
        <v>73</v>
      </c>
    </row>
    <row r="12" spans="1:18" ht="24" customHeight="1">
      <c r="A12" s="864" t="s">
        <v>71</v>
      </c>
      <c r="B12" s="827">
        <v>8.1117833771334222</v>
      </c>
      <c r="C12" s="828">
        <v>16656.639378097378</v>
      </c>
      <c r="D12" s="828">
        <v>16989.772165659324</v>
      </c>
      <c r="E12" s="829">
        <v>-1.5525343931865034</v>
      </c>
      <c r="F12" s="830">
        <v>0.25365570487015993</v>
      </c>
      <c r="G12" s="831">
        <v>-14.053755225639659</v>
      </c>
      <c r="H12" s="836">
        <v>279.09710927573065</v>
      </c>
      <c r="I12" s="830">
        <v>0.64336051548139528</v>
      </c>
      <c r="J12" s="837">
        <v>-6.0158232572025678</v>
      </c>
      <c r="K12" s="837">
        <v>39.704862205965817</v>
      </c>
      <c r="L12" s="838">
        <v>-0.77492509236036256</v>
      </c>
    </row>
    <row r="13" spans="1:18" ht="24" customHeight="1" thickBot="1">
      <c r="A13" s="865" t="s">
        <v>79</v>
      </c>
      <c r="B13" s="847">
        <v>10.765470667411755</v>
      </c>
      <c r="C13" s="848">
        <v>20782.7619062003</v>
      </c>
      <c r="D13" s="848">
        <v>21198.417144324307</v>
      </c>
      <c r="E13" s="849">
        <v>-0.22387147063165544</v>
      </c>
      <c r="F13" s="850">
        <v>1.8537084669979806</v>
      </c>
      <c r="G13" s="851">
        <v>-5.9909320364280667</v>
      </c>
      <c r="H13" s="852">
        <v>288.78648024628018</v>
      </c>
      <c r="I13" s="850">
        <v>6.4368006792414084E-2</v>
      </c>
      <c r="J13" s="853">
        <v>3.0399154110494315</v>
      </c>
      <c r="K13" s="853">
        <v>24.582203443274263</v>
      </c>
      <c r="L13" s="854">
        <v>1.722816169118726</v>
      </c>
    </row>
    <row r="14" spans="1:18">
      <c r="A14" s="866"/>
      <c r="B14" s="867"/>
    </row>
    <row r="15" spans="1:18" ht="46.5" customHeight="1">
      <c r="A15" s="1587" t="s">
        <v>487</v>
      </c>
      <c r="B15" s="1587"/>
      <c r="C15" s="1587"/>
      <c r="D15" s="1587"/>
      <c r="E15" s="1587"/>
      <c r="F15" s="1587"/>
      <c r="G15" s="1587"/>
      <c r="H15" s="1587"/>
      <c r="I15" s="1587"/>
      <c r="J15" s="1587"/>
      <c r="K15" s="1587"/>
      <c r="L15" s="1587"/>
    </row>
    <row r="16" spans="1:18" ht="33.75" customHeight="1">
      <c r="A16" s="1587" t="s">
        <v>488</v>
      </c>
      <c r="B16" s="1587"/>
      <c r="C16" s="1587"/>
      <c r="D16" s="1587"/>
      <c r="E16" s="1587"/>
      <c r="F16" s="1587"/>
      <c r="G16" s="1587"/>
      <c r="H16" s="1587"/>
      <c r="I16" s="1587"/>
      <c r="J16" s="1587"/>
      <c r="K16" s="1587"/>
      <c r="L16" s="1587"/>
    </row>
    <row r="17" spans="1:12">
      <c r="A17" s="1587" t="s">
        <v>115</v>
      </c>
      <c r="B17" s="1587"/>
      <c r="C17" s="1587"/>
      <c r="D17" s="1587"/>
      <c r="E17" s="1587"/>
      <c r="F17" s="1587"/>
      <c r="G17" s="1587"/>
      <c r="H17" s="1587"/>
      <c r="I17" s="1587"/>
      <c r="J17" s="1587"/>
      <c r="K17" s="1587"/>
      <c r="L17" s="1587"/>
    </row>
    <row r="18" spans="1:12">
      <c r="A18" s="868" t="s">
        <v>489</v>
      </c>
      <c r="B18" s="868"/>
      <c r="C18" s="868"/>
      <c r="D18" s="868"/>
      <c r="E18" s="868"/>
      <c r="F18" s="868"/>
      <c r="G18" s="868"/>
    </row>
    <row r="19" spans="1:12">
      <c r="A19" s="868"/>
    </row>
    <row r="23" spans="1:12">
      <c r="A23" s="1585"/>
      <c r="B23" s="1585"/>
      <c r="C23" s="1585"/>
      <c r="D23" s="1585"/>
      <c r="E23" s="1585"/>
      <c r="F23" s="1585"/>
      <c r="G23" s="1585"/>
      <c r="H23" s="1585"/>
      <c r="I23" s="1585"/>
      <c r="J23" s="1585"/>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94" t="s">
        <v>452</v>
      </c>
      <c r="B5" s="1694"/>
      <c r="C5" s="1694"/>
      <c r="D5" s="1694"/>
      <c r="E5" s="1694"/>
      <c r="F5" s="1694"/>
      <c r="H5" s="474" t="s">
        <v>267</v>
      </c>
    </row>
    <row r="6" spans="1:20" ht="15.75" customHeight="1" thickBot="1">
      <c r="A6" s="1695" t="s">
        <v>116</v>
      </c>
      <c r="B6" s="1687" t="s">
        <v>453</v>
      </c>
      <c r="C6" s="1688"/>
      <c r="D6" s="1689"/>
      <c r="E6" s="1690" t="s">
        <v>454</v>
      </c>
      <c r="F6" s="1692" t="s">
        <v>455</v>
      </c>
    </row>
    <row r="7" spans="1:20" ht="21" customHeight="1" thickBot="1">
      <c r="A7" s="1696"/>
      <c r="B7" s="755" t="s">
        <v>254</v>
      </c>
      <c r="C7" s="755" t="s">
        <v>257</v>
      </c>
      <c r="D7" s="755" t="s">
        <v>258</v>
      </c>
      <c r="E7" s="1697"/>
      <c r="F7" s="1698"/>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4" t="s">
        <v>458</v>
      </c>
      <c r="B18" s="1694"/>
      <c r="C18" s="1694"/>
      <c r="D18" s="1694"/>
      <c r="E18" s="1694"/>
      <c r="F18" s="1694"/>
      <c r="K18"/>
      <c r="L18"/>
      <c r="M18"/>
      <c r="O18" s="3"/>
      <c r="P18" s="3"/>
      <c r="Q18" s="3"/>
      <c r="R18" s="3"/>
      <c r="S18" s="3"/>
      <c r="T18" s="3"/>
    </row>
    <row r="19" spans="1:20" ht="16.5" customHeight="1" thickBot="1">
      <c r="A19" s="1685" t="s">
        <v>123</v>
      </c>
      <c r="B19" s="1687" t="s">
        <v>453</v>
      </c>
      <c r="C19" s="1688"/>
      <c r="D19" s="1689"/>
      <c r="E19" s="1690" t="s">
        <v>454</v>
      </c>
      <c r="F19" s="1692" t="s">
        <v>455</v>
      </c>
      <c r="K19"/>
      <c r="L19"/>
      <c r="M19"/>
      <c r="O19" s="3"/>
      <c r="P19" s="3"/>
      <c r="Q19" s="3"/>
      <c r="R19" s="3"/>
      <c r="S19" s="3"/>
      <c r="T19" s="3"/>
    </row>
    <row r="20" spans="1:20" ht="21" customHeight="1" thickBot="1">
      <c r="A20" s="1686"/>
      <c r="B20" s="570" t="s">
        <v>254</v>
      </c>
      <c r="C20" s="570" t="s">
        <v>366</v>
      </c>
      <c r="D20" s="570" t="s">
        <v>367</v>
      </c>
      <c r="E20" s="1691"/>
      <c r="F20" s="1693"/>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4"/>
      <c r="D30" s="1684"/>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4"/>
      <c r="C41" s="1684"/>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9" t="s">
        <v>456</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457</v>
      </c>
      <c r="B3" s="1700"/>
      <c r="C3" s="1700"/>
      <c r="D3" s="1700"/>
      <c r="E3" s="1700"/>
      <c r="F3" s="1700"/>
      <c r="P3" s="448"/>
    </row>
    <row r="4" spans="1:24" ht="4.5" customHeight="1">
      <c r="A4" s="449"/>
      <c r="B4" s="449"/>
      <c r="C4" s="447"/>
      <c r="D4" s="447"/>
    </row>
    <row r="5" spans="1:24" ht="15.75" thickBot="1">
      <c r="A5" s="450" t="s">
        <v>125</v>
      </c>
      <c r="B5" s="1701" t="s">
        <v>126</v>
      </c>
      <c r="C5" s="170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99" t="s">
        <v>459</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2" t="s">
        <v>457</v>
      </c>
      <c r="B3" s="1702"/>
      <c r="C3" s="1702"/>
      <c r="D3" s="1702"/>
      <c r="E3" s="1702"/>
      <c r="F3" s="1702"/>
      <c r="G3" s="170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4" t="s">
        <v>462</v>
      </c>
      <c r="B5" s="1694"/>
      <c r="C5" s="1694"/>
      <c r="D5" s="1694"/>
      <c r="E5" s="1694"/>
      <c r="F5" s="1694"/>
      <c r="H5" s="474" t="s">
        <v>267</v>
      </c>
    </row>
    <row r="6" spans="1:20" ht="15.75" customHeight="1" thickBot="1">
      <c r="A6" s="1695" t="s">
        <v>116</v>
      </c>
      <c r="B6" s="1687" t="s">
        <v>464</v>
      </c>
      <c r="C6" s="1688"/>
      <c r="D6" s="1689"/>
      <c r="E6" s="1690" t="s">
        <v>407</v>
      </c>
      <c r="F6" s="1692" t="s">
        <v>408</v>
      </c>
    </row>
    <row r="7" spans="1:20" ht="21" customHeight="1" thickBot="1">
      <c r="A7" s="1703"/>
      <c r="B7" s="650" t="s">
        <v>254</v>
      </c>
      <c r="C7" s="650" t="s">
        <v>257</v>
      </c>
      <c r="D7" s="650" t="s">
        <v>258</v>
      </c>
      <c r="E7" s="1691"/>
      <c r="F7" s="1693"/>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4" t="s">
        <v>463</v>
      </c>
      <c r="B18" s="1694"/>
      <c r="C18" s="1694"/>
      <c r="D18" s="1694"/>
      <c r="E18" s="1694"/>
      <c r="F18" s="1694"/>
      <c r="K18" s="3"/>
      <c r="L18" s="3"/>
      <c r="M18" s="3"/>
      <c r="N18" s="3"/>
      <c r="O18" s="3"/>
      <c r="P18" s="3"/>
      <c r="Q18"/>
      <c r="R18"/>
      <c r="S18"/>
      <c r="T18"/>
    </row>
    <row r="19" spans="1:20" ht="16.5" customHeight="1" thickBot="1">
      <c r="A19" s="1685" t="s">
        <v>123</v>
      </c>
      <c r="B19" s="1687" t="s">
        <v>464</v>
      </c>
      <c r="C19" s="1688"/>
      <c r="D19" s="1689"/>
      <c r="E19" s="1690" t="s">
        <v>407</v>
      </c>
      <c r="F19" s="1692" t="s">
        <v>408</v>
      </c>
      <c r="I19"/>
      <c r="J19"/>
      <c r="K19"/>
      <c r="L19" s="3"/>
      <c r="M19" s="3"/>
      <c r="N19" s="3"/>
      <c r="O19" s="3"/>
      <c r="P19" s="3"/>
      <c r="Q19"/>
      <c r="R19"/>
      <c r="S19"/>
      <c r="T19"/>
    </row>
    <row r="20" spans="1:20" ht="21" customHeight="1" thickBot="1">
      <c r="A20" s="1686"/>
      <c r="B20" s="570" t="s">
        <v>254</v>
      </c>
      <c r="C20" s="570" t="s">
        <v>366</v>
      </c>
      <c r="D20" s="570" t="s">
        <v>367</v>
      </c>
      <c r="E20" s="1691"/>
      <c r="F20" s="1693"/>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4"/>
      <c r="B27" s="1704"/>
      <c r="C27" s="1704"/>
      <c r="D27" s="1704"/>
      <c r="E27" s="1704"/>
      <c r="F27" s="1704"/>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4"/>
      <c r="D32" s="1684"/>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4"/>
      <c r="C43" s="168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9" t="s">
        <v>460</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461</v>
      </c>
      <c r="B3" s="1700"/>
      <c r="C3" s="1700"/>
      <c r="D3" s="1700"/>
      <c r="E3" s="1700"/>
      <c r="F3" s="1700"/>
      <c r="P3" s="448"/>
    </row>
    <row r="4" spans="1:24" ht="4.5" customHeight="1">
      <c r="A4" s="449"/>
      <c r="B4" s="449"/>
      <c r="C4" s="447"/>
      <c r="D4" s="447"/>
    </row>
    <row r="5" spans="1:24" ht="15.75" thickBot="1">
      <c r="A5" s="450" t="s">
        <v>125</v>
      </c>
      <c r="B5" s="1701" t="s">
        <v>126</v>
      </c>
      <c r="C5" s="170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9" t="s">
        <v>465</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5" t="s">
        <v>466</v>
      </c>
      <c r="B3" s="1705"/>
      <c r="C3" s="1705"/>
      <c r="D3" s="1705"/>
      <c r="E3" s="1705"/>
      <c r="F3" s="1705"/>
      <c r="G3" s="170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4" t="s">
        <v>444</v>
      </c>
      <c r="B5" s="1694"/>
      <c r="C5" s="1694"/>
      <c r="D5" s="1694"/>
      <c r="E5" s="1694"/>
      <c r="F5" s="1694"/>
      <c r="H5" s="474" t="s">
        <v>267</v>
      </c>
    </row>
    <row r="6" spans="1:20" ht="15.75" customHeight="1" thickBot="1">
      <c r="A6" s="1695" t="s">
        <v>116</v>
      </c>
      <c r="B6" s="1687" t="s">
        <v>443</v>
      </c>
      <c r="C6" s="1688"/>
      <c r="D6" s="1689"/>
      <c r="E6" s="1690" t="s">
        <v>437</v>
      </c>
      <c r="F6" s="1692" t="s">
        <v>438</v>
      </c>
    </row>
    <row r="7" spans="1:20" ht="21" customHeight="1" thickBot="1">
      <c r="A7" s="1703"/>
      <c r="B7" s="650" t="s">
        <v>254</v>
      </c>
      <c r="C7" s="650" t="s">
        <v>257</v>
      </c>
      <c r="D7" s="650" t="s">
        <v>258</v>
      </c>
      <c r="E7" s="1691"/>
      <c r="F7" s="1693"/>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4" t="s">
        <v>445</v>
      </c>
      <c r="B18" s="1694"/>
      <c r="C18" s="1694"/>
      <c r="D18" s="1694"/>
      <c r="E18" s="1694"/>
      <c r="F18" s="1694"/>
      <c r="O18" s="3"/>
      <c r="P18" s="3"/>
      <c r="Q18" s="3"/>
      <c r="R18" s="3"/>
      <c r="S18" s="3"/>
      <c r="T18" s="3"/>
    </row>
    <row r="19" spans="1:20" ht="16.5" customHeight="1" thickBot="1">
      <c r="A19" s="1685" t="s">
        <v>123</v>
      </c>
      <c r="B19" s="1687" t="s">
        <v>443</v>
      </c>
      <c r="C19" s="1688"/>
      <c r="D19" s="1689"/>
      <c r="E19" s="1690" t="s">
        <v>437</v>
      </c>
      <c r="F19" s="1692" t="s">
        <v>438</v>
      </c>
      <c r="K19" s="3"/>
      <c r="L19" s="3"/>
      <c r="M19" s="3"/>
      <c r="O19" s="3"/>
      <c r="P19" s="3"/>
      <c r="Q19" s="3"/>
      <c r="R19" s="3"/>
      <c r="S19" s="3"/>
      <c r="T19" s="3"/>
    </row>
    <row r="20" spans="1:20" ht="21" customHeight="1" thickBot="1">
      <c r="A20" s="1686"/>
      <c r="B20" s="570" t="s">
        <v>254</v>
      </c>
      <c r="C20" s="570" t="s">
        <v>366</v>
      </c>
      <c r="D20" s="570" t="s">
        <v>367</v>
      </c>
      <c r="E20" s="1691"/>
      <c r="F20" s="1693"/>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4"/>
      <c r="B27" s="1704"/>
      <c r="C27" s="1704"/>
      <c r="D27" s="1704"/>
      <c r="E27" s="1704"/>
      <c r="F27" s="1704"/>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4"/>
      <c r="D32" s="1684"/>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4"/>
      <c r="C43" s="168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9" t="s">
        <v>436</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row>
    <row r="3" spans="1:24" ht="15.75" customHeight="1">
      <c r="A3" s="1700" t="s">
        <v>435</v>
      </c>
      <c r="B3" s="1700"/>
      <c r="C3" s="1700"/>
      <c r="D3" s="1700"/>
      <c r="E3" s="1700"/>
      <c r="F3" s="1700"/>
      <c r="P3" s="448"/>
    </row>
    <row r="4" spans="1:24" ht="4.5" customHeight="1">
      <c r="A4" s="449"/>
      <c r="B4" s="449"/>
      <c r="C4" s="447"/>
      <c r="D4" s="447"/>
    </row>
    <row r="5" spans="1:24" ht="15.75" thickBot="1">
      <c r="A5" s="450" t="s">
        <v>125</v>
      </c>
      <c r="B5" s="1701" t="s">
        <v>126</v>
      </c>
      <c r="C5" s="1701"/>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9" t="s">
        <v>440</v>
      </c>
      <c r="B2" s="1699"/>
      <c r="C2" s="1699"/>
      <c r="D2" s="1699"/>
      <c r="E2" s="1699"/>
      <c r="F2" s="1699"/>
      <c r="G2" s="1699"/>
      <c r="H2" s="1699"/>
      <c r="I2" s="1699"/>
      <c r="J2" s="1699"/>
      <c r="K2" s="1699"/>
      <c r="L2" s="1699"/>
      <c r="M2" s="1699"/>
      <c r="N2" s="1699"/>
      <c r="O2" s="1699"/>
      <c r="P2" s="1699"/>
      <c r="Q2" s="1699"/>
      <c r="R2" s="1699"/>
      <c r="S2" s="1699"/>
      <c r="T2" s="1699"/>
      <c r="U2" s="1699"/>
      <c r="V2" s="1699"/>
      <c r="W2" s="1699"/>
      <c r="X2" s="1699"/>
      <c r="Y2" s="1699"/>
      <c r="Z2" s="1699"/>
      <c r="AA2" s="1699"/>
    </row>
    <row r="3" spans="1:27" ht="18" customHeight="1">
      <c r="A3" s="1705" t="s">
        <v>441</v>
      </c>
      <c r="B3" s="1705"/>
      <c r="C3" s="1705"/>
      <c r="D3" s="1705"/>
      <c r="E3" s="1705"/>
      <c r="F3" s="1705"/>
      <c r="G3" s="170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11" zoomScale="80" zoomScaleNormal="80" workbookViewId="0">
      <selection activeCell="O946" sqref="O946"/>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7" t="s">
        <v>201</v>
      </c>
      <c r="C5" s="1797"/>
      <c r="D5" s="1797"/>
      <c r="E5" s="1797"/>
      <c r="F5" s="1797"/>
      <c r="G5" s="1797"/>
      <c r="H5" s="1797"/>
      <c r="I5" s="1797"/>
      <c r="J5" s="1797"/>
      <c r="K5" s="1797"/>
      <c r="L5" s="1797"/>
    </row>
    <row r="6" spans="2:13" ht="18">
      <c r="B6" s="484"/>
      <c r="C6" s="484"/>
      <c r="D6" s="484"/>
      <c r="E6" s="484"/>
      <c r="F6" s="300" t="s">
        <v>202</v>
      </c>
      <c r="G6" s="484"/>
      <c r="H6" s="484"/>
      <c r="I6" s="484"/>
      <c r="J6" s="484"/>
      <c r="K6" s="484"/>
      <c r="L6" s="484"/>
    </row>
    <row r="7" spans="2:13" s="301" customFormat="1" ht="15">
      <c r="B7" s="1798" t="s">
        <v>203</v>
      </c>
      <c r="C7" s="1790" t="s">
        <v>18</v>
      </c>
      <c r="D7" s="1790" t="s">
        <v>204</v>
      </c>
      <c r="E7" s="1801" t="s">
        <v>205</v>
      </c>
      <c r="F7" s="1802"/>
      <c r="G7" s="1803"/>
      <c r="H7" s="1804" t="s">
        <v>206</v>
      </c>
      <c r="I7" s="1806" t="s">
        <v>207</v>
      </c>
      <c r="J7" s="1807"/>
      <c r="K7" s="1807"/>
      <c r="L7" s="1798"/>
    </row>
    <row r="8" spans="2:13">
      <c r="B8" s="1799"/>
      <c r="C8" s="1800"/>
      <c r="D8" s="1800"/>
      <c r="E8" s="1792" t="s">
        <v>208</v>
      </c>
      <c r="F8" s="1790" t="s">
        <v>209</v>
      </c>
      <c r="G8" s="1790" t="s">
        <v>210</v>
      </c>
      <c r="H8" s="1805"/>
      <c r="I8" s="1792" t="s">
        <v>211</v>
      </c>
      <c r="J8" s="1792" t="s">
        <v>20</v>
      </c>
      <c r="K8" s="1790" t="s">
        <v>212</v>
      </c>
      <c r="L8" s="1792" t="s">
        <v>213</v>
      </c>
    </row>
    <row r="9" spans="2:13">
      <c r="B9" s="1799"/>
      <c r="C9" s="1800"/>
      <c r="D9" s="1800"/>
      <c r="E9" s="1793"/>
      <c r="F9" s="1800"/>
      <c r="G9" s="1800"/>
      <c r="H9" s="1805"/>
      <c r="I9" s="1793"/>
      <c r="J9" s="1793"/>
      <c r="K9" s="1791"/>
      <c r="L9" s="1793"/>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6"/>
      <c r="O105" s="1796"/>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6"/>
      <c r="O121" s="1796"/>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6"/>
      <c r="O145" s="1796"/>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6"/>
      <c r="O171" s="1796"/>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9" t="s">
        <v>239</v>
      </c>
      <c r="D177" s="1759"/>
      <c r="E177" s="1759"/>
      <c r="F177" s="1759"/>
      <c r="G177" s="1759"/>
      <c r="H177" s="1759"/>
      <c r="I177" s="1759"/>
      <c r="J177" s="1759"/>
      <c r="K177" s="1759"/>
      <c r="L177" s="1788"/>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08" t="s">
        <v>203</v>
      </c>
      <c r="C194" s="1763" t="s">
        <v>18</v>
      </c>
      <c r="D194" s="1763" t="s">
        <v>204</v>
      </c>
      <c r="E194" s="1765" t="s">
        <v>205</v>
      </c>
      <c r="F194" s="1766"/>
      <c r="G194" s="1767"/>
      <c r="H194" s="1768" t="s">
        <v>206</v>
      </c>
      <c r="I194" s="1770" t="s">
        <v>207</v>
      </c>
      <c r="J194" s="1771"/>
      <c r="K194" s="1771"/>
      <c r="L194" s="1810"/>
    </row>
    <row r="195" spans="2:12" ht="12.75" customHeight="1">
      <c r="B195" s="1809"/>
      <c r="C195" s="1764"/>
      <c r="D195" s="1764"/>
      <c r="E195" s="1778" t="s">
        <v>208</v>
      </c>
      <c r="F195" s="1763" t="s">
        <v>209</v>
      </c>
      <c r="G195" s="1763" t="s">
        <v>210</v>
      </c>
      <c r="H195" s="1769"/>
      <c r="I195" s="1778" t="s">
        <v>211</v>
      </c>
      <c r="J195" s="1778" t="s">
        <v>20</v>
      </c>
      <c r="K195" s="1763" t="s">
        <v>212</v>
      </c>
      <c r="L195" s="1794" t="s">
        <v>213</v>
      </c>
    </row>
    <row r="196" spans="2:12" ht="12.75" customHeight="1">
      <c r="B196" s="1809"/>
      <c r="C196" s="1764"/>
      <c r="D196" s="1764"/>
      <c r="E196" s="1785"/>
      <c r="F196" s="1764"/>
      <c r="G196" s="1764"/>
      <c r="H196" s="1769"/>
      <c r="I196" s="1779"/>
      <c r="J196" s="1779"/>
      <c r="K196" s="1780"/>
      <c r="L196" s="1795"/>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9" t="s">
        <v>240</v>
      </c>
      <c r="D199" s="1759"/>
      <c r="E199" s="1759"/>
      <c r="F199" s="1759"/>
      <c r="G199" s="1759"/>
      <c r="H199" s="1759"/>
      <c r="I199" s="1759"/>
      <c r="J199" s="1759"/>
      <c r="K199" s="1759"/>
      <c r="L199" s="1788"/>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2" t="s">
        <v>203</v>
      </c>
      <c r="C234" s="1763" t="s">
        <v>18</v>
      </c>
      <c r="D234" s="1763" t="s">
        <v>204</v>
      </c>
      <c r="E234" s="1765" t="s">
        <v>205</v>
      </c>
      <c r="F234" s="1766"/>
      <c r="G234" s="1767"/>
      <c r="H234" s="1768" t="s">
        <v>206</v>
      </c>
      <c r="I234" s="1765" t="s">
        <v>207</v>
      </c>
      <c r="J234" s="1766"/>
      <c r="K234" s="1766"/>
      <c r="L234" s="1766"/>
    </row>
    <row r="235" spans="2:12">
      <c r="B235" s="1789"/>
      <c r="C235" s="1764"/>
      <c r="D235" s="1764"/>
      <c r="E235" s="1778" t="s">
        <v>208</v>
      </c>
      <c r="F235" s="1763" t="s">
        <v>209</v>
      </c>
      <c r="G235" s="1763" t="s">
        <v>210</v>
      </c>
      <c r="H235" s="1769"/>
      <c r="I235" s="1778" t="s">
        <v>211</v>
      </c>
      <c r="J235" s="1778" t="s">
        <v>20</v>
      </c>
      <c r="K235" s="1763" t="s">
        <v>212</v>
      </c>
      <c r="L235" s="1770" t="s">
        <v>213</v>
      </c>
    </row>
    <row r="236" spans="2:12">
      <c r="B236" s="1789"/>
      <c r="C236" s="1764"/>
      <c r="D236" s="1764"/>
      <c r="E236" s="1785"/>
      <c r="F236" s="1764"/>
      <c r="G236" s="1764"/>
      <c r="H236" s="1769"/>
      <c r="I236" s="1785"/>
      <c r="J236" s="1785"/>
      <c r="K236" s="1764"/>
      <c r="L236" s="1784"/>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2" t="s">
        <v>214</v>
      </c>
      <c r="D239" s="1782"/>
      <c r="E239" s="1782"/>
      <c r="F239" s="1782"/>
      <c r="G239" s="1782"/>
      <c r="H239" s="1782"/>
      <c r="I239" s="1782"/>
      <c r="J239" s="1782"/>
      <c r="K239" s="1782"/>
      <c r="L239" s="1782"/>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9" t="s">
        <v>239</v>
      </c>
      <c r="D256" s="1759"/>
      <c r="E256" s="1759"/>
      <c r="F256" s="1759"/>
      <c r="G256" s="1759"/>
      <c r="H256" s="1759"/>
      <c r="I256" s="1759"/>
      <c r="J256" s="1759"/>
      <c r="K256" s="1759"/>
      <c r="L256" s="1759"/>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6" t="s">
        <v>203</v>
      </c>
      <c r="C273" s="1763" t="s">
        <v>18</v>
      </c>
      <c r="D273" s="1763" t="s">
        <v>204</v>
      </c>
      <c r="E273" s="1765" t="s">
        <v>205</v>
      </c>
      <c r="F273" s="1766"/>
      <c r="G273" s="1767"/>
      <c r="H273" s="1768" t="s">
        <v>206</v>
      </c>
      <c r="I273" s="1770" t="s">
        <v>207</v>
      </c>
      <c r="J273" s="1771"/>
      <c r="K273" s="1771"/>
      <c r="L273" s="1771"/>
    </row>
    <row r="274" spans="2:12" ht="11.25" customHeight="1">
      <c r="B274" s="1787"/>
      <c r="C274" s="1764"/>
      <c r="D274" s="1764"/>
      <c r="E274" s="1778" t="s">
        <v>208</v>
      </c>
      <c r="F274" s="1763" t="s">
        <v>209</v>
      </c>
      <c r="G274" s="1763" t="s">
        <v>210</v>
      </c>
      <c r="H274" s="1769"/>
      <c r="I274" s="1778" t="s">
        <v>211</v>
      </c>
      <c r="J274" s="1778" t="s">
        <v>20</v>
      </c>
      <c r="K274" s="1763" t="s">
        <v>212</v>
      </c>
      <c r="L274" s="1770" t="s">
        <v>213</v>
      </c>
    </row>
    <row r="275" spans="2:12" ht="11.25" customHeight="1">
      <c r="B275" s="1787"/>
      <c r="C275" s="1764"/>
      <c r="D275" s="1764"/>
      <c r="E275" s="1785"/>
      <c r="F275" s="1764"/>
      <c r="G275" s="1764"/>
      <c r="H275" s="1769"/>
      <c r="I275" s="1779"/>
      <c r="J275" s="1779"/>
      <c r="K275" s="1780"/>
      <c r="L275" s="1784"/>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9" t="s">
        <v>240</v>
      </c>
      <c r="D278" s="1759"/>
      <c r="E278" s="1759"/>
      <c r="F278" s="1759"/>
      <c r="G278" s="1759"/>
      <c r="H278" s="1759"/>
      <c r="I278" s="1759"/>
      <c r="J278" s="1759"/>
      <c r="K278" s="1759"/>
      <c r="L278" s="1759"/>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8" t="s">
        <v>203</v>
      </c>
      <c r="C313" s="1763" t="s">
        <v>18</v>
      </c>
      <c r="D313" s="1763" t="s">
        <v>204</v>
      </c>
      <c r="E313" s="1765" t="s">
        <v>205</v>
      </c>
      <c r="F313" s="1766"/>
      <c r="G313" s="1767"/>
      <c r="H313" s="1763" t="s">
        <v>206</v>
      </c>
      <c r="I313" s="1765" t="s">
        <v>207</v>
      </c>
      <c r="J313" s="1766"/>
      <c r="K313" s="1766"/>
      <c r="L313" s="1767"/>
    </row>
    <row r="314" spans="2:12" ht="11.25" customHeight="1">
      <c r="B314" s="1785"/>
      <c r="C314" s="1764"/>
      <c r="D314" s="1764"/>
      <c r="E314" s="1773" t="s">
        <v>244</v>
      </c>
      <c r="F314" s="1776" t="s">
        <v>245</v>
      </c>
      <c r="G314" s="1776" t="s">
        <v>246</v>
      </c>
      <c r="H314" s="1764"/>
      <c r="I314" s="1778" t="s">
        <v>211</v>
      </c>
      <c r="J314" s="1778" t="s">
        <v>20</v>
      </c>
      <c r="K314" s="1763" t="s">
        <v>212</v>
      </c>
      <c r="L314" s="1778" t="s">
        <v>213</v>
      </c>
    </row>
    <row r="315" spans="2:12" ht="11.25" customHeight="1">
      <c r="B315" s="1779"/>
      <c r="C315" s="1780"/>
      <c r="D315" s="1780"/>
      <c r="E315" s="1775"/>
      <c r="F315" s="1777"/>
      <c r="G315" s="1777"/>
      <c r="H315" s="1780"/>
      <c r="I315" s="1779"/>
      <c r="J315" s="1779"/>
      <c r="K315" s="1780"/>
      <c r="L315" s="1779"/>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2" t="s">
        <v>214</v>
      </c>
      <c r="D318" s="1782"/>
      <c r="E318" s="1782"/>
      <c r="F318" s="1782"/>
      <c r="G318" s="1782"/>
      <c r="H318" s="1782"/>
      <c r="I318" s="1782"/>
      <c r="J318" s="1782"/>
      <c r="K318" s="1782"/>
      <c r="L318" s="1783"/>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9" t="s">
        <v>239</v>
      </c>
      <c r="D335" s="1759"/>
      <c r="E335" s="1759"/>
      <c r="F335" s="1759"/>
      <c r="G335" s="1759"/>
      <c r="H335" s="1759"/>
      <c r="I335" s="1759"/>
      <c r="J335" s="1759"/>
      <c r="K335" s="1759"/>
      <c r="L335" s="1760"/>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1" t="s">
        <v>203</v>
      </c>
      <c r="C352" s="1763" t="s">
        <v>18</v>
      </c>
      <c r="D352" s="1763" t="s">
        <v>204</v>
      </c>
      <c r="E352" s="1765" t="s">
        <v>205</v>
      </c>
      <c r="F352" s="1766"/>
      <c r="G352" s="1767"/>
      <c r="H352" s="1768" t="s">
        <v>206</v>
      </c>
      <c r="I352" s="1770" t="s">
        <v>207</v>
      </c>
      <c r="J352" s="1771"/>
      <c r="K352" s="1771"/>
      <c r="L352" s="1772"/>
    </row>
    <row r="353" spans="2:12" ht="11.25" customHeight="1">
      <c r="B353" s="1762"/>
      <c r="C353" s="1764"/>
      <c r="D353" s="1764"/>
      <c r="E353" s="1773" t="s">
        <v>244</v>
      </c>
      <c r="F353" s="1776" t="s">
        <v>245</v>
      </c>
      <c r="G353" s="1776" t="s">
        <v>246</v>
      </c>
      <c r="H353" s="1769"/>
      <c r="I353" s="1778" t="s">
        <v>211</v>
      </c>
      <c r="J353" s="1778" t="s">
        <v>20</v>
      </c>
      <c r="K353" s="1763" t="s">
        <v>212</v>
      </c>
      <c r="L353" s="1778" t="s">
        <v>213</v>
      </c>
    </row>
    <row r="354" spans="2:12" ht="11.25" customHeight="1">
      <c r="B354" s="1762"/>
      <c r="C354" s="1764"/>
      <c r="D354" s="1764"/>
      <c r="E354" s="1774"/>
      <c r="F354" s="1781"/>
      <c r="G354" s="1781"/>
      <c r="H354" s="1769"/>
      <c r="I354" s="1779"/>
      <c r="J354" s="1779"/>
      <c r="K354" s="1780"/>
      <c r="L354" s="1779"/>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9" t="s">
        <v>240</v>
      </c>
      <c r="D357" s="1759"/>
      <c r="E357" s="1759"/>
      <c r="F357" s="1759"/>
      <c r="G357" s="1759"/>
      <c r="H357" s="1759"/>
      <c r="I357" s="1759"/>
      <c r="J357" s="1759"/>
      <c r="K357" s="1759"/>
      <c r="L357" s="1760"/>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0" t="s">
        <v>203</v>
      </c>
      <c r="C393" s="1711" t="s">
        <v>18</v>
      </c>
      <c r="D393" s="1711" t="s">
        <v>204</v>
      </c>
      <c r="E393" s="1713" t="s">
        <v>205</v>
      </c>
      <c r="F393" s="1714"/>
      <c r="G393" s="1715"/>
      <c r="H393" s="1716" t="s">
        <v>206</v>
      </c>
      <c r="I393" s="1713" t="s">
        <v>207</v>
      </c>
      <c r="J393" s="1714"/>
      <c r="K393" s="1714"/>
      <c r="L393" s="1715"/>
    </row>
    <row r="394" spans="2:12" ht="11.25" customHeight="1">
      <c r="B394" s="1721"/>
      <c r="C394" s="1712"/>
      <c r="D394" s="1712"/>
      <c r="E394" s="1755" t="s">
        <v>244</v>
      </c>
      <c r="F394" s="1757" t="s">
        <v>245</v>
      </c>
      <c r="G394" s="1757" t="s">
        <v>246</v>
      </c>
      <c r="H394" s="1717"/>
      <c r="I394" s="1720" t="s">
        <v>211</v>
      </c>
      <c r="J394" s="1720" t="s">
        <v>20</v>
      </c>
      <c r="K394" s="1711" t="s">
        <v>212</v>
      </c>
      <c r="L394" s="1720" t="s">
        <v>213</v>
      </c>
    </row>
    <row r="395" spans="2:12" ht="11.25" customHeight="1">
      <c r="B395" s="1721"/>
      <c r="C395" s="1712"/>
      <c r="D395" s="1712"/>
      <c r="E395" s="1756"/>
      <c r="F395" s="1758"/>
      <c r="G395" s="1758"/>
      <c r="H395" s="1717"/>
      <c r="I395" s="1721"/>
      <c r="J395" s="1721"/>
      <c r="K395" s="1712"/>
      <c r="L395" s="1722"/>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7" t="s">
        <v>214</v>
      </c>
      <c r="D398" s="1707"/>
      <c r="E398" s="1707"/>
      <c r="F398" s="1707"/>
      <c r="G398" s="1707"/>
      <c r="H398" s="1707"/>
      <c r="I398" s="1707"/>
      <c r="J398" s="1707"/>
      <c r="K398" s="1707"/>
      <c r="L398" s="175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6" t="s">
        <v>239</v>
      </c>
      <c r="D415" s="1706"/>
      <c r="E415" s="1706"/>
      <c r="F415" s="1706"/>
      <c r="G415" s="1706"/>
      <c r="H415" s="1706"/>
      <c r="I415" s="1706"/>
      <c r="J415" s="1706"/>
      <c r="K415" s="1706"/>
      <c r="L415" s="1751"/>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53" t="s">
        <v>203</v>
      </c>
      <c r="C432" s="1711" t="s">
        <v>18</v>
      </c>
      <c r="D432" s="1711" t="s">
        <v>204</v>
      </c>
      <c r="E432" s="1713" t="s">
        <v>205</v>
      </c>
      <c r="F432" s="1714"/>
      <c r="G432" s="1715"/>
      <c r="H432" s="1716" t="s">
        <v>206</v>
      </c>
      <c r="I432" s="1718" t="s">
        <v>207</v>
      </c>
      <c r="J432" s="1719"/>
      <c r="K432" s="1719"/>
      <c r="L432" s="1749"/>
    </row>
    <row r="433" spans="2:12" ht="11.25" customHeight="1">
      <c r="B433" s="1754"/>
      <c r="C433" s="1712"/>
      <c r="D433" s="1712"/>
      <c r="E433" s="1755" t="s">
        <v>244</v>
      </c>
      <c r="F433" s="1757" t="s">
        <v>245</v>
      </c>
      <c r="G433" s="1757" t="s">
        <v>246</v>
      </c>
      <c r="H433" s="1717"/>
      <c r="I433" s="1720" t="s">
        <v>211</v>
      </c>
      <c r="J433" s="1720" t="s">
        <v>20</v>
      </c>
      <c r="K433" s="1711" t="s">
        <v>212</v>
      </c>
      <c r="L433" s="1720" t="s">
        <v>213</v>
      </c>
    </row>
    <row r="434" spans="2:12" ht="11.25" customHeight="1">
      <c r="B434" s="1754"/>
      <c r="C434" s="1712"/>
      <c r="D434" s="1712"/>
      <c r="E434" s="1756"/>
      <c r="F434" s="1758"/>
      <c r="G434" s="1758"/>
      <c r="H434" s="1717"/>
      <c r="I434" s="1722"/>
      <c r="J434" s="1722"/>
      <c r="K434" s="1723"/>
      <c r="L434" s="1722"/>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6" t="s">
        <v>240</v>
      </c>
      <c r="D437" s="1706"/>
      <c r="E437" s="1706"/>
      <c r="F437" s="1706"/>
      <c r="G437" s="1706"/>
      <c r="H437" s="1706"/>
      <c r="I437" s="1706"/>
      <c r="J437" s="1706"/>
      <c r="K437" s="1706"/>
      <c r="L437" s="1751"/>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0" t="s">
        <v>203</v>
      </c>
      <c r="C475" s="1711" t="s">
        <v>18</v>
      </c>
      <c r="D475" s="1711" t="s">
        <v>204</v>
      </c>
      <c r="E475" s="1713" t="s">
        <v>205</v>
      </c>
      <c r="F475" s="1714"/>
      <c r="G475" s="1715"/>
      <c r="H475" s="1716" t="s">
        <v>206</v>
      </c>
      <c r="I475" s="1713" t="s">
        <v>207</v>
      </c>
      <c r="J475" s="1714"/>
      <c r="K475" s="1714"/>
      <c r="L475" s="1715"/>
    </row>
    <row r="476" spans="2:12" ht="11.25" customHeight="1">
      <c r="B476" s="1721"/>
      <c r="C476" s="1712"/>
      <c r="D476" s="1712"/>
      <c r="E476" s="1755" t="s">
        <v>244</v>
      </c>
      <c r="F476" s="1757" t="s">
        <v>245</v>
      </c>
      <c r="G476" s="1757" t="s">
        <v>246</v>
      </c>
      <c r="H476" s="1717"/>
      <c r="I476" s="1720" t="s">
        <v>211</v>
      </c>
      <c r="J476" s="1720" t="s">
        <v>20</v>
      </c>
      <c r="K476" s="1711" t="s">
        <v>212</v>
      </c>
      <c r="L476" s="1720" t="s">
        <v>213</v>
      </c>
    </row>
    <row r="477" spans="2:12" ht="11.25" customHeight="1">
      <c r="B477" s="1721"/>
      <c r="C477" s="1712"/>
      <c r="D477" s="1712"/>
      <c r="E477" s="1756"/>
      <c r="F477" s="1758"/>
      <c r="G477" s="1758"/>
      <c r="H477" s="1717"/>
      <c r="I477" s="1721"/>
      <c r="J477" s="1721"/>
      <c r="K477" s="1712"/>
      <c r="L477" s="1722"/>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7" t="s">
        <v>214</v>
      </c>
      <c r="D480" s="1707"/>
      <c r="E480" s="1707"/>
      <c r="F480" s="1707"/>
      <c r="G480" s="1707"/>
      <c r="H480" s="1707"/>
      <c r="I480" s="1707"/>
      <c r="J480" s="1707"/>
      <c r="K480" s="1707"/>
      <c r="L480" s="175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6" t="s">
        <v>239</v>
      </c>
      <c r="D497" s="1706"/>
      <c r="E497" s="1706"/>
      <c r="F497" s="1706"/>
      <c r="G497" s="1706"/>
      <c r="H497" s="1706"/>
      <c r="I497" s="1706"/>
      <c r="J497" s="1706"/>
      <c r="K497" s="1706"/>
      <c r="L497" s="1751"/>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53" t="s">
        <v>203</v>
      </c>
      <c r="C514" s="1711" t="s">
        <v>18</v>
      </c>
      <c r="D514" s="1711" t="s">
        <v>204</v>
      </c>
      <c r="E514" s="1713" t="s">
        <v>205</v>
      </c>
      <c r="F514" s="1714"/>
      <c r="G514" s="1715"/>
      <c r="H514" s="1716" t="s">
        <v>206</v>
      </c>
      <c r="I514" s="1718" t="s">
        <v>207</v>
      </c>
      <c r="J514" s="1719"/>
      <c r="K514" s="1719"/>
      <c r="L514" s="1749"/>
    </row>
    <row r="515" spans="2:12" ht="11.25" customHeight="1">
      <c r="B515" s="1754"/>
      <c r="C515" s="1712"/>
      <c r="D515" s="1712"/>
      <c r="E515" s="1755" t="s">
        <v>244</v>
      </c>
      <c r="F515" s="1757" t="s">
        <v>245</v>
      </c>
      <c r="G515" s="1757" t="s">
        <v>246</v>
      </c>
      <c r="H515" s="1717"/>
      <c r="I515" s="1720" t="s">
        <v>211</v>
      </c>
      <c r="J515" s="1720" t="s">
        <v>20</v>
      </c>
      <c r="K515" s="1711" t="s">
        <v>212</v>
      </c>
      <c r="L515" s="1720" t="s">
        <v>213</v>
      </c>
    </row>
    <row r="516" spans="2:12" ht="11.25" customHeight="1">
      <c r="B516" s="1754"/>
      <c r="C516" s="1712"/>
      <c r="D516" s="1712"/>
      <c r="E516" s="1756"/>
      <c r="F516" s="1758"/>
      <c r="G516" s="1758"/>
      <c r="H516" s="1717"/>
      <c r="I516" s="1722"/>
      <c r="J516" s="1722"/>
      <c r="K516" s="1723"/>
      <c r="L516" s="1722"/>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6" t="s">
        <v>240</v>
      </c>
      <c r="D519" s="1706"/>
      <c r="E519" s="1706"/>
      <c r="F519" s="1706"/>
      <c r="G519" s="1706"/>
      <c r="H519" s="1706"/>
      <c r="I519" s="1706"/>
      <c r="J519" s="1706"/>
      <c r="K519" s="1706"/>
      <c r="L519" s="1751"/>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49" t="s">
        <v>203</v>
      </c>
      <c r="C558" s="1711" t="s">
        <v>18</v>
      </c>
      <c r="D558" s="1711" t="s">
        <v>204</v>
      </c>
      <c r="E558" s="1713" t="s">
        <v>205</v>
      </c>
      <c r="F558" s="1714"/>
      <c r="G558" s="1715"/>
      <c r="H558" s="1716" t="s">
        <v>206</v>
      </c>
      <c r="I558" s="1713" t="s">
        <v>207</v>
      </c>
      <c r="J558" s="1714"/>
      <c r="K558" s="1714"/>
      <c r="L558"/>
    </row>
    <row r="559" spans="2:12" ht="12.75" customHeight="1">
      <c r="B559" s="1750"/>
      <c r="C559" s="1712"/>
      <c r="D559" s="1712"/>
      <c r="E559" s="1720" t="s">
        <v>244</v>
      </c>
      <c r="F559" s="1711" t="s">
        <v>245</v>
      </c>
      <c r="G559" s="1711" t="s">
        <v>246</v>
      </c>
      <c r="H559" s="1717"/>
      <c r="I559" s="1720" t="s">
        <v>211</v>
      </c>
      <c r="J559" s="1720" t="s">
        <v>20</v>
      </c>
      <c r="K559" s="1711" t="s">
        <v>283</v>
      </c>
      <c r="L559"/>
    </row>
    <row r="560" spans="2:12" ht="12.75">
      <c r="B560" s="1750"/>
      <c r="C560" s="1712"/>
      <c r="D560" s="1712"/>
      <c r="E560" s="1721"/>
      <c r="F560" s="1712"/>
      <c r="G560" s="1712"/>
      <c r="H560" s="1717"/>
      <c r="I560" s="1721"/>
      <c r="J560" s="1721"/>
      <c r="K560" s="1712"/>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7" t="s">
        <v>214</v>
      </c>
      <c r="D563" s="1707"/>
      <c r="E563" s="1707"/>
      <c r="F563" s="1707"/>
      <c r="G563" s="1707"/>
      <c r="H563" s="1707"/>
      <c r="I563" s="1707"/>
      <c r="J563" s="1707"/>
      <c r="K563" s="1707"/>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6" t="s">
        <v>239</v>
      </c>
      <c r="D580" s="1706"/>
      <c r="E580" s="1706"/>
      <c r="F580" s="1706"/>
      <c r="G580" s="1706"/>
      <c r="H580" s="1706"/>
      <c r="I580" s="1706"/>
      <c r="J580" s="1706"/>
      <c r="K580" s="1706"/>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09" t="s">
        <v>203</v>
      </c>
      <c r="C597" s="1711" t="s">
        <v>18</v>
      </c>
      <c r="D597" s="1711" t="s">
        <v>204</v>
      </c>
      <c r="E597" s="1713" t="s">
        <v>205</v>
      </c>
      <c r="F597" s="1714"/>
      <c r="G597" s="1715"/>
      <c r="H597" s="1716" t="s">
        <v>206</v>
      </c>
      <c r="I597" s="1718" t="s">
        <v>207</v>
      </c>
      <c r="J597" s="1719"/>
      <c r="K597" s="1719"/>
      <c r="L597"/>
    </row>
    <row r="598" spans="2:12" ht="12.75" customHeight="1">
      <c r="B598" s="1710"/>
      <c r="C598" s="1712"/>
      <c r="D598" s="1712"/>
      <c r="E598" s="1720" t="s">
        <v>244</v>
      </c>
      <c r="F598" s="1711" t="s">
        <v>245</v>
      </c>
      <c r="G598" s="1711" t="s">
        <v>246</v>
      </c>
      <c r="H598" s="1717"/>
      <c r="I598" s="1720" t="s">
        <v>211</v>
      </c>
      <c r="J598" s="1720" t="s">
        <v>20</v>
      </c>
      <c r="K598" s="1711" t="s">
        <v>212</v>
      </c>
      <c r="L598"/>
    </row>
    <row r="599" spans="2:12" ht="12.75" customHeight="1">
      <c r="B599" s="1710"/>
      <c r="C599" s="1712"/>
      <c r="D599" s="1712"/>
      <c r="E599" s="1721"/>
      <c r="F599" s="1712"/>
      <c r="G599" s="1712"/>
      <c r="H599" s="1717"/>
      <c r="I599" s="1722"/>
      <c r="J599" s="1722"/>
      <c r="K599" s="1723"/>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6" t="s">
        <v>240</v>
      </c>
      <c r="D602" s="1706"/>
      <c r="E602" s="1706"/>
      <c r="F602" s="1706"/>
      <c r="G602" s="1706"/>
      <c r="H602" s="1706"/>
      <c r="I602" s="1706"/>
      <c r="J602" s="1706"/>
      <c r="K602" s="1706"/>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7" t="s">
        <v>368</v>
      </c>
      <c r="C636" s="1737"/>
      <c r="D636" s="1737"/>
      <c r="E636" s="1737"/>
      <c r="F636" s="1737"/>
      <c r="G636" s="1737"/>
      <c r="H636" s="1737"/>
      <c r="I636" s="1737"/>
      <c r="J636" s="1737"/>
      <c r="K636" s="1737"/>
    </row>
    <row r="637" spans="2:12" ht="18.75" thickBot="1">
      <c r="B637" s="557"/>
      <c r="C637" s="557"/>
      <c r="D637" s="557"/>
      <c r="E637" s="557"/>
      <c r="F637" s="558" t="s">
        <v>202</v>
      </c>
      <c r="G637" s="557"/>
      <c r="H637" s="557"/>
      <c r="I637" s="557"/>
      <c r="J637" s="557"/>
      <c r="K637" s="557"/>
    </row>
    <row r="638" spans="2:12" ht="12.75" customHeight="1">
      <c r="B638" s="1738" t="s">
        <v>203</v>
      </c>
      <c r="C638" s="1739" t="s">
        <v>18</v>
      </c>
      <c r="D638" s="1739" t="s">
        <v>204</v>
      </c>
      <c r="E638" s="1744" t="s">
        <v>205</v>
      </c>
      <c r="F638" s="1745"/>
      <c r="G638" s="1746"/>
      <c r="H638" s="1747" t="s">
        <v>206</v>
      </c>
      <c r="I638" s="1744" t="s">
        <v>207</v>
      </c>
      <c r="J638" s="1745"/>
      <c r="K638" s="1748"/>
    </row>
    <row r="639" spans="2:12" ht="11.25" customHeight="1">
      <c r="B639" s="1728"/>
      <c r="C639" s="1712"/>
      <c r="D639" s="1712"/>
      <c r="E639" s="1720" t="s">
        <v>244</v>
      </c>
      <c r="F639" s="1711" t="s">
        <v>245</v>
      </c>
      <c r="G639" s="1711" t="s">
        <v>246</v>
      </c>
      <c r="H639" s="1717"/>
      <c r="I639" s="1720" t="s">
        <v>211</v>
      </c>
      <c r="J639" s="1720" t="s">
        <v>20</v>
      </c>
      <c r="K639" s="1730" t="s">
        <v>283</v>
      </c>
    </row>
    <row r="640" spans="2:12" ht="11.25" customHeight="1">
      <c r="B640" s="1728"/>
      <c r="C640" s="1712"/>
      <c r="D640" s="1712"/>
      <c r="E640" s="1721"/>
      <c r="F640" s="1712"/>
      <c r="G640" s="1712"/>
      <c r="H640" s="1717"/>
      <c r="I640" s="1721"/>
      <c r="J640" s="1721"/>
      <c r="K640" s="1731"/>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7" t="s">
        <v>214</v>
      </c>
      <c r="D643" s="1707"/>
      <c r="E643" s="1707"/>
      <c r="F643" s="1707"/>
      <c r="G643" s="1707"/>
      <c r="H643" s="1707"/>
      <c r="I643" s="1707"/>
      <c r="J643" s="1707"/>
      <c r="K643" s="1708"/>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6" t="s">
        <v>239</v>
      </c>
      <c r="D660" s="1706"/>
      <c r="E660" s="1706"/>
      <c r="F660" s="1706"/>
      <c r="G660" s="1706"/>
      <c r="H660" s="1706"/>
      <c r="I660" s="1706"/>
      <c r="J660" s="1706"/>
      <c r="K660" s="1732"/>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33" t="s">
        <v>203</v>
      </c>
      <c r="C677" s="1711" t="s">
        <v>18</v>
      </c>
      <c r="D677" s="1711" t="s">
        <v>204</v>
      </c>
      <c r="E677" s="1713" t="s">
        <v>205</v>
      </c>
      <c r="F677" s="1714"/>
      <c r="G677" s="1715"/>
      <c r="H677" s="1716" t="s">
        <v>206</v>
      </c>
      <c r="I677" s="1718" t="s">
        <v>207</v>
      </c>
      <c r="J677" s="1719"/>
      <c r="K677" s="1735"/>
    </row>
    <row r="678" spans="2:14" ht="11.25" customHeight="1">
      <c r="B678" s="1734"/>
      <c r="C678" s="1712"/>
      <c r="D678" s="1712"/>
      <c r="E678" s="1720" t="s">
        <v>244</v>
      </c>
      <c r="F678" s="1711" t="s">
        <v>245</v>
      </c>
      <c r="G678" s="1711" t="s">
        <v>246</v>
      </c>
      <c r="H678" s="1717"/>
      <c r="I678" s="1720" t="s">
        <v>211</v>
      </c>
      <c r="J678" s="1720" t="s">
        <v>20</v>
      </c>
      <c r="K678" s="1730" t="s">
        <v>212</v>
      </c>
    </row>
    <row r="679" spans="2:14" ht="11.25" customHeight="1">
      <c r="B679" s="1734"/>
      <c r="C679" s="1712"/>
      <c r="D679" s="1712"/>
      <c r="E679" s="1721"/>
      <c r="F679" s="1712"/>
      <c r="G679" s="1712"/>
      <c r="H679" s="1717"/>
      <c r="I679" s="1722"/>
      <c r="J679" s="1722"/>
      <c r="K679" s="1736"/>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6" t="s">
        <v>240</v>
      </c>
      <c r="D682" s="1706"/>
      <c r="E682" s="1706"/>
      <c r="F682" s="1706"/>
      <c r="G682" s="1706"/>
      <c r="H682" s="1706"/>
      <c r="I682" s="1706"/>
      <c r="J682" s="1706"/>
      <c r="K682" s="1732"/>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7" t="s">
        <v>415</v>
      </c>
      <c r="C715" s="1737"/>
      <c r="D715" s="1737"/>
      <c r="E715" s="1737"/>
      <c r="F715" s="1737"/>
      <c r="G715" s="1737"/>
      <c r="H715" s="1737"/>
      <c r="I715" s="1737"/>
      <c r="J715" s="1737"/>
      <c r="K715" s="1737"/>
      <c r="L715"/>
    </row>
    <row r="716" spans="2:12" ht="18.75" thickBot="1">
      <c r="B716" s="689"/>
      <c r="C716" s="689"/>
      <c r="D716" s="689"/>
      <c r="E716" s="689"/>
      <c r="F716" s="558" t="s">
        <v>202</v>
      </c>
      <c r="G716" s="689"/>
      <c r="H716" s="689"/>
      <c r="I716" s="689"/>
      <c r="J716" s="689"/>
      <c r="K716" s="689"/>
    </row>
    <row r="717" spans="2:12" ht="12.75" customHeight="1">
      <c r="B717" s="1738" t="s">
        <v>203</v>
      </c>
      <c r="C717" s="1739" t="s">
        <v>18</v>
      </c>
      <c r="D717" s="1739" t="s">
        <v>204</v>
      </c>
      <c r="E717" s="1740" t="s">
        <v>205</v>
      </c>
      <c r="F717" s="1741"/>
      <c r="G717" s="1742"/>
      <c r="H717" s="1739" t="s">
        <v>206</v>
      </c>
      <c r="I717" s="1740" t="s">
        <v>207</v>
      </c>
      <c r="J717" s="1741"/>
      <c r="K717" s="1743"/>
    </row>
    <row r="718" spans="2:12" ht="11.25" customHeight="1">
      <c r="B718" s="1728"/>
      <c r="C718" s="1712"/>
      <c r="D718" s="1712"/>
      <c r="E718" s="1721" t="s">
        <v>244</v>
      </c>
      <c r="F718" s="1712" t="s">
        <v>245</v>
      </c>
      <c r="G718" s="1712" t="s">
        <v>246</v>
      </c>
      <c r="H718" s="1712"/>
      <c r="I718" s="1721" t="s">
        <v>211</v>
      </c>
      <c r="J718" s="1721" t="s">
        <v>20</v>
      </c>
      <c r="K718" s="1731" t="s">
        <v>283</v>
      </c>
    </row>
    <row r="719" spans="2:12" ht="17.25" customHeight="1">
      <c r="B719" s="1728"/>
      <c r="C719" s="1712"/>
      <c r="D719" s="1712"/>
      <c r="E719" s="1721"/>
      <c r="F719" s="1712"/>
      <c r="G719" s="1712"/>
      <c r="H719" s="1712"/>
      <c r="I719" s="1721"/>
      <c r="J719" s="1721"/>
      <c r="K719" s="1731"/>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7" t="s">
        <v>214</v>
      </c>
      <c r="D722" s="1707"/>
      <c r="E722" s="1707"/>
      <c r="F722" s="1707"/>
      <c r="G722" s="1707"/>
      <c r="H722" s="1707"/>
      <c r="I722" s="1707"/>
      <c r="J722" s="1707"/>
      <c r="K722" s="1708"/>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6" t="s">
        <v>239</v>
      </c>
      <c r="D739" s="1706"/>
      <c r="E739" s="1706"/>
      <c r="F739" s="1706"/>
      <c r="G739" s="1706"/>
      <c r="H739" s="1706"/>
      <c r="I739" s="1706"/>
      <c r="J739" s="1706"/>
      <c r="K739" s="1732"/>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33" t="s">
        <v>203</v>
      </c>
      <c r="C756" s="1711" t="s">
        <v>18</v>
      </c>
      <c r="D756" s="1711" t="s">
        <v>204</v>
      </c>
      <c r="E756" s="1713" t="s">
        <v>205</v>
      </c>
      <c r="F756" s="1714"/>
      <c r="G756" s="1715"/>
      <c r="H756" s="1716" t="s">
        <v>206</v>
      </c>
      <c r="I756" s="1718" t="s">
        <v>207</v>
      </c>
      <c r="J756" s="1719"/>
      <c r="K756" s="1735"/>
    </row>
    <row r="757" spans="2:11" ht="11.25" customHeight="1">
      <c r="B757" s="1734"/>
      <c r="C757" s="1712"/>
      <c r="D757" s="1712"/>
      <c r="E757" s="1720" t="s">
        <v>244</v>
      </c>
      <c r="F757" s="1711" t="s">
        <v>245</v>
      </c>
      <c r="G757" s="1711" t="s">
        <v>246</v>
      </c>
      <c r="H757" s="1717"/>
      <c r="I757" s="1720" t="s">
        <v>211</v>
      </c>
      <c r="J757" s="1720" t="s">
        <v>20</v>
      </c>
      <c r="K757" s="1730" t="s">
        <v>212</v>
      </c>
    </row>
    <row r="758" spans="2:11" ht="11.25" customHeight="1">
      <c r="B758" s="1734"/>
      <c r="C758" s="1712"/>
      <c r="D758" s="1712"/>
      <c r="E758" s="1721"/>
      <c r="F758" s="1712"/>
      <c r="G758" s="1712"/>
      <c r="H758" s="1717"/>
      <c r="I758" s="1722"/>
      <c r="J758" s="1722"/>
      <c r="K758" s="1736"/>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6" t="s">
        <v>240</v>
      </c>
      <c r="D761" s="1706"/>
      <c r="E761" s="1706"/>
      <c r="F761" s="1706"/>
      <c r="G761" s="1706"/>
      <c r="H761" s="1706"/>
      <c r="I761" s="1706"/>
      <c r="J761" s="1706"/>
      <c r="K761" s="1732"/>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37" t="s">
        <v>476</v>
      </c>
      <c r="C795" s="1737"/>
      <c r="D795" s="1737"/>
      <c r="E795" s="1737"/>
      <c r="F795" s="1737"/>
      <c r="G795" s="1737"/>
      <c r="H795" s="1737"/>
      <c r="I795" s="1737"/>
      <c r="J795" s="1737"/>
      <c r="K795" s="1737"/>
    </row>
    <row r="796" spans="2:11" ht="18.75" thickBot="1">
      <c r="B796" s="787"/>
      <c r="C796" s="787"/>
      <c r="D796" s="787"/>
      <c r="E796" s="787"/>
      <c r="F796" s="558" t="s">
        <v>202</v>
      </c>
      <c r="G796" s="787"/>
      <c r="H796" s="787"/>
      <c r="I796" s="787"/>
      <c r="J796" s="787"/>
      <c r="K796" s="787"/>
    </row>
    <row r="797" spans="2:11" ht="12.75">
      <c r="B797" s="1738" t="s">
        <v>203</v>
      </c>
      <c r="C797" s="1739" t="s">
        <v>18</v>
      </c>
      <c r="D797" s="1739" t="s">
        <v>204</v>
      </c>
      <c r="E797" s="1740" t="s">
        <v>205</v>
      </c>
      <c r="F797" s="1741"/>
      <c r="G797" s="1742"/>
      <c r="H797" s="1739" t="s">
        <v>206</v>
      </c>
      <c r="I797" s="1740" t="s">
        <v>207</v>
      </c>
      <c r="J797" s="1741"/>
      <c r="K797" s="1743"/>
    </row>
    <row r="798" spans="2:11">
      <c r="B798" s="1728"/>
      <c r="C798" s="1712"/>
      <c r="D798" s="1712"/>
      <c r="E798" s="1721" t="s">
        <v>244</v>
      </c>
      <c r="F798" s="1712" t="s">
        <v>245</v>
      </c>
      <c r="G798" s="1712" t="s">
        <v>246</v>
      </c>
      <c r="H798" s="1712"/>
      <c r="I798" s="1721" t="s">
        <v>211</v>
      </c>
      <c r="J798" s="1721" t="s">
        <v>20</v>
      </c>
      <c r="K798" s="1731" t="s">
        <v>283</v>
      </c>
    </row>
    <row r="799" spans="2:11" ht="12" thickBot="1">
      <c r="B799" s="1811"/>
      <c r="C799" s="1812"/>
      <c r="D799" s="1812"/>
      <c r="E799" s="1813"/>
      <c r="F799" s="1812"/>
      <c r="G799" s="1812"/>
      <c r="H799" s="1812"/>
      <c r="I799" s="1813"/>
      <c r="J799" s="1813"/>
      <c r="K799" s="1814"/>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7" t="s">
        <v>214</v>
      </c>
      <c r="D802" s="1707"/>
      <c r="E802" s="1707"/>
      <c r="F802" s="1707"/>
      <c r="G802" s="1707"/>
      <c r="H802" s="1707"/>
      <c r="I802" s="1707"/>
      <c r="J802" s="1707"/>
      <c r="K802" s="1708"/>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6" t="s">
        <v>239</v>
      </c>
      <c r="D819" s="1706"/>
      <c r="E819" s="1706"/>
      <c r="F819" s="1706"/>
      <c r="G819" s="1706"/>
      <c r="H819" s="1706"/>
      <c r="I819" s="1706"/>
      <c r="J819" s="1706"/>
      <c r="K819" s="1732"/>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33" t="s">
        <v>203</v>
      </c>
      <c r="C836" s="1711" t="s">
        <v>18</v>
      </c>
      <c r="D836" s="1711" t="s">
        <v>204</v>
      </c>
      <c r="E836" s="1713" t="s">
        <v>205</v>
      </c>
      <c r="F836" s="1714"/>
      <c r="G836" s="1715"/>
      <c r="H836" s="1716" t="s">
        <v>206</v>
      </c>
      <c r="I836" s="1718" t="s">
        <v>207</v>
      </c>
      <c r="J836" s="1719"/>
      <c r="K836" s="1735"/>
    </row>
    <row r="837" spans="2:11" ht="11.25" customHeight="1">
      <c r="B837" s="1734"/>
      <c r="C837" s="1712"/>
      <c r="D837" s="1712"/>
      <c r="E837" s="1720" t="s">
        <v>244</v>
      </c>
      <c r="F837" s="1711" t="s">
        <v>245</v>
      </c>
      <c r="G837" s="1711" t="s">
        <v>246</v>
      </c>
      <c r="H837" s="1717"/>
      <c r="I837" s="1720" t="s">
        <v>211</v>
      </c>
      <c r="J837" s="1720" t="s">
        <v>20</v>
      </c>
      <c r="K837" s="1730" t="s">
        <v>212</v>
      </c>
    </row>
    <row r="838" spans="2:11" ht="11.25" customHeight="1">
      <c r="B838" s="1734"/>
      <c r="C838" s="1712"/>
      <c r="D838" s="1712"/>
      <c r="E838" s="1721"/>
      <c r="F838" s="1712"/>
      <c r="G838" s="1712"/>
      <c r="H838" s="1717"/>
      <c r="I838" s="1722"/>
      <c r="J838" s="1722"/>
      <c r="K838" s="1736"/>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6" t="s">
        <v>240</v>
      </c>
      <c r="D841" s="1706"/>
      <c r="E841" s="1706"/>
      <c r="F841" s="1706"/>
      <c r="G841" s="1706"/>
      <c r="H841" s="1706"/>
      <c r="I841" s="1706"/>
      <c r="J841" s="1706"/>
      <c r="K841" s="1732"/>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24" t="s">
        <v>513</v>
      </c>
      <c r="C875" s="1725"/>
      <c r="D875" s="1725"/>
      <c r="E875" s="1725"/>
      <c r="F875" s="1725"/>
      <c r="G875" s="1725"/>
      <c r="H875" s="1725"/>
      <c r="I875" s="1725"/>
      <c r="J875" s="1725"/>
      <c r="K875" s="1726"/>
    </row>
    <row r="876" spans="2:11" ht="18">
      <c r="B876" s="1034"/>
      <c r="C876" s="1035"/>
      <c r="D876" s="1035"/>
      <c r="E876" s="1035"/>
      <c r="F876" s="1036" t="s">
        <v>202</v>
      </c>
      <c r="G876" s="1035"/>
      <c r="H876" s="1035"/>
      <c r="I876" s="1035"/>
      <c r="J876" s="1035"/>
      <c r="K876" s="1037"/>
    </row>
    <row r="877" spans="2:11" ht="12.75">
      <c r="B877" s="1727" t="s">
        <v>203</v>
      </c>
      <c r="C877" s="1711" t="s">
        <v>18</v>
      </c>
      <c r="D877" s="1711" t="s">
        <v>204</v>
      </c>
      <c r="E877" s="1713" t="s">
        <v>205</v>
      </c>
      <c r="F877" s="1714"/>
      <c r="G877" s="1715"/>
      <c r="H877" s="1716" t="s">
        <v>206</v>
      </c>
      <c r="I877" s="1713" t="s">
        <v>207</v>
      </c>
      <c r="J877" s="1714"/>
      <c r="K877" s="1729"/>
    </row>
    <row r="878" spans="2:11">
      <c r="B878" s="1728"/>
      <c r="C878" s="1712"/>
      <c r="D878" s="1712"/>
      <c r="E878" s="1720" t="s">
        <v>244</v>
      </c>
      <c r="F878" s="1711" t="s">
        <v>245</v>
      </c>
      <c r="G878" s="1711" t="s">
        <v>246</v>
      </c>
      <c r="H878" s="1717"/>
      <c r="I878" s="1720" t="s">
        <v>211</v>
      </c>
      <c r="J878" s="1720" t="s">
        <v>20</v>
      </c>
      <c r="K878" s="1730" t="s">
        <v>283</v>
      </c>
    </row>
    <row r="879" spans="2:11">
      <c r="B879" s="1728"/>
      <c r="C879" s="1712"/>
      <c r="D879" s="1712"/>
      <c r="E879" s="1721"/>
      <c r="F879" s="1712"/>
      <c r="G879" s="1712"/>
      <c r="H879" s="1717"/>
      <c r="I879" s="1721"/>
      <c r="J879" s="1721"/>
      <c r="K879" s="1731"/>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7" t="s">
        <v>214</v>
      </c>
      <c r="D882" s="1707"/>
      <c r="E882" s="1707"/>
      <c r="F882" s="1707"/>
      <c r="G882" s="1707"/>
      <c r="H882" s="1707"/>
      <c r="I882" s="1707"/>
      <c r="J882" s="1707"/>
      <c r="K882" s="1708"/>
    </row>
    <row r="883" spans="2:11" ht="12.75">
      <c r="B883" s="661"/>
      <c r="C883" s="503"/>
      <c r="D883" s="503"/>
      <c r="E883" s="503"/>
      <c r="F883" s="503"/>
      <c r="G883" s="503"/>
      <c r="H883" s="503"/>
      <c r="I883" s="503"/>
      <c r="J883" s="503"/>
      <c r="K883" s="662"/>
    </row>
    <row r="884" spans="2:11" ht="12.75">
      <c r="B884" s="1582" t="s">
        <v>215</v>
      </c>
      <c r="C884" s="676">
        <f>SUM(D884+H884)</f>
        <v>136406</v>
      </c>
      <c r="D884" s="676">
        <v>2862</v>
      </c>
      <c r="E884" s="676">
        <v>1106</v>
      </c>
      <c r="F884" s="676">
        <v>1311</v>
      </c>
      <c r="G884" s="676">
        <v>445</v>
      </c>
      <c r="H884" s="676">
        <v>133544</v>
      </c>
      <c r="I884" s="676">
        <v>24250</v>
      </c>
      <c r="J884" s="676">
        <v>40380</v>
      </c>
      <c r="K884" s="677">
        <v>68914</v>
      </c>
    </row>
    <row r="885" spans="2:11" ht="12.75">
      <c r="B885" s="1582"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582" t="s">
        <v>217</v>
      </c>
      <c r="C886" s="676">
        <f t="shared" si="97"/>
        <v>170008</v>
      </c>
      <c r="D886" s="678">
        <v>3972</v>
      </c>
      <c r="E886" s="678">
        <v>2161</v>
      </c>
      <c r="F886" s="678">
        <v>1402</v>
      </c>
      <c r="G886" s="679">
        <v>409</v>
      </c>
      <c r="H886" s="676">
        <v>166036</v>
      </c>
      <c r="I886" s="678">
        <v>28907</v>
      </c>
      <c r="J886" s="678">
        <v>44929</v>
      </c>
      <c r="K886" s="679">
        <v>92200</v>
      </c>
    </row>
    <row r="887" spans="2:11" ht="12.75">
      <c r="B887" s="1582" t="s">
        <v>218</v>
      </c>
      <c r="C887" s="676">
        <f>SUM(D887+H887)</f>
        <v>124444</v>
      </c>
      <c r="D887" s="676">
        <v>2810</v>
      </c>
      <c r="E887" s="677">
        <v>1441</v>
      </c>
      <c r="F887" s="677">
        <v>987</v>
      </c>
      <c r="G887" s="676">
        <v>382</v>
      </c>
      <c r="H887" s="676">
        <v>121634</v>
      </c>
      <c r="I887" s="676">
        <v>20977</v>
      </c>
      <c r="J887" s="676">
        <v>36045</v>
      </c>
      <c r="K887" s="677">
        <v>64612</v>
      </c>
    </row>
    <row r="888" spans="2:11" ht="12.75">
      <c r="B888" s="1582" t="s">
        <v>219</v>
      </c>
      <c r="C888" s="676">
        <f>SUM(D888+H888)</f>
        <v>151047</v>
      </c>
      <c r="D888" s="1074">
        <v>2945</v>
      </c>
      <c r="E888" s="1075">
        <v>1490</v>
      </c>
      <c r="F888" s="1076">
        <v>1101</v>
      </c>
      <c r="G888" s="1076">
        <v>354</v>
      </c>
      <c r="H888" s="1074">
        <v>148102</v>
      </c>
      <c r="I888" s="1075">
        <v>27100</v>
      </c>
      <c r="J888" s="1075">
        <v>38353</v>
      </c>
      <c r="K888" s="1076">
        <v>82649</v>
      </c>
    </row>
    <row r="889" spans="2:11" ht="12.75">
      <c r="B889" s="1582" t="s">
        <v>220</v>
      </c>
      <c r="C889" s="676">
        <f t="shared" si="97"/>
        <v>147309</v>
      </c>
      <c r="D889" s="676">
        <v>3287</v>
      </c>
      <c r="E889" s="677">
        <v>1703</v>
      </c>
      <c r="F889" s="677">
        <v>1175</v>
      </c>
      <c r="G889" s="676">
        <v>409</v>
      </c>
      <c r="H889" s="676">
        <v>144022</v>
      </c>
      <c r="I889" s="676">
        <v>27906</v>
      </c>
      <c r="J889" s="676">
        <v>39280</v>
      </c>
      <c r="K889" s="677">
        <v>76836</v>
      </c>
    </row>
    <row r="890" spans="2:11" ht="12.75">
      <c r="B890" s="1582" t="s">
        <v>221</v>
      </c>
      <c r="C890" s="676">
        <f>SUM(D890+H890)</f>
        <v>114652</v>
      </c>
      <c r="D890" s="591">
        <v>2668</v>
      </c>
      <c r="E890" s="678">
        <v>1596</v>
      </c>
      <c r="F890" s="679">
        <v>843</v>
      </c>
      <c r="G890" s="679">
        <v>229</v>
      </c>
      <c r="H890" s="676">
        <v>111984</v>
      </c>
      <c r="I890" s="678">
        <v>20935</v>
      </c>
      <c r="J890" s="678">
        <v>33872</v>
      </c>
      <c r="K890" s="679">
        <v>57177</v>
      </c>
    </row>
    <row r="891" spans="2:11" ht="12.75">
      <c r="B891" s="1582" t="s">
        <v>222</v>
      </c>
      <c r="C891" s="676">
        <f t="shared" si="97"/>
        <v>153768</v>
      </c>
      <c r="D891" s="591">
        <v>4721</v>
      </c>
      <c r="E891" s="678">
        <v>2979</v>
      </c>
      <c r="F891" s="678">
        <v>1478</v>
      </c>
      <c r="G891" s="679">
        <v>264</v>
      </c>
      <c r="H891" s="676">
        <v>149047</v>
      </c>
      <c r="I891" s="678">
        <v>25537</v>
      </c>
      <c r="J891" s="678">
        <v>47842</v>
      </c>
      <c r="K891" s="679">
        <v>75668</v>
      </c>
    </row>
    <row r="892" spans="2:11" ht="12.75">
      <c r="B892" s="1582" t="s">
        <v>223</v>
      </c>
      <c r="C892" s="676">
        <f t="shared" si="97"/>
        <v>0</v>
      </c>
      <c r="D892" s="676"/>
      <c r="E892" s="677"/>
      <c r="F892" s="677"/>
      <c r="G892" s="676"/>
      <c r="H892" s="676"/>
      <c r="I892" s="676"/>
      <c r="J892" s="676"/>
      <c r="K892" s="677"/>
    </row>
    <row r="893" spans="2:11" ht="12.75">
      <c r="B893" s="1583" t="s">
        <v>224</v>
      </c>
      <c r="C893" s="676">
        <f>SUM(D893+H893)</f>
        <v>0</v>
      </c>
      <c r="D893" s="591"/>
      <c r="E893" s="678"/>
      <c r="F893" s="678"/>
      <c r="G893" s="678"/>
      <c r="H893" s="677"/>
      <c r="I893" s="678"/>
      <c r="J893" s="678"/>
      <c r="K893" s="679"/>
    </row>
    <row r="894" spans="2:11" ht="12.75">
      <c r="B894" s="1583" t="s">
        <v>225</v>
      </c>
      <c r="C894" s="676">
        <f>SUM(D894+H894)</f>
        <v>0</v>
      </c>
      <c r="D894" s="678"/>
      <c r="E894" s="678"/>
      <c r="F894" s="678"/>
      <c r="G894" s="678"/>
      <c r="H894" s="678"/>
      <c r="I894" s="678"/>
      <c r="J894" s="678"/>
      <c r="K894" s="679"/>
    </row>
    <row r="895" spans="2:11" ht="12.75">
      <c r="B895" s="1583"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1139889</v>
      </c>
      <c r="D897" s="670">
        <f>SUM(D884:D895)</f>
        <v>26862</v>
      </c>
      <c r="E897" s="670">
        <f t="shared" si="98"/>
        <v>14507</v>
      </c>
      <c r="F897" s="670">
        <f t="shared" si="98"/>
        <v>9587</v>
      </c>
      <c r="G897" s="670">
        <f>SUM(G884:G895)</f>
        <v>2768</v>
      </c>
      <c r="H897" s="670">
        <f t="shared" si="98"/>
        <v>1113027</v>
      </c>
      <c r="I897" s="670">
        <f t="shared" si="98"/>
        <v>200447</v>
      </c>
      <c r="J897" s="670">
        <f t="shared" si="98"/>
        <v>320608</v>
      </c>
      <c r="K897" s="670">
        <f t="shared" si="98"/>
        <v>591972</v>
      </c>
    </row>
    <row r="898" spans="2:11" ht="12.75">
      <c r="B898" s="669"/>
      <c r="C898" s="664"/>
      <c r="D898" s="664"/>
      <c r="E898" s="664"/>
      <c r="F898" s="664"/>
      <c r="G898" s="664"/>
      <c r="H898" s="664"/>
      <c r="I898" s="664"/>
      <c r="J898" s="664"/>
      <c r="K898" s="664"/>
    </row>
    <row r="899" spans="2:11" ht="12.75">
      <c r="B899" s="3"/>
      <c r="C899" s="1706" t="s">
        <v>239</v>
      </c>
      <c r="D899" s="1706"/>
      <c r="E899" s="1706"/>
      <c r="F899" s="1706"/>
      <c r="G899" s="1706"/>
      <c r="H899" s="1706"/>
      <c r="I899" s="1706"/>
      <c r="J899" s="1706"/>
      <c r="K899" s="1706"/>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75">
        <v>162284</v>
      </c>
      <c r="E905" s="1075">
        <v>51355</v>
      </c>
      <c r="F905" s="1075">
        <v>63157</v>
      </c>
      <c r="G905" s="1075">
        <v>47772</v>
      </c>
      <c r="H905" s="1075">
        <v>45694063</v>
      </c>
      <c r="I905" s="1075">
        <v>7461819</v>
      </c>
      <c r="J905" s="1075">
        <v>10755546</v>
      </c>
      <c r="K905" s="1076">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0</v>
      </c>
      <c r="D909" s="678"/>
      <c r="E909" s="678"/>
      <c r="F909" s="678"/>
      <c r="G909" s="679"/>
      <c r="H909" s="676"/>
      <c r="I909" s="678"/>
      <c r="J909" s="678"/>
      <c r="K909" s="679"/>
    </row>
    <row r="910" spans="2:11" ht="12.75">
      <c r="B910" s="616" t="s">
        <v>224</v>
      </c>
      <c r="C910" s="676">
        <f>SUM(D910+H910)</f>
        <v>0</v>
      </c>
      <c r="D910" s="678"/>
      <c r="E910" s="678"/>
      <c r="F910" s="678"/>
      <c r="G910" s="678"/>
      <c r="H910" s="677"/>
      <c r="I910" s="678"/>
      <c r="J910" s="678"/>
      <c r="K910" s="679"/>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343579939</v>
      </c>
      <c r="D914" s="670">
        <f t="shared" si="100"/>
        <v>1464787</v>
      </c>
      <c r="E914" s="670">
        <f t="shared" si="100"/>
        <v>504287</v>
      </c>
      <c r="F914" s="670">
        <f t="shared" si="100"/>
        <v>564878</v>
      </c>
      <c r="G914" s="670">
        <f t="shared" si="100"/>
        <v>395622</v>
      </c>
      <c r="H914" s="670">
        <f t="shared" si="100"/>
        <v>342115152</v>
      </c>
      <c r="I914" s="670">
        <f t="shared" si="100"/>
        <v>54913569</v>
      </c>
      <c r="J914" s="670">
        <f t="shared" si="100"/>
        <v>89604440</v>
      </c>
      <c r="K914" s="670">
        <f t="shared" si="100"/>
        <v>197597143</v>
      </c>
    </row>
    <row r="915" spans="2:11" ht="12.75">
      <c r="B915" s="510"/>
      <c r="C915" s="665"/>
      <c r="D915" s="665"/>
      <c r="E915" s="665"/>
      <c r="F915" s="665"/>
      <c r="G915" s="665"/>
      <c r="H915" s="665"/>
      <c r="I915" s="665"/>
      <c r="J915" s="665"/>
      <c r="K915" s="665"/>
    </row>
    <row r="916" spans="2:11" ht="12.75" customHeight="1">
      <c r="B916" s="1709" t="s">
        <v>203</v>
      </c>
      <c r="C916" s="1711" t="s">
        <v>18</v>
      </c>
      <c r="D916" s="1711" t="s">
        <v>204</v>
      </c>
      <c r="E916" s="1713" t="s">
        <v>205</v>
      </c>
      <c r="F916" s="1714"/>
      <c r="G916" s="1715"/>
      <c r="H916" s="1716" t="s">
        <v>206</v>
      </c>
      <c r="I916" s="1718" t="s">
        <v>207</v>
      </c>
      <c r="J916" s="1719"/>
      <c r="K916" s="1719"/>
    </row>
    <row r="917" spans="2:11" ht="11.25" customHeight="1">
      <c r="B917" s="1710"/>
      <c r="C917" s="1712"/>
      <c r="D917" s="1712"/>
      <c r="E917" s="1720" t="s">
        <v>244</v>
      </c>
      <c r="F917" s="1711" t="s">
        <v>245</v>
      </c>
      <c r="G917" s="1711" t="s">
        <v>246</v>
      </c>
      <c r="H917" s="1717"/>
      <c r="I917" s="1720" t="s">
        <v>211</v>
      </c>
      <c r="J917" s="1720" t="s">
        <v>20</v>
      </c>
      <c r="K917" s="1711" t="s">
        <v>212</v>
      </c>
    </row>
    <row r="918" spans="2:11" ht="11.25" customHeight="1">
      <c r="B918" s="1710"/>
      <c r="C918" s="1712"/>
      <c r="D918" s="1712"/>
      <c r="E918" s="1721"/>
      <c r="F918" s="1712"/>
      <c r="G918" s="1712"/>
      <c r="H918" s="1717"/>
      <c r="I918" s="1722"/>
      <c r="J918" s="1722"/>
      <c r="K918" s="1723"/>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706" t="s">
        <v>240</v>
      </c>
      <c r="D921" s="1706"/>
      <c r="E921" s="1706"/>
      <c r="F921" s="1706"/>
      <c r="G921" s="1706"/>
      <c r="H921" s="1706"/>
      <c r="I921" s="1706"/>
      <c r="J921" s="1706"/>
      <c r="K921" s="1706"/>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75">
        <v>286702</v>
      </c>
      <c r="E927" s="1075">
        <v>91156</v>
      </c>
      <c r="F927" s="1075">
        <v>111222</v>
      </c>
      <c r="G927" s="1075">
        <v>84324</v>
      </c>
      <c r="H927" s="1075">
        <v>90137980</v>
      </c>
      <c r="I927" s="1075">
        <v>14710488</v>
      </c>
      <c r="J927" s="1075">
        <v>22097348</v>
      </c>
      <c r="K927" s="1076">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0</v>
      </c>
      <c r="D931" s="676"/>
      <c r="E931" s="677"/>
      <c r="F931" s="677"/>
      <c r="G931" s="677"/>
      <c r="H931" s="676"/>
      <c r="I931" s="677"/>
      <c r="J931" s="677"/>
      <c r="K931" s="677"/>
    </row>
    <row r="932" spans="2:11" ht="12.75">
      <c r="B932" s="616" t="s">
        <v>224</v>
      </c>
      <c r="C932" s="676">
        <f t="shared" si="101"/>
        <v>0</v>
      </c>
      <c r="D932" s="678"/>
      <c r="E932" s="678"/>
      <c r="F932" s="678"/>
      <c r="G932" s="678"/>
      <c r="H932" s="677"/>
      <c r="I932" s="678"/>
      <c r="J932" s="678"/>
      <c r="K932" s="679"/>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676230705</v>
      </c>
      <c r="D936" s="674">
        <f t="shared" si="102"/>
        <v>2572706</v>
      </c>
      <c r="E936" s="674">
        <f t="shared" si="102"/>
        <v>887390</v>
      </c>
      <c r="F936" s="674">
        <f t="shared" si="102"/>
        <v>991966</v>
      </c>
      <c r="G936" s="674">
        <f t="shared" si="102"/>
        <v>693350</v>
      </c>
      <c r="H936" s="674">
        <f t="shared" si="102"/>
        <v>673657999</v>
      </c>
      <c r="I936" s="674">
        <f t="shared" si="102"/>
        <v>108079372</v>
      </c>
      <c r="J936" s="674">
        <f t="shared" si="102"/>
        <v>183933607</v>
      </c>
      <c r="K936" s="674">
        <f t="shared" si="102"/>
        <v>381645020</v>
      </c>
    </row>
    <row r="937" spans="2:11">
      <c r="B937" s="1038"/>
      <c r="C937" s="344"/>
      <c r="D937" s="344"/>
      <c r="E937" s="344"/>
      <c r="F937" s="344"/>
      <c r="G937" s="344"/>
      <c r="H937" s="344"/>
      <c r="I937" s="344"/>
      <c r="J937" s="344"/>
      <c r="K937" s="1039"/>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O49" sqref="O49"/>
    </sheetView>
  </sheetViews>
  <sheetFormatPr defaultRowHeight="12.75"/>
  <cols>
    <col min="1" max="16384" width="9.140625" style="3"/>
  </cols>
  <sheetData>
    <row r="9" spans="24:26" ht="18">
      <c r="X9" s="1042"/>
      <c r="Y9" s="1042"/>
      <c r="Z9" s="1042"/>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5" t="s">
        <v>514</v>
      </c>
      <c r="B1" s="1815"/>
      <c r="C1" s="1815"/>
      <c r="D1" s="1815"/>
      <c r="E1" s="1815"/>
      <c r="F1" s="1815"/>
      <c r="G1" s="1815"/>
      <c r="H1" s="1815"/>
      <c r="I1" s="1815"/>
      <c r="J1" s="1815"/>
      <c r="K1" s="1815"/>
      <c r="L1" s="1815"/>
      <c r="M1" s="1815"/>
      <c r="N1" s="1815"/>
    </row>
    <row r="2" spans="1:14" ht="15.75" thickBot="1">
      <c r="G2" s="1277" t="s">
        <v>278</v>
      </c>
    </row>
    <row r="3" spans="1:14" ht="15.75" thickBot="1">
      <c r="A3" s="1278" t="s">
        <v>279</v>
      </c>
      <c r="B3" s="1279" t="s">
        <v>166</v>
      </c>
      <c r="C3" s="1279" t="s">
        <v>167</v>
      </c>
      <c r="D3" s="1279" t="s">
        <v>168</v>
      </c>
      <c r="E3" s="1279" t="s">
        <v>169</v>
      </c>
      <c r="F3" s="1279" t="s">
        <v>170</v>
      </c>
      <c r="G3" s="1279" t="s">
        <v>171</v>
      </c>
      <c r="H3" s="1279" t="s">
        <v>172</v>
      </c>
      <c r="I3" s="1279" t="s">
        <v>173</v>
      </c>
      <c r="J3" s="1279" t="s">
        <v>174</v>
      </c>
      <c r="K3" s="1279" t="s">
        <v>175</v>
      </c>
      <c r="L3" s="1279" t="s">
        <v>176</v>
      </c>
      <c r="M3" s="1279" t="s">
        <v>177</v>
      </c>
      <c r="N3" s="1279" t="s">
        <v>184</v>
      </c>
    </row>
    <row r="4" spans="1:14">
      <c r="A4" s="1280">
        <v>2004</v>
      </c>
      <c r="B4" s="1281">
        <v>299.39999999999998</v>
      </c>
      <c r="C4" s="1281">
        <v>296.39999999999998</v>
      </c>
      <c r="D4" s="1281">
        <v>293.7</v>
      </c>
      <c r="E4" s="1281">
        <v>293.5</v>
      </c>
      <c r="F4" s="1281">
        <v>293.5</v>
      </c>
      <c r="G4" s="1281">
        <v>291.60000000000002</v>
      </c>
      <c r="H4" s="1281">
        <v>290.2</v>
      </c>
      <c r="I4" s="1281">
        <v>286.3</v>
      </c>
      <c r="J4" s="1281">
        <v>285.39999999999998</v>
      </c>
      <c r="K4" s="1281">
        <v>285.10000000000002</v>
      </c>
      <c r="L4" s="1281">
        <v>291.2</v>
      </c>
      <c r="M4" s="1281">
        <v>297.8</v>
      </c>
      <c r="N4" s="1282">
        <v>291.3</v>
      </c>
    </row>
    <row r="5" spans="1:14">
      <c r="A5" s="1283">
        <v>2005</v>
      </c>
      <c r="B5" s="1284">
        <v>304.10000000000002</v>
      </c>
      <c r="C5" s="1284">
        <v>308.10000000000002</v>
      </c>
      <c r="D5" s="1284">
        <v>308.2</v>
      </c>
      <c r="E5" s="1284">
        <v>310.89999999999998</v>
      </c>
      <c r="F5" s="1284">
        <v>309.89999999999998</v>
      </c>
      <c r="G5" s="1284">
        <v>309.10000000000002</v>
      </c>
      <c r="H5" s="1284">
        <v>307</v>
      </c>
      <c r="I5" s="1284">
        <v>300.60000000000002</v>
      </c>
      <c r="J5" s="1284">
        <v>303.3</v>
      </c>
      <c r="K5" s="1284">
        <v>304.3</v>
      </c>
      <c r="L5" s="1284">
        <v>311.8</v>
      </c>
      <c r="M5" s="1284">
        <v>315.5</v>
      </c>
      <c r="N5" s="1285">
        <v>307.60000000000002</v>
      </c>
    </row>
    <row r="6" spans="1:14">
      <c r="A6" s="1283">
        <v>2006</v>
      </c>
      <c r="B6" s="1284">
        <v>317.10000000000002</v>
      </c>
      <c r="C6" s="1284">
        <v>319.89999999999998</v>
      </c>
      <c r="D6" s="1284">
        <v>324</v>
      </c>
      <c r="E6" s="1284">
        <v>319.5</v>
      </c>
      <c r="F6" s="1284">
        <v>325.8</v>
      </c>
      <c r="G6" s="1284">
        <v>323.8</v>
      </c>
      <c r="H6" s="1284">
        <v>312.8</v>
      </c>
      <c r="I6" s="1284">
        <v>313</v>
      </c>
      <c r="J6" s="1284">
        <v>315.2</v>
      </c>
      <c r="K6" s="1284">
        <v>311.2</v>
      </c>
      <c r="L6" s="1284">
        <v>316.2</v>
      </c>
      <c r="M6" s="1284">
        <v>321.8</v>
      </c>
      <c r="N6" s="1285">
        <v>318.7</v>
      </c>
    </row>
    <row r="7" spans="1:14">
      <c r="A7" s="1283">
        <v>2007</v>
      </c>
      <c r="B7" s="1284">
        <v>325.7</v>
      </c>
      <c r="C7" s="1284">
        <v>327.9</v>
      </c>
      <c r="D7" s="1284">
        <v>329.1</v>
      </c>
      <c r="E7" s="1284">
        <v>329.9</v>
      </c>
      <c r="F7" s="1284">
        <v>328.7</v>
      </c>
      <c r="G7" s="1284">
        <v>330</v>
      </c>
      <c r="H7" s="1284">
        <v>327.9</v>
      </c>
      <c r="I7" s="1284">
        <v>324</v>
      </c>
      <c r="J7" s="1284">
        <v>329.3</v>
      </c>
      <c r="K7" s="1284">
        <v>312.8</v>
      </c>
      <c r="L7" s="1284">
        <v>317.5</v>
      </c>
      <c r="M7" s="1284">
        <v>319</v>
      </c>
      <c r="N7" s="1285">
        <v>325.39999999999998</v>
      </c>
    </row>
    <row r="8" spans="1:14">
      <c r="A8" s="1283">
        <v>2008</v>
      </c>
      <c r="B8" s="1284">
        <v>326.5</v>
      </c>
      <c r="C8" s="1284">
        <v>327</v>
      </c>
      <c r="D8" s="1284">
        <v>324.5</v>
      </c>
      <c r="E8" s="1284">
        <v>322.60000000000002</v>
      </c>
      <c r="F8" s="1284">
        <v>325.7</v>
      </c>
      <c r="G8" s="1284">
        <v>323.8</v>
      </c>
      <c r="H8" s="1284">
        <v>317</v>
      </c>
      <c r="I8" s="1284">
        <v>314.39999999999998</v>
      </c>
      <c r="J8" s="1284">
        <v>314.60000000000002</v>
      </c>
      <c r="K8" s="1284">
        <v>310.5</v>
      </c>
      <c r="L8" s="1284">
        <v>315.10000000000002</v>
      </c>
      <c r="M8" s="1284">
        <v>321.7</v>
      </c>
      <c r="N8" s="1285">
        <v>320.39999999999998</v>
      </c>
    </row>
    <row r="9" spans="1:14">
      <c r="A9" s="1283">
        <v>2009</v>
      </c>
      <c r="B9" s="1284">
        <v>322.2</v>
      </c>
      <c r="C9" s="1284">
        <v>324.3</v>
      </c>
      <c r="D9" s="1284">
        <v>325.89999999999998</v>
      </c>
      <c r="E9" s="1284">
        <v>324.2</v>
      </c>
      <c r="F9" s="1284">
        <v>325.3</v>
      </c>
      <c r="G9" s="1284">
        <v>324.5</v>
      </c>
      <c r="H9" s="1284">
        <v>323.3</v>
      </c>
      <c r="I9" s="1284">
        <v>316.2</v>
      </c>
      <c r="J9" s="1284">
        <v>320.10000000000002</v>
      </c>
      <c r="K9" s="1284">
        <v>320</v>
      </c>
      <c r="L9" s="1284">
        <v>324.5</v>
      </c>
      <c r="M9" s="1284">
        <v>330</v>
      </c>
      <c r="N9" s="1286">
        <v>323.60000000000002</v>
      </c>
    </row>
    <row r="10" spans="1:14">
      <c r="A10" s="1283">
        <v>2010</v>
      </c>
      <c r="B10" s="1284">
        <v>333.4</v>
      </c>
      <c r="C10" s="1284">
        <v>341.3</v>
      </c>
      <c r="D10" s="1284">
        <v>335.1</v>
      </c>
      <c r="E10" s="1284">
        <v>343.1</v>
      </c>
      <c r="F10" s="1284">
        <v>346.2</v>
      </c>
      <c r="G10" s="1284">
        <v>345.9</v>
      </c>
      <c r="H10" s="1284">
        <v>340.4</v>
      </c>
      <c r="I10" s="1284">
        <v>336.9</v>
      </c>
      <c r="J10" s="1284">
        <v>334.2</v>
      </c>
      <c r="K10" s="1284">
        <v>325.7</v>
      </c>
      <c r="L10" s="1284">
        <v>326.39999999999998</v>
      </c>
      <c r="M10" s="1284">
        <v>326.3</v>
      </c>
      <c r="N10" s="1286">
        <v>335.8</v>
      </c>
    </row>
    <row r="11" spans="1:14">
      <c r="A11" s="1283">
        <v>2011</v>
      </c>
      <c r="B11" s="1284">
        <v>325.60000000000002</v>
      </c>
      <c r="C11" s="1284">
        <v>323.5</v>
      </c>
      <c r="D11" s="1284">
        <v>322.8</v>
      </c>
      <c r="E11" s="1284">
        <v>323</v>
      </c>
      <c r="F11" s="1284">
        <v>326.89999999999998</v>
      </c>
      <c r="G11" s="1284">
        <v>323.39999999999998</v>
      </c>
      <c r="H11" s="1284">
        <v>321.10000000000002</v>
      </c>
      <c r="I11" s="1284">
        <v>317.7</v>
      </c>
      <c r="J11" s="1284">
        <v>313</v>
      </c>
      <c r="K11" s="1284">
        <v>312.89999999999998</v>
      </c>
      <c r="L11" s="1284">
        <v>315.60000000000002</v>
      </c>
      <c r="M11" s="1284">
        <v>322.10000000000002</v>
      </c>
      <c r="N11" s="1286">
        <v>320.7</v>
      </c>
    </row>
    <row r="12" spans="1:14">
      <c r="A12" s="1287">
        <v>2012</v>
      </c>
      <c r="B12" s="1288">
        <v>324.89999999999998</v>
      </c>
      <c r="C12" s="1288">
        <v>327.2</v>
      </c>
      <c r="D12" s="1288">
        <v>329</v>
      </c>
      <c r="E12" s="1288">
        <v>329.8</v>
      </c>
      <c r="F12" s="1288">
        <v>334.6</v>
      </c>
      <c r="G12" s="1288">
        <v>336.3</v>
      </c>
      <c r="H12" s="1288">
        <v>330.7</v>
      </c>
      <c r="I12" s="1288">
        <v>326.3</v>
      </c>
      <c r="J12" s="1288">
        <v>325.7</v>
      </c>
      <c r="K12" s="1288">
        <v>322</v>
      </c>
      <c r="L12" s="1288">
        <v>327.2</v>
      </c>
      <c r="M12" s="1288">
        <v>330.6</v>
      </c>
      <c r="N12" s="1289">
        <v>328.9</v>
      </c>
    </row>
    <row r="13" spans="1:14">
      <c r="A13" s="1287">
        <v>2013</v>
      </c>
      <c r="B13" s="1288">
        <v>334</v>
      </c>
      <c r="C13" s="1288">
        <v>336.5</v>
      </c>
      <c r="D13" s="1288">
        <v>334.9</v>
      </c>
      <c r="E13" s="1288">
        <v>338</v>
      </c>
      <c r="F13" s="1288">
        <v>338.8</v>
      </c>
      <c r="G13" s="1288">
        <v>343</v>
      </c>
      <c r="H13" s="1288">
        <v>338.6</v>
      </c>
      <c r="I13" s="1288">
        <v>334</v>
      </c>
      <c r="J13" s="1288">
        <v>329.8</v>
      </c>
      <c r="K13" s="1288">
        <v>328.9</v>
      </c>
      <c r="L13" s="1288">
        <v>331</v>
      </c>
      <c r="M13" s="1288">
        <v>333.1</v>
      </c>
      <c r="N13" s="1289">
        <v>335.2</v>
      </c>
    </row>
    <row r="14" spans="1:14">
      <c r="A14" s="1287">
        <v>2014</v>
      </c>
      <c r="B14" s="1288">
        <v>335.3</v>
      </c>
      <c r="C14" s="1288">
        <v>339.5</v>
      </c>
      <c r="D14" s="1288">
        <v>336</v>
      </c>
      <c r="E14" s="1288">
        <v>338.1</v>
      </c>
      <c r="F14" s="1288">
        <v>336</v>
      </c>
      <c r="G14" s="1288">
        <v>336.1</v>
      </c>
      <c r="H14" s="1288">
        <v>331.4</v>
      </c>
      <c r="I14" s="1288">
        <v>332.4</v>
      </c>
      <c r="J14" s="1288">
        <v>327.3</v>
      </c>
      <c r="K14" s="1288">
        <v>326.3</v>
      </c>
      <c r="L14" s="1288">
        <v>328.5</v>
      </c>
      <c r="M14" s="1288">
        <v>340.6</v>
      </c>
      <c r="N14" s="1289">
        <v>333.6</v>
      </c>
    </row>
    <row r="15" spans="1:14">
      <c r="A15" s="1290">
        <v>2015</v>
      </c>
      <c r="B15" s="1291">
        <v>336</v>
      </c>
      <c r="C15" s="1291">
        <v>338.9</v>
      </c>
      <c r="D15" s="1291">
        <v>339.7</v>
      </c>
      <c r="E15" s="1291">
        <v>340.8</v>
      </c>
      <c r="F15" s="1291">
        <v>346.1</v>
      </c>
      <c r="G15" s="1291">
        <v>343.9</v>
      </c>
      <c r="H15" s="1291">
        <v>339.4</v>
      </c>
      <c r="I15" s="1291">
        <v>334</v>
      </c>
      <c r="J15" s="1291">
        <v>332.9</v>
      </c>
      <c r="K15" s="1291">
        <v>331.2</v>
      </c>
      <c r="L15" s="1291">
        <v>332.8</v>
      </c>
      <c r="M15" s="1291">
        <v>335.4</v>
      </c>
      <c r="N15" s="1292">
        <v>337.6</v>
      </c>
    </row>
    <row r="16" spans="1:14">
      <c r="A16" s="1290">
        <v>2016</v>
      </c>
      <c r="B16" s="1291">
        <v>335.2</v>
      </c>
      <c r="C16" s="1291">
        <v>337.7</v>
      </c>
      <c r="D16" s="1291">
        <v>338.5</v>
      </c>
      <c r="E16" s="1291">
        <v>340.3</v>
      </c>
      <c r="F16" s="1291">
        <v>345.4</v>
      </c>
      <c r="G16" s="1291">
        <v>342.5</v>
      </c>
      <c r="H16" s="1291">
        <v>339.1</v>
      </c>
      <c r="I16" s="1291">
        <v>336.7</v>
      </c>
      <c r="J16" s="1291">
        <v>336</v>
      </c>
      <c r="K16" s="1291">
        <v>338.1</v>
      </c>
      <c r="L16" s="1291">
        <v>339.8</v>
      </c>
      <c r="M16" s="1291">
        <v>343.5</v>
      </c>
      <c r="N16" s="1292">
        <v>339.5</v>
      </c>
    </row>
    <row r="17" spans="1:14">
      <c r="A17" s="1290">
        <v>2017</v>
      </c>
      <c r="B17" s="1291">
        <v>343.84877560849145</v>
      </c>
      <c r="C17" s="1291">
        <v>344.01260355448568</v>
      </c>
      <c r="D17" s="1291">
        <v>345.08323788722237</v>
      </c>
      <c r="E17" s="1291">
        <v>349.4260933003689</v>
      </c>
      <c r="F17" s="1291">
        <v>351.85998819252393</v>
      </c>
      <c r="G17" s="1291">
        <v>351.12109667545815</v>
      </c>
      <c r="H17" s="1291">
        <v>346.75726994620067</v>
      </c>
      <c r="I17" s="1291">
        <v>344.85589941972938</v>
      </c>
      <c r="J17" s="1291">
        <v>342.09908231074832</v>
      </c>
      <c r="K17" s="1291">
        <v>340.25607000681453</v>
      </c>
      <c r="L17" s="1291">
        <v>343.96423731809307</v>
      </c>
      <c r="M17" s="1291">
        <v>345.17611667491775</v>
      </c>
      <c r="N17" s="1292">
        <v>345.73613890143946</v>
      </c>
    </row>
    <row r="18" spans="1:14">
      <c r="A18" s="1290">
        <v>2018</v>
      </c>
      <c r="B18" s="1291">
        <v>328.68883172082138</v>
      </c>
      <c r="C18" s="1291">
        <v>335.33083028686195</v>
      </c>
      <c r="D18" s="1291">
        <v>339.13477331184731</v>
      </c>
      <c r="E18" s="1291">
        <v>352.1288362407397</v>
      </c>
      <c r="F18" s="1291">
        <v>354.40806226015781</v>
      </c>
      <c r="G18" s="1291">
        <v>352.31798629918734</v>
      </c>
      <c r="H18" s="1291">
        <v>349.02563708344542</v>
      </c>
      <c r="I18" s="1291">
        <v>347.00933631012759</v>
      </c>
      <c r="J18" s="1291">
        <v>345.11329021489684</v>
      </c>
      <c r="K18" s="1291">
        <v>347.11988043981063</v>
      </c>
      <c r="L18" s="1291">
        <v>349.40972512323503</v>
      </c>
      <c r="M18" s="1291">
        <v>350.98601398601369</v>
      </c>
      <c r="N18" s="1292">
        <v>345.25543478260863</v>
      </c>
    </row>
    <row r="19" spans="1:14">
      <c r="A19" s="1293">
        <v>2019</v>
      </c>
      <c r="B19" s="1294">
        <v>354.37491656654714</v>
      </c>
      <c r="C19" s="1294">
        <v>356.43838796545651</v>
      </c>
      <c r="D19" s="1294">
        <v>357.2969949465724</v>
      </c>
      <c r="E19" s="1294">
        <v>357.47446683623537</v>
      </c>
      <c r="F19" s="1294">
        <v>361.2054005838466</v>
      </c>
      <c r="G19" s="1294">
        <v>357.93540852897377</v>
      </c>
      <c r="H19" s="1294">
        <v>354.2490676912646</v>
      </c>
      <c r="I19" s="1294">
        <v>353.13528487554794</v>
      </c>
      <c r="J19" s="1294">
        <v>352.05841293166753</v>
      </c>
      <c r="K19" s="1294">
        <v>345</v>
      </c>
      <c r="L19" s="1294">
        <v>349.6</v>
      </c>
      <c r="M19" s="1294">
        <v>354.4</v>
      </c>
      <c r="N19" s="1295">
        <v>354.2</v>
      </c>
    </row>
    <row r="20" spans="1:14">
      <c r="A20" s="1293">
        <v>2020</v>
      </c>
      <c r="B20" s="1294">
        <v>354.8</v>
      </c>
      <c r="C20" s="1294">
        <v>355</v>
      </c>
      <c r="D20" s="1294">
        <v>356.13</v>
      </c>
      <c r="E20" s="1294">
        <v>354.02</v>
      </c>
      <c r="F20" s="1294">
        <v>356.2</v>
      </c>
      <c r="G20" s="1294">
        <v>358.1</v>
      </c>
      <c r="H20" s="1294">
        <v>352.8</v>
      </c>
      <c r="I20" s="1294">
        <v>350.8</v>
      </c>
      <c r="J20" s="1294">
        <v>346.7</v>
      </c>
      <c r="K20" s="1294">
        <v>345</v>
      </c>
      <c r="L20" s="1294">
        <v>347.8</v>
      </c>
      <c r="M20" s="1294">
        <v>347.4</v>
      </c>
      <c r="N20" s="1295">
        <v>352.3</v>
      </c>
    </row>
    <row r="21" spans="1:14">
      <c r="A21" s="1293">
        <v>2021</v>
      </c>
      <c r="B21" s="1294">
        <v>350.5</v>
      </c>
      <c r="C21" s="1294">
        <v>354.1</v>
      </c>
      <c r="D21" s="1294">
        <v>354.1</v>
      </c>
      <c r="E21" s="1294">
        <v>354.4</v>
      </c>
      <c r="F21" s="1294">
        <v>353.4</v>
      </c>
      <c r="G21" s="1294">
        <v>352.5</v>
      </c>
      <c r="H21" s="1294">
        <v>348.2</v>
      </c>
      <c r="I21" s="1294">
        <v>348.4</v>
      </c>
      <c r="J21" s="1294">
        <v>343.2</v>
      </c>
      <c r="K21" s="1294">
        <v>402.6</v>
      </c>
      <c r="L21" s="1294">
        <v>345.6</v>
      </c>
      <c r="M21" s="1294">
        <v>347</v>
      </c>
      <c r="N21" s="1295">
        <v>349.8</v>
      </c>
    </row>
    <row r="22" spans="1:14">
      <c r="A22" s="1293">
        <v>2022</v>
      </c>
      <c r="B22" s="1294">
        <v>350.1</v>
      </c>
      <c r="C22" s="1294">
        <v>354.4</v>
      </c>
      <c r="D22" s="1294">
        <v>351</v>
      </c>
      <c r="E22" s="1294">
        <v>354.6</v>
      </c>
      <c r="F22" s="1294">
        <v>353.3</v>
      </c>
      <c r="G22" s="1294">
        <v>351.4</v>
      </c>
      <c r="H22" s="1294">
        <v>352</v>
      </c>
      <c r="I22" s="1294">
        <v>350.9</v>
      </c>
      <c r="J22" s="1294">
        <v>347.5</v>
      </c>
      <c r="K22" s="1294">
        <v>349.1</v>
      </c>
      <c r="L22" s="1294">
        <v>348</v>
      </c>
      <c r="M22" s="1294">
        <v>348.7</v>
      </c>
      <c r="N22" s="1295">
        <v>351</v>
      </c>
    </row>
    <row r="23" spans="1:14" ht="15.75" thickBot="1">
      <c r="A23" s="1296">
        <v>2023</v>
      </c>
      <c r="B23" s="1297">
        <v>352.3</v>
      </c>
      <c r="C23" s="1297">
        <v>353.3</v>
      </c>
      <c r="D23" s="1297">
        <v>354.9</v>
      </c>
      <c r="E23" s="1297">
        <v>351.4</v>
      </c>
      <c r="F23" s="1297">
        <v>285.10000000000002</v>
      </c>
      <c r="G23" s="1297"/>
      <c r="H23" s="1297"/>
      <c r="I23" s="1297">
        <v>349.2</v>
      </c>
      <c r="J23" s="1297"/>
      <c r="K23" s="1297"/>
      <c r="L23" s="1297"/>
      <c r="M23" s="1297"/>
      <c r="N23" s="1298"/>
    </row>
    <row r="25" spans="1:14" ht="15.75" thickBot="1">
      <c r="G25" s="1299" t="s">
        <v>280</v>
      </c>
      <c r="N25" s="1300"/>
    </row>
    <row r="26" spans="1:14" ht="15.75" thickBot="1">
      <c r="A26" s="1278" t="s">
        <v>279</v>
      </c>
      <c r="B26" s="1279" t="s">
        <v>166</v>
      </c>
      <c r="C26" s="1279" t="s">
        <v>167</v>
      </c>
      <c r="D26" s="1279" t="s">
        <v>168</v>
      </c>
      <c r="E26" s="1279" t="s">
        <v>169</v>
      </c>
      <c r="F26" s="1279" t="s">
        <v>170</v>
      </c>
      <c r="G26" s="1279" t="s">
        <v>171</v>
      </c>
      <c r="H26" s="1279" t="s">
        <v>172</v>
      </c>
      <c r="I26" s="1279" t="s">
        <v>173</v>
      </c>
      <c r="J26" s="1279" t="s">
        <v>174</v>
      </c>
      <c r="K26" s="1279" t="s">
        <v>175</v>
      </c>
      <c r="L26" s="1279" t="s">
        <v>176</v>
      </c>
      <c r="M26" s="1279" t="s">
        <v>177</v>
      </c>
      <c r="N26" s="1279" t="s">
        <v>184</v>
      </c>
    </row>
    <row r="27" spans="1:14">
      <c r="A27" s="1280">
        <v>2004</v>
      </c>
      <c r="B27" s="1281">
        <v>272.2</v>
      </c>
      <c r="C27" s="1281">
        <v>271.5</v>
      </c>
      <c r="D27" s="1281">
        <v>272</v>
      </c>
      <c r="E27" s="1281">
        <v>273.10000000000002</v>
      </c>
      <c r="F27" s="1281">
        <v>267.2</v>
      </c>
      <c r="G27" s="1281">
        <v>269.60000000000002</v>
      </c>
      <c r="H27" s="1281">
        <v>261.5</v>
      </c>
      <c r="I27" s="1281">
        <v>261.39999999999998</v>
      </c>
      <c r="J27" s="1281">
        <v>264.8</v>
      </c>
      <c r="K27" s="1281">
        <v>267</v>
      </c>
      <c r="L27" s="1281">
        <v>266.39999999999998</v>
      </c>
      <c r="M27" s="1281">
        <v>271.3</v>
      </c>
      <c r="N27" s="1282">
        <v>267.3</v>
      </c>
    </row>
    <row r="28" spans="1:14">
      <c r="A28" s="1283">
        <v>2005</v>
      </c>
      <c r="B28" s="1284">
        <v>272.10000000000002</v>
      </c>
      <c r="C28" s="1284">
        <v>274.8</v>
      </c>
      <c r="D28" s="1284">
        <v>271.8</v>
      </c>
      <c r="E28" s="1284">
        <v>273.39999999999998</v>
      </c>
      <c r="F28" s="1284">
        <v>271</v>
      </c>
      <c r="G28" s="1284">
        <v>266.39999999999998</v>
      </c>
      <c r="H28" s="1284">
        <v>264.60000000000002</v>
      </c>
      <c r="I28" s="1284">
        <v>261.10000000000002</v>
      </c>
      <c r="J28" s="1284">
        <v>266.60000000000002</v>
      </c>
      <c r="K28" s="1284">
        <v>272.5</v>
      </c>
      <c r="L28" s="1284">
        <v>270.60000000000002</v>
      </c>
      <c r="M28" s="1284">
        <v>272.39999999999998</v>
      </c>
      <c r="N28" s="1285">
        <v>269.2</v>
      </c>
    </row>
    <row r="29" spans="1:14">
      <c r="A29" s="1283">
        <v>2006</v>
      </c>
      <c r="B29" s="1284">
        <v>275.10000000000002</v>
      </c>
      <c r="C29" s="1284">
        <v>273.39999999999998</v>
      </c>
      <c r="D29" s="1284">
        <v>273.39999999999998</v>
      </c>
      <c r="E29" s="1284">
        <v>272.89999999999998</v>
      </c>
      <c r="F29" s="1284">
        <v>270.39999999999998</v>
      </c>
      <c r="G29" s="1284">
        <v>264.2</v>
      </c>
      <c r="H29" s="1284">
        <v>260.2</v>
      </c>
      <c r="I29" s="1284">
        <v>258.10000000000002</v>
      </c>
      <c r="J29" s="1284">
        <v>263.5</v>
      </c>
      <c r="K29" s="1284">
        <v>263.89999999999998</v>
      </c>
      <c r="L29" s="1284">
        <v>264.89999999999998</v>
      </c>
      <c r="M29" s="1284">
        <v>266.89999999999998</v>
      </c>
      <c r="N29" s="1285">
        <v>267.5</v>
      </c>
    </row>
    <row r="30" spans="1:14">
      <c r="A30" s="1283">
        <v>2007</v>
      </c>
      <c r="B30" s="1284">
        <v>274.10000000000002</v>
      </c>
      <c r="C30" s="1284">
        <v>274.89999999999998</v>
      </c>
      <c r="D30" s="1284">
        <v>274</v>
      </c>
      <c r="E30" s="1284">
        <v>272.3</v>
      </c>
      <c r="F30" s="1284">
        <v>271.89999999999998</v>
      </c>
      <c r="G30" s="1284">
        <v>269.2</v>
      </c>
      <c r="H30" s="1284">
        <v>267.89999999999998</v>
      </c>
      <c r="I30" s="1284">
        <v>264.60000000000002</v>
      </c>
      <c r="J30" s="1284">
        <v>266</v>
      </c>
      <c r="K30" s="1284">
        <v>268.8</v>
      </c>
      <c r="L30" s="1284">
        <v>269.10000000000002</v>
      </c>
      <c r="M30" s="1284">
        <v>271.60000000000002</v>
      </c>
      <c r="N30" s="1285">
        <v>270.2</v>
      </c>
    </row>
    <row r="31" spans="1:14">
      <c r="A31" s="1283">
        <v>2008</v>
      </c>
      <c r="B31" s="1284">
        <v>273.89999999999998</v>
      </c>
      <c r="C31" s="1284">
        <v>274.89999999999998</v>
      </c>
      <c r="D31" s="1284">
        <v>273.8</v>
      </c>
      <c r="E31" s="1284">
        <v>270</v>
      </c>
      <c r="F31" s="1284">
        <v>271.89999999999998</v>
      </c>
      <c r="G31" s="1284">
        <v>270.5</v>
      </c>
      <c r="H31" s="1284">
        <v>268.60000000000002</v>
      </c>
      <c r="I31" s="1284">
        <v>265</v>
      </c>
      <c r="J31" s="1284">
        <v>266.5</v>
      </c>
      <c r="K31" s="1284">
        <v>266.60000000000002</v>
      </c>
      <c r="L31" s="1284">
        <v>269.7</v>
      </c>
      <c r="M31" s="1284">
        <v>274.60000000000002</v>
      </c>
      <c r="N31" s="1285">
        <v>270.3</v>
      </c>
    </row>
    <row r="32" spans="1:14">
      <c r="A32" s="1283">
        <v>2009</v>
      </c>
      <c r="B32" s="1284">
        <v>276.8</v>
      </c>
      <c r="C32" s="1284">
        <v>274.3</v>
      </c>
      <c r="D32" s="1284">
        <v>276.39999999999998</v>
      </c>
      <c r="E32" s="1284">
        <v>273.60000000000002</v>
      </c>
      <c r="F32" s="1284">
        <v>273.8</v>
      </c>
      <c r="G32" s="1284">
        <v>272.10000000000002</v>
      </c>
      <c r="H32" s="1284">
        <v>268.60000000000002</v>
      </c>
      <c r="I32" s="1284">
        <v>266.8</v>
      </c>
      <c r="J32" s="1284">
        <v>269.5</v>
      </c>
      <c r="K32" s="1284">
        <v>271.39999999999998</v>
      </c>
      <c r="L32" s="1284">
        <v>275.60000000000002</v>
      </c>
      <c r="M32" s="1284">
        <v>277.10000000000002</v>
      </c>
      <c r="N32" s="1286">
        <v>272.8</v>
      </c>
    </row>
    <row r="33" spans="1:14">
      <c r="A33" s="1283">
        <v>2010</v>
      </c>
      <c r="B33" s="1284">
        <v>278.5</v>
      </c>
      <c r="C33" s="1284">
        <v>282.10000000000002</v>
      </c>
      <c r="D33" s="1284">
        <v>281.7</v>
      </c>
      <c r="E33" s="1284">
        <v>280.5</v>
      </c>
      <c r="F33" s="1284">
        <v>280.89999999999998</v>
      </c>
      <c r="G33" s="1284">
        <v>279</v>
      </c>
      <c r="H33" s="1284">
        <v>275</v>
      </c>
      <c r="I33" s="1284">
        <v>272.89999999999998</v>
      </c>
      <c r="J33" s="1284">
        <v>275.5</v>
      </c>
      <c r="K33" s="1284">
        <v>275.10000000000002</v>
      </c>
      <c r="L33" s="1284">
        <v>275</v>
      </c>
      <c r="M33" s="1284">
        <v>277.5</v>
      </c>
      <c r="N33" s="1286">
        <v>277.8</v>
      </c>
    </row>
    <row r="34" spans="1:14">
      <c r="A34" s="1283">
        <v>2011</v>
      </c>
      <c r="B34" s="1284">
        <v>280.2</v>
      </c>
      <c r="C34" s="1284">
        <v>279.3</v>
      </c>
      <c r="D34" s="1284">
        <v>279.5</v>
      </c>
      <c r="E34" s="1284">
        <v>281.39999999999998</v>
      </c>
      <c r="F34" s="1284">
        <v>279.7</v>
      </c>
      <c r="G34" s="1284">
        <v>275.89999999999998</v>
      </c>
      <c r="H34" s="1284">
        <v>274.2</v>
      </c>
      <c r="I34" s="1284">
        <v>268.2</v>
      </c>
      <c r="J34" s="1284">
        <v>259.3</v>
      </c>
      <c r="K34" s="1284">
        <v>260.89999999999998</v>
      </c>
      <c r="L34" s="1284">
        <v>262.89999999999998</v>
      </c>
      <c r="M34" s="1284">
        <v>267.2</v>
      </c>
      <c r="N34" s="1286">
        <v>271.2</v>
      </c>
    </row>
    <row r="35" spans="1:14">
      <c r="A35" s="1287">
        <v>2012</v>
      </c>
      <c r="B35" s="1288">
        <v>270.2</v>
      </c>
      <c r="C35" s="1288">
        <v>267.8</v>
      </c>
      <c r="D35" s="1288">
        <v>269.60000000000002</v>
      </c>
      <c r="E35" s="1288">
        <v>266.2</v>
      </c>
      <c r="F35" s="1288">
        <v>265.3</v>
      </c>
      <c r="G35" s="1288">
        <v>265.10000000000002</v>
      </c>
      <c r="H35" s="1288">
        <v>259.10000000000002</v>
      </c>
      <c r="I35" s="1288">
        <v>258.3</v>
      </c>
      <c r="J35" s="1288">
        <v>258.89999999999998</v>
      </c>
      <c r="K35" s="1288">
        <v>261.60000000000002</v>
      </c>
      <c r="L35" s="1288">
        <v>263.2</v>
      </c>
      <c r="M35" s="1288">
        <v>267</v>
      </c>
      <c r="N35" s="1289">
        <v>264</v>
      </c>
    </row>
    <row r="36" spans="1:14">
      <c r="A36" s="1287">
        <v>2013</v>
      </c>
      <c r="B36" s="1288">
        <v>269.39999999999998</v>
      </c>
      <c r="C36" s="1288">
        <v>271.89999999999998</v>
      </c>
      <c r="D36" s="1288">
        <v>270.60000000000002</v>
      </c>
      <c r="E36" s="1288">
        <v>270.89999999999998</v>
      </c>
      <c r="F36" s="1288">
        <v>266.89999999999998</v>
      </c>
      <c r="G36" s="1288">
        <v>265.89999999999998</v>
      </c>
      <c r="H36" s="1288">
        <v>262.5</v>
      </c>
      <c r="I36" s="1288">
        <v>259.3</v>
      </c>
      <c r="J36" s="1288">
        <v>261.2</v>
      </c>
      <c r="K36" s="1288">
        <v>263.10000000000002</v>
      </c>
      <c r="L36" s="1288">
        <v>265.5</v>
      </c>
      <c r="M36" s="1288">
        <v>270.2</v>
      </c>
      <c r="N36" s="1289">
        <v>266.10000000000002</v>
      </c>
    </row>
    <row r="37" spans="1:14">
      <c r="A37" s="1287">
        <v>2014</v>
      </c>
      <c r="B37" s="1288">
        <v>273</v>
      </c>
      <c r="C37" s="1288">
        <v>274.60000000000002</v>
      </c>
      <c r="D37" s="1288">
        <v>271.8</v>
      </c>
      <c r="E37" s="1288">
        <v>270.39999999999998</v>
      </c>
      <c r="F37" s="1288">
        <v>268.39999999999998</v>
      </c>
      <c r="G37" s="1288">
        <v>268.60000000000002</v>
      </c>
      <c r="H37" s="1288">
        <v>264.5</v>
      </c>
      <c r="I37" s="1288">
        <v>259.7</v>
      </c>
      <c r="J37" s="1288">
        <v>261.60000000000002</v>
      </c>
      <c r="K37" s="1288">
        <v>263.39999999999998</v>
      </c>
      <c r="L37" s="1288">
        <v>264.39999999999998</v>
      </c>
      <c r="M37" s="1288">
        <v>264.8</v>
      </c>
      <c r="N37" s="1289">
        <v>267</v>
      </c>
    </row>
    <row r="38" spans="1:14">
      <c r="A38" s="1290">
        <v>2015</v>
      </c>
      <c r="B38" s="1291">
        <v>270.5</v>
      </c>
      <c r="C38" s="1291">
        <v>271.5</v>
      </c>
      <c r="D38" s="1291">
        <v>272.60000000000002</v>
      </c>
      <c r="E38" s="1291">
        <v>270.89999999999998</v>
      </c>
      <c r="F38" s="1291">
        <v>273.3</v>
      </c>
      <c r="G38" s="1291">
        <v>272</v>
      </c>
      <c r="H38" s="1291">
        <v>267.8</v>
      </c>
      <c r="I38" s="1291">
        <v>262.10000000000002</v>
      </c>
      <c r="J38" s="1291">
        <v>261.39999999999998</v>
      </c>
      <c r="K38" s="1291">
        <v>264.5</v>
      </c>
      <c r="L38" s="1291">
        <v>266.60000000000002</v>
      </c>
      <c r="M38" s="1291">
        <v>268.10000000000002</v>
      </c>
      <c r="N38" s="1292">
        <v>267.89999999999998</v>
      </c>
    </row>
    <row r="39" spans="1:14">
      <c r="A39" s="1290">
        <v>2016</v>
      </c>
      <c r="B39" s="1291">
        <v>270.10000000000002</v>
      </c>
      <c r="C39" s="1291">
        <v>272.10000000000002</v>
      </c>
      <c r="D39" s="1291">
        <v>268.7</v>
      </c>
      <c r="E39" s="1291">
        <v>267.7</v>
      </c>
      <c r="F39" s="1291">
        <v>266.10000000000002</v>
      </c>
      <c r="G39" s="1291">
        <v>263.60000000000002</v>
      </c>
      <c r="H39" s="1291">
        <v>259.10000000000002</v>
      </c>
      <c r="I39" s="1291">
        <v>256.7</v>
      </c>
      <c r="J39" s="1291">
        <v>259.60000000000002</v>
      </c>
      <c r="K39" s="1291">
        <v>263.8</v>
      </c>
      <c r="L39" s="1291">
        <v>267.10000000000002</v>
      </c>
      <c r="M39" s="1291">
        <v>271.10000000000002</v>
      </c>
      <c r="N39" s="1292">
        <v>265.2</v>
      </c>
    </row>
    <row r="40" spans="1:14">
      <c r="A40" s="1290">
        <v>2017</v>
      </c>
      <c r="B40" s="1291">
        <v>272.88640213541373</v>
      </c>
      <c r="C40" s="1291">
        <v>276.25085307594861</v>
      </c>
      <c r="D40" s="1291">
        <v>274.85711246631678</v>
      </c>
      <c r="E40" s="1291">
        <v>274.82589285714283</v>
      </c>
      <c r="F40" s="1291">
        <v>275.79789937320038</v>
      </c>
      <c r="G40" s="1291">
        <v>275.68322171001125</v>
      </c>
      <c r="H40" s="1291">
        <v>271.12366069701773</v>
      </c>
      <c r="I40" s="1291">
        <v>265.89233861961111</v>
      </c>
      <c r="J40" s="1291">
        <v>268.51868601734992</v>
      </c>
      <c r="K40" s="1291">
        <v>269.27624185210152</v>
      </c>
      <c r="L40" s="1291">
        <v>272.87214014486779</v>
      </c>
      <c r="M40" s="1291">
        <v>275.60365369340764</v>
      </c>
      <c r="N40" s="1292">
        <v>272.59345923219968</v>
      </c>
    </row>
    <row r="41" spans="1:14">
      <c r="A41" s="1290">
        <v>2018</v>
      </c>
      <c r="B41" s="1291">
        <v>271.81169536218374</v>
      </c>
      <c r="C41" s="1291">
        <v>271.62933094384721</v>
      </c>
      <c r="D41" s="1291">
        <v>275.82298136645966</v>
      </c>
      <c r="E41" s="1291">
        <v>276.47664184157117</v>
      </c>
      <c r="F41" s="1291">
        <v>276.53879641485253</v>
      </c>
      <c r="G41" s="1291">
        <v>273.5957050315024</v>
      </c>
      <c r="H41" s="1291">
        <v>267.18371383829231</v>
      </c>
      <c r="I41" s="1291">
        <v>262.45748745224398</v>
      </c>
      <c r="J41" s="1291">
        <v>265.66096423017115</v>
      </c>
      <c r="K41" s="1291">
        <v>270.12991512212</v>
      </c>
      <c r="L41" s="1291">
        <v>273.99583766909478</v>
      </c>
      <c r="M41" s="1291">
        <v>277.44326025733028</v>
      </c>
      <c r="N41" s="1292">
        <v>271.5347702055667</v>
      </c>
    </row>
    <row r="42" spans="1:14">
      <c r="A42" s="1293">
        <v>2019</v>
      </c>
      <c r="B42" s="1294">
        <v>281.27826336739287</v>
      </c>
      <c r="C42" s="1294">
        <v>284.30536717690359</v>
      </c>
      <c r="D42" s="1294">
        <v>286.22046450702811</v>
      </c>
      <c r="E42" s="1294">
        <v>290.8767352564733</v>
      </c>
      <c r="F42" s="1294">
        <v>285.31500572737696</v>
      </c>
      <c r="G42" s="1294">
        <v>281.29946839929153</v>
      </c>
      <c r="H42" s="1294">
        <v>274.8623926185175</v>
      </c>
      <c r="I42" s="1294">
        <v>271.9152332887009</v>
      </c>
      <c r="J42" s="1294">
        <v>273.41321243523339</v>
      </c>
      <c r="K42" s="1294">
        <v>276.3</v>
      </c>
      <c r="L42" s="1294">
        <v>279.2</v>
      </c>
      <c r="M42" s="1294">
        <v>286.5</v>
      </c>
      <c r="N42" s="1295">
        <v>286.2</v>
      </c>
    </row>
    <row r="43" spans="1:14">
      <c r="A43" s="1293">
        <v>2020</v>
      </c>
      <c r="B43" s="1294">
        <v>286.2</v>
      </c>
      <c r="C43" s="1294">
        <v>288.2</v>
      </c>
      <c r="D43" s="1294">
        <v>287.13</v>
      </c>
      <c r="E43" s="1294">
        <v>286.24</v>
      </c>
      <c r="F43" s="1294">
        <v>285.8</v>
      </c>
      <c r="G43" s="1294">
        <v>286</v>
      </c>
      <c r="H43" s="1294">
        <v>280.5</v>
      </c>
      <c r="I43" s="1294">
        <v>277.2</v>
      </c>
      <c r="J43" s="1294">
        <v>277.2</v>
      </c>
      <c r="K43" s="1294">
        <v>277.7</v>
      </c>
      <c r="L43" s="1294">
        <v>281.60000000000002</v>
      </c>
      <c r="M43" s="1294">
        <v>284.8</v>
      </c>
      <c r="N43" s="1295">
        <v>282.8</v>
      </c>
    </row>
    <row r="44" spans="1:14">
      <c r="A44" s="1293">
        <v>2021</v>
      </c>
      <c r="B44" s="1294">
        <v>288.3</v>
      </c>
      <c r="C44" s="1294">
        <v>294.5</v>
      </c>
      <c r="D44" s="1294">
        <v>289.10000000000002</v>
      </c>
      <c r="E44" s="1294">
        <v>288.5</v>
      </c>
      <c r="F44" s="1294">
        <v>287.5</v>
      </c>
      <c r="G44" s="1294">
        <v>281.89999999999998</v>
      </c>
      <c r="H44" s="1294">
        <v>275.89999999999998</v>
      </c>
      <c r="I44" s="1294">
        <v>274.10000000000002</v>
      </c>
      <c r="J44" s="1294">
        <v>275.2</v>
      </c>
      <c r="K44" s="1294">
        <v>279.5</v>
      </c>
      <c r="L44" s="1294">
        <v>281.5</v>
      </c>
      <c r="M44" s="1294">
        <v>283</v>
      </c>
      <c r="N44" s="1295">
        <v>283</v>
      </c>
    </row>
    <row r="45" spans="1:14">
      <c r="A45" s="1293">
        <v>2022</v>
      </c>
      <c r="B45" s="1294">
        <v>285.2</v>
      </c>
      <c r="C45" s="1294">
        <v>286.8</v>
      </c>
      <c r="D45" s="1294">
        <v>286.5</v>
      </c>
      <c r="E45" s="1294">
        <v>288.10000000000002</v>
      </c>
      <c r="F45" s="1294">
        <v>285.7</v>
      </c>
      <c r="G45" s="1294">
        <v>281.39999999999998</v>
      </c>
      <c r="H45" s="1294">
        <v>278</v>
      </c>
      <c r="I45" s="1294">
        <v>274.3</v>
      </c>
      <c r="J45" s="1294">
        <v>275.60000000000002</v>
      </c>
      <c r="K45" s="1294">
        <v>279.60000000000002</v>
      </c>
      <c r="L45" s="1294">
        <v>281.3</v>
      </c>
      <c r="M45" s="1294">
        <v>283</v>
      </c>
      <c r="N45" s="1295">
        <v>281.89999999999998</v>
      </c>
    </row>
    <row r="46" spans="1:14" ht="15.75" thickBot="1">
      <c r="A46" s="1296">
        <v>2023</v>
      </c>
      <c r="B46" s="1297">
        <v>287</v>
      </c>
      <c r="C46" s="1297">
        <v>289.5</v>
      </c>
      <c r="D46" s="1297">
        <v>286.60000000000002</v>
      </c>
      <c r="E46" s="1297">
        <v>285.39999999999998</v>
      </c>
      <c r="F46" s="1297">
        <v>285.10000000000002</v>
      </c>
      <c r="G46" s="1297"/>
      <c r="H46" s="1297"/>
      <c r="I46" s="1297">
        <v>273.5</v>
      </c>
      <c r="J46" s="1297"/>
      <c r="K46" s="1297"/>
      <c r="L46" s="1297"/>
      <c r="M46" s="1297"/>
      <c r="N46" s="1298"/>
    </row>
    <row r="48" spans="1:14" ht="15.75" thickBot="1">
      <c r="G48" s="1299" t="s">
        <v>281</v>
      </c>
      <c r="N48" s="1300"/>
    </row>
    <row r="49" spans="1:14" ht="15.75" thickBot="1">
      <c r="A49" s="1278" t="s">
        <v>279</v>
      </c>
      <c r="B49" s="1279" t="s">
        <v>166</v>
      </c>
      <c r="C49" s="1279" t="s">
        <v>167</v>
      </c>
      <c r="D49" s="1279" t="s">
        <v>168</v>
      </c>
      <c r="E49" s="1279" t="s">
        <v>169</v>
      </c>
      <c r="F49" s="1279" t="s">
        <v>170</v>
      </c>
      <c r="G49" s="1279" t="s">
        <v>171</v>
      </c>
      <c r="H49" s="1279" t="s">
        <v>172</v>
      </c>
      <c r="I49" s="1279" t="s">
        <v>173</v>
      </c>
      <c r="J49" s="1279" t="s">
        <v>174</v>
      </c>
      <c r="K49" s="1279" t="s">
        <v>175</v>
      </c>
      <c r="L49" s="1279" t="s">
        <v>176</v>
      </c>
      <c r="M49" s="1279" t="s">
        <v>177</v>
      </c>
      <c r="N49" s="1279" t="s">
        <v>184</v>
      </c>
    </row>
    <row r="50" spans="1:14">
      <c r="A50" s="1280">
        <v>2004</v>
      </c>
      <c r="B50" s="1281">
        <v>240.7</v>
      </c>
      <c r="C50" s="1281">
        <v>241.7</v>
      </c>
      <c r="D50" s="1281">
        <v>243.7</v>
      </c>
      <c r="E50" s="1281">
        <v>237.7</v>
      </c>
      <c r="F50" s="1281">
        <v>240.8</v>
      </c>
      <c r="G50" s="1281">
        <v>241.5</v>
      </c>
      <c r="H50" s="1281">
        <v>243.3</v>
      </c>
      <c r="I50" s="1281">
        <v>237.1</v>
      </c>
      <c r="J50" s="1281">
        <v>241.6</v>
      </c>
      <c r="K50" s="1281">
        <v>238.8</v>
      </c>
      <c r="L50" s="1281">
        <v>245.7</v>
      </c>
      <c r="M50" s="1281">
        <v>249.9</v>
      </c>
      <c r="N50" s="1282">
        <v>242.4</v>
      </c>
    </row>
    <row r="51" spans="1:14">
      <c r="A51" s="1283">
        <v>2005</v>
      </c>
      <c r="B51" s="1284">
        <v>253.1</v>
      </c>
      <c r="C51" s="1284">
        <v>256.89999999999998</v>
      </c>
      <c r="D51" s="1284">
        <v>255</v>
      </c>
      <c r="E51" s="1284">
        <v>253.3</v>
      </c>
      <c r="F51" s="1284">
        <v>253</v>
      </c>
      <c r="G51" s="1284">
        <v>252.2</v>
      </c>
      <c r="H51" s="1284">
        <v>251.1</v>
      </c>
      <c r="I51" s="1284">
        <v>247.9</v>
      </c>
      <c r="J51" s="1284">
        <v>246.7</v>
      </c>
      <c r="K51" s="1284">
        <v>249.2</v>
      </c>
      <c r="L51" s="1284">
        <v>250.4</v>
      </c>
      <c r="M51" s="1284">
        <v>256.2</v>
      </c>
      <c r="N51" s="1285">
        <v>251.9</v>
      </c>
    </row>
    <row r="52" spans="1:14">
      <c r="A52" s="1283">
        <v>2006</v>
      </c>
      <c r="B52" s="1284">
        <v>257.8</v>
      </c>
      <c r="C52" s="1284">
        <v>258.60000000000002</v>
      </c>
      <c r="D52" s="1284">
        <v>259.39999999999998</v>
      </c>
      <c r="E52" s="1284">
        <v>256.39999999999998</v>
      </c>
      <c r="F52" s="1284">
        <v>257.60000000000002</v>
      </c>
      <c r="G52" s="1284">
        <v>256.10000000000002</v>
      </c>
      <c r="H52" s="1284">
        <v>250.4</v>
      </c>
      <c r="I52" s="1284">
        <v>248.4</v>
      </c>
      <c r="J52" s="1284">
        <v>249.2</v>
      </c>
      <c r="K52" s="1284">
        <v>246.2</v>
      </c>
      <c r="L52" s="1284">
        <v>246.3</v>
      </c>
      <c r="M52" s="1284">
        <v>251</v>
      </c>
      <c r="N52" s="1285">
        <v>253.1</v>
      </c>
    </row>
    <row r="53" spans="1:14">
      <c r="A53" s="1283">
        <v>2007</v>
      </c>
      <c r="B53" s="1284">
        <v>257</v>
      </c>
      <c r="C53" s="1284">
        <v>258.60000000000002</v>
      </c>
      <c r="D53" s="1284">
        <v>258.5</v>
      </c>
      <c r="E53" s="1284">
        <v>260.5</v>
      </c>
      <c r="F53" s="1284">
        <v>258.8</v>
      </c>
      <c r="G53" s="1284">
        <v>257.5</v>
      </c>
      <c r="H53" s="1284">
        <v>254.5</v>
      </c>
      <c r="I53" s="1284">
        <v>250.9</v>
      </c>
      <c r="J53" s="1284">
        <v>249.3</v>
      </c>
      <c r="K53" s="1284">
        <v>246.9</v>
      </c>
      <c r="L53" s="1284">
        <v>251.1</v>
      </c>
      <c r="M53" s="1284">
        <v>253</v>
      </c>
      <c r="N53" s="1285">
        <v>254.3</v>
      </c>
    </row>
    <row r="54" spans="1:14">
      <c r="A54" s="1283">
        <v>2008</v>
      </c>
      <c r="B54" s="1284">
        <v>260</v>
      </c>
      <c r="C54" s="1284">
        <v>259.7</v>
      </c>
      <c r="D54" s="1284">
        <v>256.5</v>
      </c>
      <c r="E54" s="1284">
        <v>253.2</v>
      </c>
      <c r="F54" s="1284">
        <v>257.89999999999998</v>
      </c>
      <c r="G54" s="1284">
        <v>255.5</v>
      </c>
      <c r="H54" s="1284">
        <v>249</v>
      </c>
      <c r="I54" s="1284">
        <v>247.1</v>
      </c>
      <c r="J54" s="1284">
        <v>246.8</v>
      </c>
      <c r="K54" s="1284">
        <v>243.8</v>
      </c>
      <c r="L54" s="1284">
        <v>247.6</v>
      </c>
      <c r="M54" s="1284">
        <v>252.5</v>
      </c>
      <c r="N54" s="1285">
        <v>252.2</v>
      </c>
    </row>
    <row r="55" spans="1:14">
      <c r="A55" s="1283">
        <v>2009</v>
      </c>
      <c r="B55" s="1284">
        <v>254.8</v>
      </c>
      <c r="C55" s="1284">
        <v>256.39999999999998</v>
      </c>
      <c r="D55" s="1284">
        <v>258.2</v>
      </c>
      <c r="E55" s="1284">
        <v>257.39999999999998</v>
      </c>
      <c r="F55" s="1284">
        <v>257.39999999999998</v>
      </c>
      <c r="G55" s="1284">
        <v>255.2</v>
      </c>
      <c r="H55" s="1284">
        <v>253.6</v>
      </c>
      <c r="I55" s="1284">
        <v>250.6</v>
      </c>
      <c r="J55" s="1284">
        <v>251.8</v>
      </c>
      <c r="K55" s="1284">
        <v>252.9</v>
      </c>
      <c r="L55" s="1284">
        <v>255.6</v>
      </c>
      <c r="M55" s="1284">
        <v>260.8</v>
      </c>
      <c r="N55" s="1285">
        <v>255.4</v>
      </c>
    </row>
    <row r="56" spans="1:14">
      <c r="A56" s="1283">
        <v>2010</v>
      </c>
      <c r="B56" s="1284">
        <v>261.8</v>
      </c>
      <c r="C56" s="1284">
        <v>267.39999999999998</v>
      </c>
      <c r="D56" s="1284">
        <v>265.7</v>
      </c>
      <c r="E56" s="1284">
        <v>267.89999999999998</v>
      </c>
      <c r="F56" s="1284">
        <v>268.8</v>
      </c>
      <c r="G56" s="1284">
        <v>266.89999999999998</v>
      </c>
      <c r="H56" s="1284">
        <v>264.39999999999998</v>
      </c>
      <c r="I56" s="1284">
        <v>259.89999999999998</v>
      </c>
      <c r="J56" s="1284">
        <v>258.10000000000002</v>
      </c>
      <c r="K56" s="1284">
        <v>254.5</v>
      </c>
      <c r="L56" s="1284">
        <v>258.10000000000002</v>
      </c>
      <c r="M56" s="1284">
        <v>262.5</v>
      </c>
      <c r="N56" s="1285">
        <v>262.8</v>
      </c>
    </row>
    <row r="57" spans="1:14">
      <c r="A57" s="1283">
        <v>2011</v>
      </c>
      <c r="B57" s="1284">
        <v>262.7</v>
      </c>
      <c r="C57" s="1284">
        <v>262.60000000000002</v>
      </c>
      <c r="D57" s="1284">
        <v>262.2</v>
      </c>
      <c r="E57" s="1284">
        <v>261.5</v>
      </c>
      <c r="F57" s="1284">
        <v>261.2</v>
      </c>
      <c r="G57" s="1284">
        <v>258</v>
      </c>
      <c r="H57" s="1284">
        <v>256.2</v>
      </c>
      <c r="I57" s="1284">
        <v>251.1</v>
      </c>
      <c r="J57" s="1284">
        <v>250.5</v>
      </c>
      <c r="K57" s="1284">
        <v>251.1</v>
      </c>
      <c r="L57" s="1284">
        <v>253.3</v>
      </c>
      <c r="M57" s="1284">
        <v>259.5</v>
      </c>
      <c r="N57" s="1285">
        <v>257.2</v>
      </c>
    </row>
    <row r="58" spans="1:14">
      <c r="A58" s="1283">
        <v>2012</v>
      </c>
      <c r="B58" s="1284">
        <v>263.39999999999998</v>
      </c>
      <c r="C58" s="1284">
        <v>263.8</v>
      </c>
      <c r="D58" s="1284">
        <v>264</v>
      </c>
      <c r="E58" s="1284">
        <v>262.5</v>
      </c>
      <c r="F58" s="1284">
        <v>265.3</v>
      </c>
      <c r="G58" s="1284">
        <v>262.2</v>
      </c>
      <c r="H58" s="1284">
        <v>260.3</v>
      </c>
      <c r="I58" s="1284">
        <v>256</v>
      </c>
      <c r="J58" s="1284">
        <v>256.2</v>
      </c>
      <c r="K58" s="1284">
        <v>257.60000000000002</v>
      </c>
      <c r="L58" s="1284">
        <v>260.7</v>
      </c>
      <c r="M58" s="1284">
        <v>263.5</v>
      </c>
      <c r="N58" s="1285">
        <v>261.3</v>
      </c>
    </row>
    <row r="59" spans="1:14">
      <c r="A59" s="1283">
        <v>2013</v>
      </c>
      <c r="B59" s="1284">
        <v>263.7</v>
      </c>
      <c r="C59" s="1284">
        <v>268.2</v>
      </c>
      <c r="D59" s="1284">
        <v>266.3</v>
      </c>
      <c r="E59" s="1284">
        <v>267.2</v>
      </c>
      <c r="F59" s="1284">
        <v>267</v>
      </c>
      <c r="G59" s="1284">
        <v>269.39999999999998</v>
      </c>
      <c r="H59" s="1284">
        <v>265.3</v>
      </c>
      <c r="I59" s="1284">
        <v>261.7</v>
      </c>
      <c r="J59" s="1284">
        <v>261.2</v>
      </c>
      <c r="K59" s="1284">
        <v>259.89999999999998</v>
      </c>
      <c r="L59" s="1284">
        <v>263.3</v>
      </c>
      <c r="M59" s="1284">
        <v>265.8</v>
      </c>
      <c r="N59" s="1285">
        <v>264.8</v>
      </c>
    </row>
    <row r="60" spans="1:14">
      <c r="A60" s="1287">
        <v>2014</v>
      </c>
      <c r="B60" s="1284">
        <v>267.7</v>
      </c>
      <c r="C60" s="1284">
        <v>270.8</v>
      </c>
      <c r="D60" s="1284">
        <v>267.3</v>
      </c>
      <c r="E60" s="1284">
        <v>267.2</v>
      </c>
      <c r="F60" s="1284">
        <v>267.7</v>
      </c>
      <c r="G60" s="1284">
        <v>267.39999999999998</v>
      </c>
      <c r="H60" s="1284">
        <v>264.89999999999998</v>
      </c>
      <c r="I60" s="1284">
        <v>263.3</v>
      </c>
      <c r="J60" s="1284">
        <v>260.39999999999998</v>
      </c>
      <c r="K60" s="1284">
        <v>262</v>
      </c>
      <c r="L60" s="1284">
        <v>263.3</v>
      </c>
      <c r="M60" s="1284">
        <v>267.89999999999998</v>
      </c>
      <c r="N60" s="1285">
        <v>265.7</v>
      </c>
    </row>
    <row r="61" spans="1:14">
      <c r="A61" s="1290">
        <v>2015</v>
      </c>
      <c r="B61" s="1301">
        <v>270.89999999999998</v>
      </c>
      <c r="C61" s="1301">
        <v>271.7</v>
      </c>
      <c r="D61" s="1301">
        <v>270.89999999999998</v>
      </c>
      <c r="E61" s="1301">
        <v>272.5</v>
      </c>
      <c r="F61" s="1301">
        <v>274.8</v>
      </c>
      <c r="G61" s="1301">
        <v>275.7</v>
      </c>
      <c r="H61" s="1301">
        <v>272.39999999999998</v>
      </c>
      <c r="I61" s="1301">
        <v>268.60000000000002</v>
      </c>
      <c r="J61" s="1301">
        <v>266.3</v>
      </c>
      <c r="K61" s="1301">
        <v>266.10000000000002</v>
      </c>
      <c r="L61" s="1301">
        <v>268.7</v>
      </c>
      <c r="M61" s="1301">
        <v>270.39999999999998</v>
      </c>
      <c r="N61" s="1302">
        <v>270.5</v>
      </c>
    </row>
    <row r="62" spans="1:14">
      <c r="A62" s="1290">
        <v>2016</v>
      </c>
      <c r="B62" s="1301">
        <v>271.7</v>
      </c>
      <c r="C62" s="1301">
        <v>271.89999999999998</v>
      </c>
      <c r="D62" s="1301">
        <v>270.2</v>
      </c>
      <c r="E62" s="1301">
        <v>272.2</v>
      </c>
      <c r="F62" s="1301">
        <v>275.5</v>
      </c>
      <c r="G62" s="1301">
        <v>274.2</v>
      </c>
      <c r="H62" s="1301">
        <v>270.5</v>
      </c>
      <c r="I62" s="1301">
        <v>268.7</v>
      </c>
      <c r="J62" s="1301">
        <v>268</v>
      </c>
      <c r="K62" s="1301">
        <v>270</v>
      </c>
      <c r="L62" s="1301">
        <v>273.2</v>
      </c>
      <c r="M62" s="1301">
        <v>276.5</v>
      </c>
      <c r="N62" s="1302">
        <v>271.8</v>
      </c>
    </row>
    <row r="63" spans="1:14">
      <c r="A63" s="1290">
        <v>2017</v>
      </c>
      <c r="B63" s="1301">
        <v>276.69926282533487</v>
      </c>
      <c r="C63" s="1301">
        <v>276.47892871209154</v>
      </c>
      <c r="D63" s="1301">
        <v>278.22339935513622</v>
      </c>
      <c r="E63" s="1301">
        <v>279.34229084700496</v>
      </c>
      <c r="F63" s="1301">
        <v>281.69560720701139</v>
      </c>
      <c r="G63" s="1301">
        <v>282.87137778735314</v>
      </c>
      <c r="H63" s="1301">
        <v>277.47576558713354</v>
      </c>
      <c r="I63" s="1301">
        <v>274.10388337620998</v>
      </c>
      <c r="J63" s="1301">
        <v>273.58284883720944</v>
      </c>
      <c r="K63" s="1301">
        <v>274.03936753791561</v>
      </c>
      <c r="L63" s="1301">
        <v>275.29776603686923</v>
      </c>
      <c r="M63" s="1301">
        <v>280.80114332380572</v>
      </c>
      <c r="N63" s="1292">
        <v>277.62487398742144</v>
      </c>
    </row>
    <row r="64" spans="1:14">
      <c r="A64" s="1290">
        <v>2018</v>
      </c>
      <c r="B64" s="1291">
        <v>279.54637865311327</v>
      </c>
      <c r="C64" s="1291">
        <v>282.17688062735988</v>
      </c>
      <c r="D64" s="1291">
        <v>283.66516998075673</v>
      </c>
      <c r="E64" s="1291">
        <v>284.39577732607717</v>
      </c>
      <c r="F64" s="1291">
        <v>286.91837000390598</v>
      </c>
      <c r="G64" s="1291">
        <v>286.16812790097981</v>
      </c>
      <c r="H64" s="1291">
        <v>281.7233466698047</v>
      </c>
      <c r="I64" s="1291">
        <v>279.00896414342645</v>
      </c>
      <c r="J64" s="1291">
        <v>276.36222177119254</v>
      </c>
      <c r="K64" s="1291">
        <v>278.71065267650755</v>
      </c>
      <c r="L64" s="1291">
        <v>284.00026838432649</v>
      </c>
      <c r="M64" s="1291">
        <v>284.93782985955824</v>
      </c>
      <c r="N64" s="1292">
        <v>282.28926615670917</v>
      </c>
    </row>
    <row r="65" spans="1:14">
      <c r="A65" s="1293">
        <v>2019</v>
      </c>
      <c r="B65" s="1294">
        <v>287.03444832750858</v>
      </c>
      <c r="C65" s="1294">
        <v>289.1459538749898</v>
      </c>
      <c r="D65" s="1294">
        <v>288.5072199817875</v>
      </c>
      <c r="E65" s="1294">
        <v>290.10412746204969</v>
      </c>
      <c r="F65" s="1294">
        <v>292.71949231485786</v>
      </c>
      <c r="G65" s="1294">
        <v>289.1722528130237</v>
      </c>
      <c r="H65" s="1294">
        <v>284.60732456803191</v>
      </c>
      <c r="I65" s="1294">
        <v>281.83476394849748</v>
      </c>
      <c r="J65" s="1294">
        <v>281.74347936186393</v>
      </c>
      <c r="K65" s="1294">
        <v>280</v>
      </c>
      <c r="L65" s="1294">
        <v>283.39999999999998</v>
      </c>
      <c r="M65" s="1294">
        <v>281.7</v>
      </c>
      <c r="N65" s="1295">
        <v>280.2</v>
      </c>
    </row>
    <row r="66" spans="1:14">
      <c r="A66" s="1293">
        <v>2020</v>
      </c>
      <c r="B66" s="1294">
        <v>288.10000000000002</v>
      </c>
      <c r="C66" s="1294">
        <v>289.7</v>
      </c>
      <c r="D66" s="1294">
        <v>291.47000000000003</v>
      </c>
      <c r="E66" s="1294">
        <v>290.86</v>
      </c>
      <c r="F66" s="1294">
        <v>294.3</v>
      </c>
      <c r="G66" s="1294">
        <v>295</v>
      </c>
      <c r="H66" s="1294">
        <v>291.7</v>
      </c>
      <c r="I66" s="1294">
        <v>288</v>
      </c>
      <c r="J66" s="1294">
        <v>285</v>
      </c>
      <c r="K66" s="1294">
        <v>289.7</v>
      </c>
      <c r="L66" s="1294">
        <v>286</v>
      </c>
      <c r="M66" s="1294">
        <v>288.2</v>
      </c>
      <c r="N66" s="1295">
        <v>289.89999999999998</v>
      </c>
    </row>
    <row r="67" spans="1:14">
      <c r="A67" s="1290">
        <v>2021</v>
      </c>
      <c r="B67" s="1301">
        <v>291.3</v>
      </c>
      <c r="C67" s="1301">
        <v>293.10000000000002</v>
      </c>
      <c r="D67" s="1301">
        <v>291.60000000000002</v>
      </c>
      <c r="E67" s="1301">
        <v>294.10000000000002</v>
      </c>
      <c r="F67" s="1301">
        <v>295.60000000000002</v>
      </c>
      <c r="G67" s="1301">
        <v>294.60000000000002</v>
      </c>
      <c r="H67" s="1301">
        <v>290.5</v>
      </c>
      <c r="I67" s="1301">
        <v>288.2</v>
      </c>
      <c r="J67" s="1301">
        <v>286.10000000000002</v>
      </c>
      <c r="K67" s="1301">
        <v>286</v>
      </c>
      <c r="L67" s="1301">
        <v>287.7</v>
      </c>
      <c r="M67" s="1301">
        <v>289.5</v>
      </c>
      <c r="N67" s="1302">
        <v>290.60000000000002</v>
      </c>
    </row>
    <row r="68" spans="1:14">
      <c r="A68" s="1293">
        <v>2022</v>
      </c>
      <c r="B68" s="1294">
        <v>292.2</v>
      </c>
      <c r="C68" s="1294">
        <v>293.10000000000002</v>
      </c>
      <c r="D68" s="1294">
        <v>290.8</v>
      </c>
      <c r="E68" s="1294">
        <v>293.3</v>
      </c>
      <c r="F68" s="1294">
        <v>295.8</v>
      </c>
      <c r="G68" s="1294">
        <v>295.2</v>
      </c>
      <c r="H68" s="1294">
        <v>290.10000000000002</v>
      </c>
      <c r="I68" s="1294">
        <v>287.8</v>
      </c>
      <c r="J68" s="1294">
        <v>288.10000000000002</v>
      </c>
      <c r="K68" s="1294">
        <v>288.5</v>
      </c>
      <c r="L68" s="1294">
        <v>292.5</v>
      </c>
      <c r="M68" s="1294">
        <v>291.5</v>
      </c>
      <c r="N68" s="1295">
        <v>291.7</v>
      </c>
    </row>
    <row r="69" spans="1:14" ht="15.75" thickBot="1">
      <c r="A69" s="1296">
        <v>2023</v>
      </c>
      <c r="B69" s="1297">
        <v>292.2</v>
      </c>
      <c r="C69" s="1297">
        <v>296.10000000000002</v>
      </c>
      <c r="D69" s="1297">
        <v>294.5</v>
      </c>
      <c r="E69" s="1297">
        <v>293.3</v>
      </c>
      <c r="F69" s="1297">
        <v>295.7</v>
      </c>
      <c r="G69" s="1297"/>
      <c r="H69" s="1297"/>
      <c r="I69" s="1297">
        <v>288.39999999999998</v>
      </c>
      <c r="J69" s="1297"/>
      <c r="K69" s="1297"/>
      <c r="L69" s="1297"/>
      <c r="M69" s="1297"/>
      <c r="N69" s="1298"/>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7" zoomScale="75" workbookViewId="0">
      <selection activeCell="S624" sqref="S624"/>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7" t="s">
        <v>515</v>
      </c>
      <c r="B1" s="1817"/>
      <c r="C1" s="1817"/>
      <c r="D1" s="1817"/>
      <c r="E1" s="1817"/>
      <c r="F1" s="1817"/>
      <c r="G1" s="1817"/>
      <c r="H1" s="1817"/>
      <c r="I1" s="1817"/>
      <c r="J1" s="1817"/>
      <c r="K1" s="1817"/>
      <c r="L1" s="1817"/>
      <c r="M1" s="1817"/>
    </row>
    <row r="2" spans="1:29" ht="12.75" hidden="1" customHeight="1">
      <c r="A2" s="1817"/>
      <c r="B2" s="1817"/>
      <c r="C2" s="1817"/>
      <c r="D2" s="1817"/>
      <c r="E2" s="1817"/>
      <c r="F2" s="1817"/>
      <c r="G2" s="1817"/>
      <c r="H2" s="1817"/>
      <c r="I2" s="1817"/>
      <c r="J2" s="1817"/>
      <c r="K2" s="1817"/>
      <c r="L2" s="1817"/>
      <c r="M2" s="1817"/>
    </row>
    <row r="3" spans="1:29" ht="12.75" hidden="1" customHeight="1">
      <c r="A3" s="1817"/>
      <c r="B3" s="1817"/>
      <c r="C3" s="1817"/>
      <c r="D3" s="1817"/>
      <c r="E3" s="1817"/>
      <c r="F3" s="1817"/>
      <c r="G3" s="1817"/>
      <c r="H3" s="1817"/>
      <c r="I3" s="1817"/>
      <c r="J3" s="1817"/>
      <c r="K3" s="1817"/>
      <c r="L3" s="1817"/>
      <c r="M3" s="1817"/>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6" t="s">
        <v>163</v>
      </c>
      <c r="R6" s="1816"/>
      <c r="S6" s="1816"/>
      <c r="T6" s="642"/>
      <c r="U6" s="7">
        <v>2003</v>
      </c>
      <c r="V6" s="1816" t="s">
        <v>164</v>
      </c>
      <c r="W6" s="1818"/>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6" t="s">
        <v>163</v>
      </c>
      <c r="Q15" s="1816"/>
      <c r="R15" s="1816"/>
      <c r="S15" s="1816"/>
      <c r="T15" s="8"/>
      <c r="U15" s="7">
        <v>2004</v>
      </c>
      <c r="V15" s="1816" t="s">
        <v>164</v>
      </c>
      <c r="W15" s="1816"/>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6" t="s">
        <v>163</v>
      </c>
      <c r="Q24" s="1816"/>
      <c r="R24" s="1816"/>
      <c r="S24" s="1816"/>
      <c r="T24" s="8"/>
      <c r="U24" s="7">
        <v>2005</v>
      </c>
      <c r="V24" s="1816" t="s">
        <v>164</v>
      </c>
      <c r="W24" s="1816"/>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6" t="s">
        <v>163</v>
      </c>
      <c r="Q33" s="1816"/>
      <c r="R33" s="1816"/>
      <c r="S33" s="1816"/>
      <c r="T33" s="8"/>
      <c r="U33" s="7">
        <v>2006</v>
      </c>
      <c r="V33" s="1816" t="s">
        <v>164</v>
      </c>
      <c r="W33" s="1816"/>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6" t="s">
        <v>163</v>
      </c>
      <c r="Q42" s="1816"/>
      <c r="R42" s="1816"/>
      <c r="S42" s="1816"/>
      <c r="T42" s="8"/>
      <c r="U42" s="7">
        <v>2007</v>
      </c>
      <c r="V42" s="1816" t="s">
        <v>164</v>
      </c>
      <c r="W42" s="1816"/>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6" t="s">
        <v>163</v>
      </c>
      <c r="Q51" s="1816"/>
      <c r="R51" s="1816"/>
      <c r="S51" s="1816"/>
      <c r="T51" s="8"/>
      <c r="U51" s="7">
        <v>2008</v>
      </c>
      <c r="V51" s="1816" t="s">
        <v>164</v>
      </c>
      <c r="W51" s="1816"/>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6" t="s">
        <v>163</v>
      </c>
      <c r="Q60" s="1816"/>
      <c r="R60" s="1816"/>
      <c r="S60" s="1816"/>
      <c r="T60" s="8"/>
      <c r="U60" s="7">
        <v>2009</v>
      </c>
      <c r="V60" s="1816" t="s">
        <v>164</v>
      </c>
      <c r="W60" s="1816"/>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6" t="s">
        <v>163</v>
      </c>
      <c r="Q69" s="1816"/>
      <c r="R69" s="1816"/>
      <c r="S69" s="1816"/>
      <c r="T69" s="8"/>
      <c r="U69" s="7">
        <v>2010</v>
      </c>
      <c r="V69" s="1816" t="s">
        <v>164</v>
      </c>
      <c r="W69" s="1816"/>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6" t="s">
        <v>163</v>
      </c>
      <c r="Q78" s="1816"/>
      <c r="R78" s="1816"/>
      <c r="S78" s="1816"/>
      <c r="T78" s="8"/>
      <c r="U78" s="7">
        <v>2011</v>
      </c>
      <c r="V78" s="1816" t="s">
        <v>164</v>
      </c>
      <c r="W78" s="1816"/>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6" t="s">
        <v>163</v>
      </c>
      <c r="Q87" s="1816"/>
      <c r="R87" s="1816"/>
      <c r="S87" s="1816"/>
      <c r="T87" s="8"/>
      <c r="U87" s="7">
        <v>2012</v>
      </c>
      <c r="V87" s="1816" t="s">
        <v>164</v>
      </c>
      <c r="W87" s="1816"/>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6" t="s">
        <v>163</v>
      </c>
      <c r="Q96" s="1816"/>
      <c r="R96" s="1816"/>
      <c r="S96" s="1816"/>
      <c r="T96" s="8"/>
      <c r="U96" s="7">
        <v>2013</v>
      </c>
      <c r="V96" s="1816" t="s">
        <v>164</v>
      </c>
      <c r="W96" s="1816"/>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6" t="s">
        <v>163</v>
      </c>
      <c r="Q105" s="1816"/>
      <c r="R105" s="1816"/>
      <c r="S105" s="1816"/>
      <c r="T105" s="8"/>
      <c r="U105" s="7">
        <v>2014</v>
      </c>
      <c r="V105" s="1816" t="s">
        <v>164</v>
      </c>
      <c r="W105" s="1816"/>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6" t="s">
        <v>163</v>
      </c>
      <c r="Q115" s="1816"/>
      <c r="R115" s="1816"/>
      <c r="S115" s="1816"/>
      <c r="T115" s="8"/>
      <c r="U115" s="7">
        <v>2015</v>
      </c>
      <c r="V115" s="1816" t="s">
        <v>164</v>
      </c>
      <c r="W115" s="1816"/>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6" t="s">
        <v>163</v>
      </c>
      <c r="Q125" s="1816"/>
      <c r="R125" s="1816"/>
      <c r="S125" s="1816"/>
      <c r="T125" s="8"/>
      <c r="U125" s="7">
        <v>2016</v>
      </c>
      <c r="V125" s="1816" t="s">
        <v>164</v>
      </c>
      <c r="W125" s="1816"/>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6" t="s">
        <v>163</v>
      </c>
      <c r="Q135" s="1816"/>
      <c r="R135" s="1816"/>
      <c r="S135" s="1816"/>
      <c r="T135" s="8"/>
      <c r="U135" s="7">
        <v>2017</v>
      </c>
      <c r="V135" s="1816" t="s">
        <v>164</v>
      </c>
      <c r="W135" s="1816"/>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6" t="s">
        <v>163</v>
      </c>
      <c r="Q145" s="1816"/>
      <c r="R145" s="1816"/>
      <c r="S145" s="1816"/>
      <c r="T145" s="8"/>
      <c r="U145" s="7">
        <v>2018</v>
      </c>
      <c r="V145" s="1816" t="s">
        <v>164</v>
      </c>
      <c r="W145" s="1816"/>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6" t="s">
        <v>163</v>
      </c>
      <c r="Q155" s="1816"/>
      <c r="R155" s="1816"/>
      <c r="S155" s="1816"/>
      <c r="T155" s="8"/>
      <c r="U155" s="7">
        <v>2019</v>
      </c>
      <c r="V155" s="1816" t="s">
        <v>164</v>
      </c>
      <c r="W155" s="1816"/>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6" t="s">
        <v>163</v>
      </c>
      <c r="Q165" s="1816"/>
      <c r="R165" s="1816"/>
      <c r="S165" s="1816"/>
      <c r="T165" s="8"/>
      <c r="U165" s="7">
        <v>2020</v>
      </c>
      <c r="V165" s="1816" t="s">
        <v>164</v>
      </c>
      <c r="W165" s="1816"/>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6" t="s">
        <v>163</v>
      </c>
      <c r="Q175" s="1816"/>
      <c r="R175" s="1816"/>
      <c r="S175" s="1816"/>
      <c r="T175" s="8"/>
      <c r="U175" s="7">
        <v>2021</v>
      </c>
      <c r="V175" s="1816" t="s">
        <v>164</v>
      </c>
      <c r="W175" s="1816"/>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6" t="s">
        <v>163</v>
      </c>
      <c r="Q185" s="1816"/>
      <c r="R185" s="1816"/>
      <c r="S185" s="1816"/>
      <c r="T185" s="8"/>
      <c r="U185" s="7">
        <v>2022</v>
      </c>
      <c r="V185" s="1816" t="s">
        <v>164</v>
      </c>
      <c r="W185" s="1816"/>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6" t="s">
        <v>163</v>
      </c>
      <c r="Q195" s="1816"/>
      <c r="R195" s="1816"/>
      <c r="S195" s="1816"/>
      <c r="T195" s="8"/>
      <c r="U195" s="7">
        <v>2023</v>
      </c>
      <c r="V195" s="1816" t="s">
        <v>164</v>
      </c>
      <c r="W195" s="1816"/>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0</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0</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0</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0</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0</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0</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0</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0</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0</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0</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0</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0</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0</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0</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6" workbookViewId="0">
      <selection activeCell="S38" sqref="S3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9" t="s">
        <v>354</v>
      </c>
      <c r="B4" s="1819"/>
      <c r="C4" s="1819"/>
      <c r="D4" s="1819"/>
      <c r="E4" s="1819"/>
      <c r="F4" s="1819"/>
      <c r="G4" s="1819"/>
      <c r="H4" s="1819"/>
      <c r="I4" s="1819"/>
      <c r="J4" s="1819"/>
      <c r="K4" s="1819"/>
      <c r="L4" s="1819"/>
      <c r="M4" s="1819"/>
      <c r="N4" s="1819"/>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c r="L23" s="647"/>
      <c r="M23" s="649"/>
    </row>
    <row r="24" spans="1:30">
      <c r="O24"/>
      <c r="P24"/>
      <c r="Q24"/>
      <c r="R24"/>
      <c r="S24"/>
      <c r="T24"/>
      <c r="U24"/>
      <c r="V24"/>
      <c r="W24"/>
      <c r="X24"/>
      <c r="Y24"/>
      <c r="Z24"/>
      <c r="AA24"/>
      <c r="AB24"/>
      <c r="AC24"/>
      <c r="AD24"/>
    </row>
    <row r="25" spans="1:30" ht="15.75">
      <c r="A25" s="1819" t="s">
        <v>355</v>
      </c>
      <c r="B25" s="1819"/>
      <c r="C25" s="1819"/>
      <c r="D25" s="1819"/>
      <c r="E25" s="1819"/>
      <c r="F25" s="1819"/>
      <c r="G25" s="1819"/>
      <c r="H25" s="1819"/>
      <c r="I25" s="1819"/>
      <c r="J25" s="1819"/>
      <c r="K25" s="1819"/>
      <c r="L25" s="1819"/>
      <c r="M25" s="1819"/>
      <c r="N25" s="181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R18" sqref="R18"/>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7" t="s">
        <v>63</v>
      </c>
      <c r="B1" s="1597"/>
      <c r="C1" s="1597"/>
      <c r="D1" s="1597"/>
      <c r="E1" s="1597"/>
      <c r="F1" s="1597"/>
      <c r="G1" s="1597"/>
      <c r="H1" s="1597"/>
      <c r="I1" s="1597"/>
      <c r="J1" s="1597"/>
      <c r="K1" s="1200"/>
    </row>
    <row r="2" spans="1:11" ht="15.75" thickBot="1">
      <c r="A2" s="1611" t="s">
        <v>273</v>
      </c>
      <c r="B2" s="1612"/>
      <c r="C2" s="1612"/>
      <c r="D2" s="1612"/>
      <c r="E2" s="1612"/>
      <c r="F2" s="1612"/>
      <c r="G2" s="1612"/>
      <c r="H2" s="1612"/>
      <c r="I2" s="1612"/>
      <c r="J2" s="1613"/>
    </row>
    <row r="3" spans="1:11" ht="30.75" thickBot="1">
      <c r="A3" s="1201"/>
      <c r="B3" s="1202"/>
      <c r="C3" s="1203" t="s">
        <v>59</v>
      </c>
      <c r="D3" s="1204"/>
      <c r="E3" s="1205"/>
      <c r="F3" s="1206" t="s">
        <v>262</v>
      </c>
      <c r="G3" s="1207" t="s">
        <v>263</v>
      </c>
      <c r="H3" s="1208" t="s">
        <v>66</v>
      </c>
      <c r="I3" s="1206" t="s">
        <v>264</v>
      </c>
      <c r="J3" s="1207" t="s">
        <v>265</v>
      </c>
    </row>
    <row r="4" spans="1:11" ht="30">
      <c r="A4" s="1209" t="s">
        <v>53</v>
      </c>
      <c r="B4" s="1210" t="s">
        <v>60</v>
      </c>
      <c r="C4" s="1211" t="s">
        <v>61</v>
      </c>
      <c r="D4" s="1212" t="s">
        <v>62</v>
      </c>
      <c r="E4" s="1213" t="s">
        <v>67</v>
      </c>
      <c r="F4" s="1214" t="s">
        <v>55</v>
      </c>
      <c r="G4" s="1215" t="s">
        <v>49</v>
      </c>
      <c r="H4" s="1216" t="s">
        <v>68</v>
      </c>
      <c r="I4" s="1217" t="s">
        <v>50</v>
      </c>
      <c r="J4" s="1218" t="s">
        <v>67</v>
      </c>
    </row>
    <row r="5" spans="1:11" ht="15.75" thickBot="1">
      <c r="A5" s="1219"/>
      <c r="B5" s="1190" t="s">
        <v>532</v>
      </c>
      <c r="C5" s="1220" t="s">
        <v>532</v>
      </c>
      <c r="D5" s="1220" t="s">
        <v>532</v>
      </c>
      <c r="E5" s="1221" t="s">
        <v>50</v>
      </c>
      <c r="F5" s="1189" t="s">
        <v>532</v>
      </c>
      <c r="G5" s="1222" t="s">
        <v>69</v>
      </c>
      <c r="H5" s="1223" t="s">
        <v>65</v>
      </c>
      <c r="I5" s="1189" t="s">
        <v>532</v>
      </c>
      <c r="J5" s="1224" t="s">
        <v>57</v>
      </c>
    </row>
    <row r="6" spans="1:11" ht="15.75" thickBot="1">
      <c r="A6" s="1225" t="s">
        <v>268</v>
      </c>
      <c r="B6" s="1226"/>
      <c r="C6" s="1226"/>
      <c r="D6" s="1226"/>
      <c r="E6" s="1226"/>
      <c r="F6" s="1226"/>
      <c r="G6" s="1226"/>
      <c r="H6" s="1226"/>
      <c r="I6" s="1227"/>
      <c r="J6" s="1228"/>
    </row>
    <row r="7" spans="1:11" ht="15.75" thickBot="1">
      <c r="A7" s="1229" t="s">
        <v>18</v>
      </c>
      <c r="B7" s="1230">
        <v>10.21602011755669</v>
      </c>
      <c r="C7" s="1231">
        <v>19722.04655898975</v>
      </c>
      <c r="D7" s="1232">
        <v>20116.487490169544</v>
      </c>
      <c r="E7" s="1233">
        <v>-9.1671434294216383E-2</v>
      </c>
      <c r="F7" s="1234">
        <v>314.38340402969249</v>
      </c>
      <c r="G7" s="1233">
        <v>-0.27896485036475016</v>
      </c>
      <c r="H7" s="1233">
        <v>-2.8586144733453516</v>
      </c>
      <c r="I7" s="1233">
        <v>100</v>
      </c>
      <c r="J7" s="1235" t="s">
        <v>19</v>
      </c>
    </row>
    <row r="8" spans="1:11">
      <c r="A8" s="1236" t="s">
        <v>75</v>
      </c>
      <c r="B8" s="1237">
        <v>11.29839117647059</v>
      </c>
      <c r="C8" s="1238">
        <v>20961.764705882353</v>
      </c>
      <c r="D8" s="1239">
        <v>21381</v>
      </c>
      <c r="E8" s="1240">
        <v>-0.70343576859702239</v>
      </c>
      <c r="F8" s="1241">
        <v>280</v>
      </c>
      <c r="G8" s="1242">
        <v>20.43010752688172</v>
      </c>
      <c r="H8" s="1242">
        <v>-50</v>
      </c>
      <c r="I8" s="1243">
        <v>2.6511134676564161E-2</v>
      </c>
      <c r="J8" s="1244">
        <v>-2.4995432410739479E-2</v>
      </c>
    </row>
    <row r="9" spans="1:11">
      <c r="A9" s="1245" t="s">
        <v>76</v>
      </c>
      <c r="B9" s="1246">
        <v>11.259444353830588</v>
      </c>
      <c r="C9" s="1247">
        <v>21124.661076605229</v>
      </c>
      <c r="D9" s="1248">
        <v>21547.154298137335</v>
      </c>
      <c r="E9" s="1249">
        <v>1.2035644742611362</v>
      </c>
      <c r="F9" s="1250">
        <v>348.12337312283404</v>
      </c>
      <c r="G9" s="1251">
        <v>-1.1896260524443667</v>
      </c>
      <c r="H9" s="1251">
        <v>3.8520801232665644E-2</v>
      </c>
      <c r="I9" s="1251">
        <v>34.424708377518556</v>
      </c>
      <c r="J9" s="1252">
        <v>0.99694633785849618</v>
      </c>
    </row>
    <row r="10" spans="1:11">
      <c r="A10" s="1245" t="s">
        <v>77</v>
      </c>
      <c r="B10" s="1246">
        <v>10.93773392172281</v>
      </c>
      <c r="C10" s="1247">
        <v>20521.076776215399</v>
      </c>
      <c r="D10" s="1248">
        <v>20931.498311739706</v>
      </c>
      <c r="E10" s="1249">
        <v>-0.1049251613792257</v>
      </c>
      <c r="F10" s="1250">
        <v>396.67761627906981</v>
      </c>
      <c r="G10" s="1251">
        <v>0.62336887067216162</v>
      </c>
      <c r="H10" s="1251">
        <v>-2.2727272727272729</v>
      </c>
      <c r="I10" s="1251">
        <v>9.11983032873807</v>
      </c>
      <c r="J10" s="1252">
        <v>5.4674521372630736E-2</v>
      </c>
    </row>
    <row r="11" spans="1:11">
      <c r="A11" s="1245" t="s">
        <v>78</v>
      </c>
      <c r="B11" s="1253" t="s">
        <v>73</v>
      </c>
      <c r="C11" s="1247" t="s">
        <v>73</v>
      </c>
      <c r="D11" s="1248" t="s">
        <v>73</v>
      </c>
      <c r="E11" s="1249" t="s">
        <v>73</v>
      </c>
      <c r="F11" s="1250" t="s">
        <v>73</v>
      </c>
      <c r="G11" s="1251" t="s">
        <v>73</v>
      </c>
      <c r="H11" s="1251" t="s">
        <v>73</v>
      </c>
      <c r="I11" s="1251" t="s">
        <v>73</v>
      </c>
      <c r="J11" s="1252" t="s">
        <v>73</v>
      </c>
    </row>
    <row r="12" spans="1:11">
      <c r="A12" s="1245" t="s">
        <v>71</v>
      </c>
      <c r="B12" s="1246">
        <v>8.1825731676100766</v>
      </c>
      <c r="C12" s="1247">
        <v>16801.998290780444</v>
      </c>
      <c r="D12" s="1248">
        <v>17138.038256596054</v>
      </c>
      <c r="E12" s="1249">
        <v>-1.4205414343547103</v>
      </c>
      <c r="F12" s="1250">
        <v>275.78513295729249</v>
      </c>
      <c r="G12" s="1251">
        <v>0.11701455802874305</v>
      </c>
      <c r="H12" s="1251">
        <v>-5.0133945656333712</v>
      </c>
      <c r="I12" s="1251">
        <v>32.900318133616118</v>
      </c>
      <c r="J12" s="1252">
        <v>-0.74634681616498</v>
      </c>
    </row>
    <row r="13" spans="1:11" ht="15.75" thickBot="1">
      <c r="A13" s="1254" t="s">
        <v>79</v>
      </c>
      <c r="B13" s="1255">
        <v>10.736339238526364</v>
      </c>
      <c r="C13" s="1256">
        <v>20726.523626498769</v>
      </c>
      <c r="D13" s="1257">
        <v>21141.054099028745</v>
      </c>
      <c r="E13" s="1258">
        <v>-1.350246973025514</v>
      </c>
      <c r="F13" s="1259">
        <v>287.13188732394366</v>
      </c>
      <c r="G13" s="1260">
        <v>-0.8535634714863245</v>
      </c>
      <c r="H13" s="1260">
        <v>-4.0021633315305571</v>
      </c>
      <c r="I13" s="1260">
        <v>23.528632025450687</v>
      </c>
      <c r="J13" s="1261">
        <v>-0.28027861065541515</v>
      </c>
    </row>
    <row r="14" spans="1:11" ht="15.75" thickBot="1">
      <c r="A14" s="1225" t="s">
        <v>266</v>
      </c>
      <c r="B14" s="1226"/>
      <c r="C14" s="1226"/>
      <c r="D14" s="1262"/>
      <c r="E14" s="1226"/>
      <c r="F14" s="1226"/>
      <c r="G14" s="1226"/>
      <c r="H14" s="1226"/>
      <c r="I14" s="1227"/>
      <c r="J14" s="1228"/>
    </row>
    <row r="15" spans="1:11" ht="15.75" thickBot="1">
      <c r="A15" s="1229" t="s">
        <v>18</v>
      </c>
      <c r="B15" s="1263">
        <v>9.8175394010138337</v>
      </c>
      <c r="C15" s="1264">
        <v>18952.778766435971</v>
      </c>
      <c r="D15" s="1265">
        <v>19331.83434176469</v>
      </c>
      <c r="E15" s="1233">
        <v>-5.2617798867980639E-2</v>
      </c>
      <c r="F15" s="1233">
        <v>305.30236106649528</v>
      </c>
      <c r="G15" s="1233">
        <v>-2.3587983679191505E-2</v>
      </c>
      <c r="H15" s="1233">
        <v>-2.4290863501018651</v>
      </c>
      <c r="I15" s="1233">
        <v>100</v>
      </c>
      <c r="J15" s="1235" t="s">
        <v>19</v>
      </c>
    </row>
    <row r="16" spans="1:11">
      <c r="A16" s="1236" t="s">
        <v>75</v>
      </c>
      <c r="B16" s="1266">
        <v>10.427832411122463</v>
      </c>
      <c r="C16" s="1238">
        <v>19346.627849948909</v>
      </c>
      <c r="D16" s="1239">
        <v>19733.560406947887</v>
      </c>
      <c r="E16" s="1240">
        <v>3.7488758080951556</v>
      </c>
      <c r="F16" s="1241">
        <v>268.68</v>
      </c>
      <c r="G16" s="1242">
        <v>23.131419328750503</v>
      </c>
      <c r="H16" s="1242">
        <v>-11.76470588235294</v>
      </c>
      <c r="I16" s="1243">
        <v>0.24092515258592995</v>
      </c>
      <c r="J16" s="1244">
        <v>-2.549076968330688E-2</v>
      </c>
    </row>
    <row r="17" spans="1:10">
      <c r="A17" s="1245" t="s">
        <v>76</v>
      </c>
      <c r="B17" s="1246">
        <v>10.794442706631099</v>
      </c>
      <c r="C17" s="1247">
        <v>20252.237723510501</v>
      </c>
      <c r="D17" s="1248">
        <v>20657.282477980712</v>
      </c>
      <c r="E17" s="1249">
        <v>-0.63939218153844135</v>
      </c>
      <c r="F17" s="1250">
        <v>344.85607235142118</v>
      </c>
      <c r="G17" s="1251">
        <v>-4.8625450582580963E-2</v>
      </c>
      <c r="H17" s="1251">
        <v>-19.416970327954193</v>
      </c>
      <c r="I17" s="1251">
        <v>24.863475746867973</v>
      </c>
      <c r="J17" s="1252">
        <v>-5.2415234695557835</v>
      </c>
    </row>
    <row r="18" spans="1:10">
      <c r="A18" s="1245" t="s">
        <v>77</v>
      </c>
      <c r="B18" s="1246">
        <v>10.911167253380118</v>
      </c>
      <c r="C18" s="1247">
        <v>20471.233120788213</v>
      </c>
      <c r="D18" s="1248">
        <v>20880.657783203977</v>
      </c>
      <c r="E18" s="1249">
        <v>0.85151156887335933</v>
      </c>
      <c r="F18" s="1250">
        <v>378.47029702970298</v>
      </c>
      <c r="G18" s="1251">
        <v>-4.4829029486468048</v>
      </c>
      <c r="H18" s="1251">
        <v>33.480176211453745</v>
      </c>
      <c r="I18" s="1251">
        <v>4.8666880822357852</v>
      </c>
      <c r="J18" s="1252">
        <v>1.3092519436995058</v>
      </c>
    </row>
    <row r="19" spans="1:10">
      <c r="A19" s="1245" t="s">
        <v>78</v>
      </c>
      <c r="B19" s="1253" t="s">
        <v>73</v>
      </c>
      <c r="C19" s="1247" t="s">
        <v>200</v>
      </c>
      <c r="D19" s="1248" t="s">
        <v>200</v>
      </c>
      <c r="E19" s="1249" t="s">
        <v>73</v>
      </c>
      <c r="F19" s="1250" t="s">
        <v>200</v>
      </c>
      <c r="G19" s="1251" t="s">
        <v>73</v>
      </c>
      <c r="H19" s="1251" t="s">
        <v>73</v>
      </c>
      <c r="I19" s="1251" t="s">
        <v>73</v>
      </c>
      <c r="J19" s="1252" t="s">
        <v>73</v>
      </c>
    </row>
    <row r="20" spans="1:10">
      <c r="A20" s="1245" t="s">
        <v>71</v>
      </c>
      <c r="B20" s="1246">
        <v>8.0562677389961905</v>
      </c>
      <c r="C20" s="1247">
        <v>16542.644227918256</v>
      </c>
      <c r="D20" s="1248">
        <v>16873.49711247662</v>
      </c>
      <c r="E20" s="1249">
        <v>8.0568273622040831E-2</v>
      </c>
      <c r="F20" s="1250">
        <v>284.32520599250932</v>
      </c>
      <c r="G20" s="1251">
        <v>1.217243282481326</v>
      </c>
      <c r="H20" s="1251">
        <v>0.30052592036063114</v>
      </c>
      <c r="I20" s="1251">
        <v>42.884677160295539</v>
      </c>
      <c r="J20" s="1252">
        <v>1.1670780379009287</v>
      </c>
    </row>
    <row r="21" spans="1:10" ht="15.75" thickBot="1">
      <c r="A21" s="1254" t="s">
        <v>79</v>
      </c>
      <c r="B21" s="1255">
        <v>10.838989015501866</v>
      </c>
      <c r="C21" s="1256">
        <v>20924.689219115571</v>
      </c>
      <c r="D21" s="1257">
        <v>21343.183003497881</v>
      </c>
      <c r="E21" s="1258">
        <v>1.2206319429489318</v>
      </c>
      <c r="F21" s="1259">
        <v>289.31748502994009</v>
      </c>
      <c r="G21" s="1260">
        <v>1.1751436755493354</v>
      </c>
      <c r="H21" s="1260">
        <v>7.4646074646074645</v>
      </c>
      <c r="I21" s="1260">
        <v>26.823000321233536</v>
      </c>
      <c r="J21" s="1261">
        <v>2.4694507208574201</v>
      </c>
    </row>
    <row r="22" spans="1:10" ht="15.75" thickBot="1">
      <c r="A22" s="1225" t="s">
        <v>269</v>
      </c>
      <c r="B22" s="1226"/>
      <c r="C22" s="1226"/>
      <c r="D22" s="1262"/>
      <c r="E22" s="1226"/>
      <c r="F22" s="1226"/>
      <c r="G22" s="1226"/>
      <c r="H22" s="1226"/>
      <c r="I22" s="1227"/>
      <c r="J22" s="1228"/>
    </row>
    <row r="23" spans="1:10" ht="15.75" thickBot="1">
      <c r="A23" s="1229" t="s">
        <v>18</v>
      </c>
      <c r="B23" s="1263">
        <v>9.5712954952225484</v>
      </c>
      <c r="C23" s="1264">
        <v>18477.404430931561</v>
      </c>
      <c r="D23" s="1265">
        <v>18846.952519550192</v>
      </c>
      <c r="E23" s="1233">
        <v>-1.3925535945196901</v>
      </c>
      <c r="F23" s="1233">
        <v>298.86562349542612</v>
      </c>
      <c r="G23" s="1233">
        <v>9.8457875974041473E-2</v>
      </c>
      <c r="H23" s="1233">
        <v>-12.914046121593293</v>
      </c>
      <c r="I23" s="1233">
        <v>100</v>
      </c>
      <c r="J23" s="1235" t="s">
        <v>19</v>
      </c>
    </row>
    <row r="24" spans="1:10">
      <c r="A24" s="1236" t="s">
        <v>75</v>
      </c>
      <c r="B24" s="1237" t="s">
        <v>73</v>
      </c>
      <c r="C24" s="1238" t="s">
        <v>73</v>
      </c>
      <c r="D24" s="1239" t="s">
        <v>73</v>
      </c>
      <c r="E24" s="1240" t="s">
        <v>73</v>
      </c>
      <c r="F24" s="1241" t="s">
        <v>73</v>
      </c>
      <c r="G24" s="1242" t="s">
        <v>73</v>
      </c>
      <c r="H24" s="1243" t="s">
        <v>73</v>
      </c>
      <c r="I24" s="1243" t="s">
        <v>73</v>
      </c>
      <c r="J24" s="1267" t="s">
        <v>73</v>
      </c>
    </row>
    <row r="25" spans="1:10">
      <c r="A25" s="1245" t="s">
        <v>76</v>
      </c>
      <c r="B25" s="1253">
        <v>11.098083674262863</v>
      </c>
      <c r="C25" s="1247">
        <v>20821.920589611374</v>
      </c>
      <c r="D25" s="1248">
        <v>21238.359001403602</v>
      </c>
      <c r="E25" s="1249">
        <v>1.4175412492625006</v>
      </c>
      <c r="F25" s="1250">
        <v>351.82395061728397</v>
      </c>
      <c r="G25" s="1251">
        <v>-1.7770076258195509E-2</v>
      </c>
      <c r="H25" s="1251">
        <v>-19.483101391650099</v>
      </c>
      <c r="I25" s="1268">
        <v>19.499277804525757</v>
      </c>
      <c r="J25" s="1269">
        <v>-1.590868945998352</v>
      </c>
    </row>
    <row r="26" spans="1:10">
      <c r="A26" s="1245" t="s">
        <v>77</v>
      </c>
      <c r="B26" s="1246">
        <v>10.775225648822314</v>
      </c>
      <c r="C26" s="1247">
        <v>20216.183206045614</v>
      </c>
      <c r="D26" s="1248">
        <v>20620.506870166526</v>
      </c>
      <c r="E26" s="1249">
        <v>0.46126524281029874</v>
      </c>
      <c r="F26" s="1250">
        <v>416.7858823529412</v>
      </c>
      <c r="G26" s="1251">
        <v>1.6587472297577031</v>
      </c>
      <c r="H26" s="1251">
        <v>-10.526315789473683</v>
      </c>
      <c r="I26" s="1251">
        <v>4.0924410207029371</v>
      </c>
      <c r="J26" s="1252">
        <v>0.10921250917253866</v>
      </c>
    </row>
    <row r="27" spans="1:10">
      <c r="A27" s="1245" t="s">
        <v>78</v>
      </c>
      <c r="B27" s="1253" t="s">
        <v>73</v>
      </c>
      <c r="C27" s="1247" t="s">
        <v>73</v>
      </c>
      <c r="D27" s="1248" t="s">
        <v>73</v>
      </c>
      <c r="E27" s="1249" t="s">
        <v>73</v>
      </c>
      <c r="F27" s="1250" t="s">
        <v>73</v>
      </c>
      <c r="G27" s="1251" t="s">
        <v>73</v>
      </c>
      <c r="H27" s="1251" t="s">
        <v>73</v>
      </c>
      <c r="I27" s="1251" t="s">
        <v>73</v>
      </c>
      <c r="J27" s="1252" t="s">
        <v>73</v>
      </c>
    </row>
    <row r="28" spans="1:10">
      <c r="A28" s="1245" t="s">
        <v>71</v>
      </c>
      <c r="B28" s="1253">
        <v>8.0916530481620867</v>
      </c>
      <c r="C28" s="1247">
        <v>16615.304000332828</v>
      </c>
      <c r="D28" s="1248">
        <v>16947.610080339484</v>
      </c>
      <c r="E28" s="1249">
        <v>-4.7101293582681167</v>
      </c>
      <c r="F28" s="1250">
        <v>273.99746503496505</v>
      </c>
      <c r="G28" s="1251">
        <v>2.1454148707771584E-2</v>
      </c>
      <c r="H28" s="1251">
        <v>-19.662921348314608</v>
      </c>
      <c r="I28" s="1251">
        <v>55.079441502166581</v>
      </c>
      <c r="J28" s="1252">
        <v>-4.6270574496153927</v>
      </c>
    </row>
    <row r="29" spans="1:10" ht="15.75" thickBot="1">
      <c r="A29" s="1254" t="s">
        <v>79</v>
      </c>
      <c r="B29" s="1255">
        <v>10.323828844128331</v>
      </c>
      <c r="C29" s="1256">
        <v>19930.171513761255</v>
      </c>
      <c r="D29" s="1257">
        <v>20328.774944036482</v>
      </c>
      <c r="E29" s="1258">
        <v>-0.48069383167567853</v>
      </c>
      <c r="F29" s="1259">
        <v>292.04356659142212</v>
      </c>
      <c r="G29" s="1260">
        <v>-4.2793254313490424E-2</v>
      </c>
      <c r="H29" s="1260">
        <v>22.03856749311295</v>
      </c>
      <c r="I29" s="1260">
        <v>21.328839672604719</v>
      </c>
      <c r="J29" s="1261">
        <v>6.1087138864411976</v>
      </c>
    </row>
    <row r="30" spans="1:10">
      <c r="A30" s="1270" t="s">
        <v>353</v>
      </c>
    </row>
    <row r="31" spans="1:10">
      <c r="A31" s="1018" t="s">
        <v>253</v>
      </c>
    </row>
    <row r="32" spans="1:10" ht="15.75" thickBot="1">
      <c r="A32" s="1271" t="s">
        <v>41</v>
      </c>
      <c r="B32" s="1272"/>
    </row>
    <row r="33" spans="1:8" ht="15.75" thickBot="1">
      <c r="A33" s="1273" t="s">
        <v>39</v>
      </c>
      <c r="B33" s="1599" t="s">
        <v>40</v>
      </c>
      <c r="C33" s="1600"/>
      <c r="D33" s="1600"/>
      <c r="E33" s="1600"/>
      <c r="F33" s="1600"/>
      <c r="G33" s="1600"/>
      <c r="H33" s="1601"/>
    </row>
    <row r="34" spans="1:8">
      <c r="A34" s="1274" t="s">
        <v>43</v>
      </c>
      <c r="B34" s="1605" t="s">
        <v>44</v>
      </c>
      <c r="C34" s="1606"/>
      <c r="D34" s="1606"/>
      <c r="E34" s="1606"/>
      <c r="F34" s="1606"/>
      <c r="G34" s="1606"/>
      <c r="H34" s="1607"/>
    </row>
    <row r="35" spans="1:8">
      <c r="A35" s="1275" t="s">
        <v>45</v>
      </c>
      <c r="B35" s="1602" t="s">
        <v>46</v>
      </c>
      <c r="C35" s="1603"/>
      <c r="D35" s="1603"/>
      <c r="E35" s="1603"/>
      <c r="F35" s="1603"/>
      <c r="G35" s="1603"/>
      <c r="H35" s="1604"/>
    </row>
    <row r="36" spans="1:8" ht="15.75" thickBot="1">
      <c r="A36" s="1276" t="s">
        <v>47</v>
      </c>
      <c r="B36" s="1608" t="s">
        <v>42</v>
      </c>
      <c r="C36" s="1609"/>
      <c r="D36" s="1609"/>
      <c r="E36" s="1609"/>
      <c r="F36" s="1609"/>
      <c r="G36" s="1609"/>
      <c r="H36" s="1610"/>
    </row>
    <row r="37" spans="1:8">
      <c r="A37" s="1598"/>
      <c r="B37" s="159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30" sqref="R30"/>
    </sheetView>
  </sheetViews>
  <sheetFormatPr defaultRowHeight="15"/>
  <cols>
    <col min="1" max="1" width="20.140625" style="1003" customWidth="1"/>
    <col min="2" max="2" width="10" style="1003" customWidth="1"/>
    <col min="3" max="3" width="11.5703125" style="1003" customWidth="1"/>
    <col min="4" max="4" width="10.85546875" style="1003" customWidth="1"/>
    <col min="5" max="5" width="12.28515625" style="1003" customWidth="1"/>
    <col min="6" max="6" width="11.5703125" style="1003" customWidth="1"/>
    <col min="7" max="7" width="10" style="1003" customWidth="1"/>
    <col min="8" max="8" width="10.5703125" style="1003" customWidth="1"/>
    <col min="9" max="9" width="10.42578125" style="1003" customWidth="1"/>
    <col min="10" max="10" width="9.140625" style="1003"/>
    <col min="11" max="11" width="10.7109375" style="1003" customWidth="1"/>
    <col min="12" max="12" width="10.42578125" style="1003" customWidth="1"/>
    <col min="13" max="256" width="9.140625" style="1003"/>
    <col min="257" max="257" width="20.140625" style="1003" customWidth="1"/>
    <col min="258" max="259" width="10" style="1003" customWidth="1"/>
    <col min="260" max="260" width="9.5703125" style="1003" customWidth="1"/>
    <col min="261" max="261" width="10.42578125" style="1003" customWidth="1"/>
    <col min="262" max="262" width="11.5703125" style="1003" customWidth="1"/>
    <col min="263" max="263" width="10" style="1003" customWidth="1"/>
    <col min="264" max="264" width="10.5703125" style="1003" customWidth="1"/>
    <col min="265" max="265" width="10.42578125" style="1003" customWidth="1"/>
    <col min="266" max="266" width="9.140625" style="1003"/>
    <col min="267" max="267" width="10.7109375" style="1003" customWidth="1"/>
    <col min="268" max="268" width="10.42578125" style="1003" customWidth="1"/>
    <col min="269" max="512" width="9.140625" style="1003"/>
    <col min="513" max="513" width="20.140625" style="1003" customWidth="1"/>
    <col min="514" max="515" width="10" style="1003" customWidth="1"/>
    <col min="516" max="516" width="9.5703125" style="1003" customWidth="1"/>
    <col min="517" max="517" width="10.42578125" style="1003" customWidth="1"/>
    <col min="518" max="518" width="11.5703125" style="1003" customWidth="1"/>
    <col min="519" max="519" width="10" style="1003" customWidth="1"/>
    <col min="520" max="520" width="10.5703125" style="1003" customWidth="1"/>
    <col min="521" max="521" width="10.42578125" style="1003" customWidth="1"/>
    <col min="522" max="522" width="9.140625" style="1003"/>
    <col min="523" max="523" width="10.7109375" style="1003" customWidth="1"/>
    <col min="524" max="524" width="10.42578125" style="1003" customWidth="1"/>
    <col min="525" max="768" width="9.140625" style="1003"/>
    <col min="769" max="769" width="20.140625" style="1003" customWidth="1"/>
    <col min="770" max="771" width="10" style="1003" customWidth="1"/>
    <col min="772" max="772" width="9.5703125" style="1003" customWidth="1"/>
    <col min="773" max="773" width="10.42578125" style="1003" customWidth="1"/>
    <col min="774" max="774" width="11.5703125" style="1003" customWidth="1"/>
    <col min="775" max="775" width="10" style="1003" customWidth="1"/>
    <col min="776" max="776" width="10.5703125" style="1003" customWidth="1"/>
    <col min="777" max="777" width="10.42578125" style="1003" customWidth="1"/>
    <col min="778" max="778" width="9.140625" style="1003"/>
    <col min="779" max="779" width="10.7109375" style="1003" customWidth="1"/>
    <col min="780" max="780" width="10.42578125" style="1003" customWidth="1"/>
    <col min="781" max="1024" width="9.140625" style="1003"/>
    <col min="1025" max="1025" width="20.140625" style="1003" customWidth="1"/>
    <col min="1026" max="1027" width="10" style="1003" customWidth="1"/>
    <col min="1028" max="1028" width="9.5703125" style="1003" customWidth="1"/>
    <col min="1029" max="1029" width="10.42578125" style="1003" customWidth="1"/>
    <col min="1030" max="1030" width="11.5703125" style="1003" customWidth="1"/>
    <col min="1031" max="1031" width="10" style="1003" customWidth="1"/>
    <col min="1032" max="1032" width="10.5703125" style="1003" customWidth="1"/>
    <col min="1033" max="1033" width="10.42578125" style="1003" customWidth="1"/>
    <col min="1034" max="1034" width="9.140625" style="1003"/>
    <col min="1035" max="1035" width="10.7109375" style="1003" customWidth="1"/>
    <col min="1036" max="1036" width="10.42578125" style="1003" customWidth="1"/>
    <col min="1037" max="1280" width="9.140625" style="1003"/>
    <col min="1281" max="1281" width="20.140625" style="1003" customWidth="1"/>
    <col min="1282" max="1283" width="10" style="1003" customWidth="1"/>
    <col min="1284" max="1284" width="9.5703125" style="1003" customWidth="1"/>
    <col min="1285" max="1285" width="10.42578125" style="1003" customWidth="1"/>
    <col min="1286" max="1286" width="11.5703125" style="1003" customWidth="1"/>
    <col min="1287" max="1287" width="10" style="1003" customWidth="1"/>
    <col min="1288" max="1288" width="10.5703125" style="1003" customWidth="1"/>
    <col min="1289" max="1289" width="10.42578125" style="1003" customWidth="1"/>
    <col min="1290" max="1290" width="9.140625" style="1003"/>
    <col min="1291" max="1291" width="10.7109375" style="1003" customWidth="1"/>
    <col min="1292" max="1292" width="10.42578125" style="1003" customWidth="1"/>
    <col min="1293" max="1536" width="9.140625" style="1003"/>
    <col min="1537" max="1537" width="20.140625" style="1003" customWidth="1"/>
    <col min="1538" max="1539" width="10" style="1003" customWidth="1"/>
    <col min="1540" max="1540" width="9.5703125" style="1003" customWidth="1"/>
    <col min="1541" max="1541" width="10.42578125" style="1003" customWidth="1"/>
    <col min="1542" max="1542" width="11.5703125" style="1003" customWidth="1"/>
    <col min="1543" max="1543" width="10" style="1003" customWidth="1"/>
    <col min="1544" max="1544" width="10.5703125" style="1003" customWidth="1"/>
    <col min="1545" max="1545" width="10.42578125" style="1003" customWidth="1"/>
    <col min="1546" max="1546" width="9.140625" style="1003"/>
    <col min="1547" max="1547" width="10.7109375" style="1003" customWidth="1"/>
    <col min="1548" max="1548" width="10.42578125" style="1003" customWidth="1"/>
    <col min="1549" max="1792" width="9.140625" style="1003"/>
    <col min="1793" max="1793" width="20.140625" style="1003" customWidth="1"/>
    <col min="1794" max="1795" width="10" style="1003" customWidth="1"/>
    <col min="1796" max="1796" width="9.5703125" style="1003" customWidth="1"/>
    <col min="1797" max="1797" width="10.42578125" style="1003" customWidth="1"/>
    <col min="1798" max="1798" width="11.5703125" style="1003" customWidth="1"/>
    <col min="1799" max="1799" width="10" style="1003" customWidth="1"/>
    <col min="1800" max="1800" width="10.5703125" style="1003" customWidth="1"/>
    <col min="1801" max="1801" width="10.42578125" style="1003" customWidth="1"/>
    <col min="1802" max="1802" width="9.140625" style="1003"/>
    <col min="1803" max="1803" width="10.7109375" style="1003" customWidth="1"/>
    <col min="1804" max="1804" width="10.42578125" style="1003" customWidth="1"/>
    <col min="1805" max="2048" width="9.140625" style="1003"/>
    <col min="2049" max="2049" width="20.140625" style="1003" customWidth="1"/>
    <col min="2050" max="2051" width="10" style="1003" customWidth="1"/>
    <col min="2052" max="2052" width="9.5703125" style="1003" customWidth="1"/>
    <col min="2053" max="2053" width="10.42578125" style="1003" customWidth="1"/>
    <col min="2054" max="2054" width="11.5703125" style="1003" customWidth="1"/>
    <col min="2055" max="2055" width="10" style="1003" customWidth="1"/>
    <col min="2056" max="2056" width="10.5703125" style="1003" customWidth="1"/>
    <col min="2057" max="2057" width="10.42578125" style="1003" customWidth="1"/>
    <col min="2058" max="2058" width="9.140625" style="1003"/>
    <col min="2059" max="2059" width="10.7109375" style="1003" customWidth="1"/>
    <col min="2060" max="2060" width="10.42578125" style="1003" customWidth="1"/>
    <col min="2061" max="2304" width="9.140625" style="1003"/>
    <col min="2305" max="2305" width="20.140625" style="1003" customWidth="1"/>
    <col min="2306" max="2307" width="10" style="1003" customWidth="1"/>
    <col min="2308" max="2308" width="9.5703125" style="1003" customWidth="1"/>
    <col min="2309" max="2309" width="10.42578125" style="1003" customWidth="1"/>
    <col min="2310" max="2310" width="11.5703125" style="1003" customWidth="1"/>
    <col min="2311" max="2311" width="10" style="1003" customWidth="1"/>
    <col min="2312" max="2312" width="10.5703125" style="1003" customWidth="1"/>
    <col min="2313" max="2313" width="10.42578125" style="1003" customWidth="1"/>
    <col min="2314" max="2314" width="9.140625" style="1003"/>
    <col min="2315" max="2315" width="10.7109375" style="1003" customWidth="1"/>
    <col min="2316" max="2316" width="10.42578125" style="1003" customWidth="1"/>
    <col min="2317" max="2560" width="9.140625" style="1003"/>
    <col min="2561" max="2561" width="20.140625" style="1003" customWidth="1"/>
    <col min="2562" max="2563" width="10" style="1003" customWidth="1"/>
    <col min="2564" max="2564" width="9.5703125" style="1003" customWidth="1"/>
    <col min="2565" max="2565" width="10.42578125" style="1003" customWidth="1"/>
    <col min="2566" max="2566" width="11.5703125" style="1003" customWidth="1"/>
    <col min="2567" max="2567" width="10" style="1003" customWidth="1"/>
    <col min="2568" max="2568" width="10.5703125" style="1003" customWidth="1"/>
    <col min="2569" max="2569" width="10.42578125" style="1003" customWidth="1"/>
    <col min="2570" max="2570" width="9.140625" style="1003"/>
    <col min="2571" max="2571" width="10.7109375" style="1003" customWidth="1"/>
    <col min="2572" max="2572" width="10.42578125" style="1003" customWidth="1"/>
    <col min="2573" max="2816" width="9.140625" style="1003"/>
    <col min="2817" max="2817" width="20.140625" style="1003" customWidth="1"/>
    <col min="2818" max="2819" width="10" style="1003" customWidth="1"/>
    <col min="2820" max="2820" width="9.5703125" style="1003" customWidth="1"/>
    <col min="2821" max="2821" width="10.42578125" style="1003" customWidth="1"/>
    <col min="2822" max="2822" width="11.5703125" style="1003" customWidth="1"/>
    <col min="2823" max="2823" width="10" style="1003" customWidth="1"/>
    <col min="2824" max="2824" width="10.5703125" style="1003" customWidth="1"/>
    <col min="2825" max="2825" width="10.42578125" style="1003" customWidth="1"/>
    <col min="2826" max="2826" width="9.140625" style="1003"/>
    <col min="2827" max="2827" width="10.7109375" style="1003" customWidth="1"/>
    <col min="2828" max="2828" width="10.42578125" style="1003" customWidth="1"/>
    <col min="2829" max="3072" width="9.140625" style="1003"/>
    <col min="3073" max="3073" width="20.140625" style="1003" customWidth="1"/>
    <col min="3074" max="3075" width="10" style="1003" customWidth="1"/>
    <col min="3076" max="3076" width="9.5703125" style="1003" customWidth="1"/>
    <col min="3077" max="3077" width="10.42578125" style="1003" customWidth="1"/>
    <col min="3078" max="3078" width="11.5703125" style="1003" customWidth="1"/>
    <col min="3079" max="3079" width="10" style="1003" customWidth="1"/>
    <col min="3080" max="3080" width="10.5703125" style="1003" customWidth="1"/>
    <col min="3081" max="3081" width="10.42578125" style="1003" customWidth="1"/>
    <col min="3082" max="3082" width="9.140625" style="1003"/>
    <col min="3083" max="3083" width="10.7109375" style="1003" customWidth="1"/>
    <col min="3084" max="3084" width="10.42578125" style="1003" customWidth="1"/>
    <col min="3085" max="3328" width="9.140625" style="1003"/>
    <col min="3329" max="3329" width="20.140625" style="1003" customWidth="1"/>
    <col min="3330" max="3331" width="10" style="1003" customWidth="1"/>
    <col min="3332" max="3332" width="9.5703125" style="1003" customWidth="1"/>
    <col min="3333" max="3333" width="10.42578125" style="1003" customWidth="1"/>
    <col min="3334" max="3334" width="11.5703125" style="1003" customWidth="1"/>
    <col min="3335" max="3335" width="10" style="1003" customWidth="1"/>
    <col min="3336" max="3336" width="10.5703125" style="1003" customWidth="1"/>
    <col min="3337" max="3337" width="10.42578125" style="1003" customWidth="1"/>
    <col min="3338" max="3338" width="9.140625" style="1003"/>
    <col min="3339" max="3339" width="10.7109375" style="1003" customWidth="1"/>
    <col min="3340" max="3340" width="10.42578125" style="1003" customWidth="1"/>
    <col min="3341" max="3584" width="9.140625" style="1003"/>
    <col min="3585" max="3585" width="20.140625" style="1003" customWidth="1"/>
    <col min="3586" max="3587" width="10" style="1003" customWidth="1"/>
    <col min="3588" max="3588" width="9.5703125" style="1003" customWidth="1"/>
    <col min="3589" max="3589" width="10.42578125" style="1003" customWidth="1"/>
    <col min="3590" max="3590" width="11.5703125" style="1003" customWidth="1"/>
    <col min="3591" max="3591" width="10" style="1003" customWidth="1"/>
    <col min="3592" max="3592" width="10.5703125" style="1003" customWidth="1"/>
    <col min="3593" max="3593" width="10.42578125" style="1003" customWidth="1"/>
    <col min="3594" max="3594" width="9.140625" style="1003"/>
    <col min="3595" max="3595" width="10.7109375" style="1003" customWidth="1"/>
    <col min="3596" max="3596" width="10.42578125" style="1003" customWidth="1"/>
    <col min="3597" max="3840" width="9.140625" style="1003"/>
    <col min="3841" max="3841" width="20.140625" style="1003" customWidth="1"/>
    <col min="3842" max="3843" width="10" style="1003" customWidth="1"/>
    <col min="3844" max="3844" width="9.5703125" style="1003" customWidth="1"/>
    <col min="3845" max="3845" width="10.42578125" style="1003" customWidth="1"/>
    <col min="3846" max="3846" width="11.5703125" style="1003" customWidth="1"/>
    <col min="3847" max="3847" width="10" style="1003" customWidth="1"/>
    <col min="3848" max="3848" width="10.5703125" style="1003" customWidth="1"/>
    <col min="3849" max="3849" width="10.42578125" style="1003" customWidth="1"/>
    <col min="3850" max="3850" width="9.140625" style="1003"/>
    <col min="3851" max="3851" width="10.7109375" style="1003" customWidth="1"/>
    <col min="3852" max="3852" width="10.42578125" style="1003" customWidth="1"/>
    <col min="3853" max="4096" width="9.140625" style="1003"/>
    <col min="4097" max="4097" width="20.140625" style="1003" customWidth="1"/>
    <col min="4098" max="4099" width="10" style="1003" customWidth="1"/>
    <col min="4100" max="4100" width="9.5703125" style="1003" customWidth="1"/>
    <col min="4101" max="4101" width="10.42578125" style="1003" customWidth="1"/>
    <col min="4102" max="4102" width="11.5703125" style="1003" customWidth="1"/>
    <col min="4103" max="4103" width="10" style="1003" customWidth="1"/>
    <col min="4104" max="4104" width="10.5703125" style="1003" customWidth="1"/>
    <col min="4105" max="4105" width="10.42578125" style="1003" customWidth="1"/>
    <col min="4106" max="4106" width="9.140625" style="1003"/>
    <col min="4107" max="4107" width="10.7109375" style="1003" customWidth="1"/>
    <col min="4108" max="4108" width="10.42578125" style="1003" customWidth="1"/>
    <col min="4109" max="4352" width="9.140625" style="1003"/>
    <col min="4353" max="4353" width="20.140625" style="1003" customWidth="1"/>
    <col min="4354" max="4355" width="10" style="1003" customWidth="1"/>
    <col min="4356" max="4356" width="9.5703125" style="1003" customWidth="1"/>
    <col min="4357" max="4357" width="10.42578125" style="1003" customWidth="1"/>
    <col min="4358" max="4358" width="11.5703125" style="1003" customWidth="1"/>
    <col min="4359" max="4359" width="10" style="1003" customWidth="1"/>
    <col min="4360" max="4360" width="10.5703125" style="1003" customWidth="1"/>
    <col min="4361" max="4361" width="10.42578125" style="1003" customWidth="1"/>
    <col min="4362" max="4362" width="9.140625" style="1003"/>
    <col min="4363" max="4363" width="10.7109375" style="1003" customWidth="1"/>
    <col min="4364" max="4364" width="10.42578125" style="1003" customWidth="1"/>
    <col min="4365" max="4608" width="9.140625" style="1003"/>
    <col min="4609" max="4609" width="20.140625" style="1003" customWidth="1"/>
    <col min="4610" max="4611" width="10" style="1003" customWidth="1"/>
    <col min="4612" max="4612" width="9.5703125" style="1003" customWidth="1"/>
    <col min="4613" max="4613" width="10.42578125" style="1003" customWidth="1"/>
    <col min="4614" max="4614" width="11.5703125" style="1003" customWidth="1"/>
    <col min="4615" max="4615" width="10" style="1003" customWidth="1"/>
    <col min="4616" max="4616" width="10.5703125" style="1003" customWidth="1"/>
    <col min="4617" max="4617" width="10.42578125" style="1003" customWidth="1"/>
    <col min="4618" max="4618" width="9.140625" style="1003"/>
    <col min="4619" max="4619" width="10.7109375" style="1003" customWidth="1"/>
    <col min="4620" max="4620" width="10.42578125" style="1003" customWidth="1"/>
    <col min="4621" max="4864" width="9.140625" style="1003"/>
    <col min="4865" max="4865" width="20.140625" style="1003" customWidth="1"/>
    <col min="4866" max="4867" width="10" style="1003" customWidth="1"/>
    <col min="4868" max="4868" width="9.5703125" style="1003" customWidth="1"/>
    <col min="4869" max="4869" width="10.42578125" style="1003" customWidth="1"/>
    <col min="4870" max="4870" width="11.5703125" style="1003" customWidth="1"/>
    <col min="4871" max="4871" width="10" style="1003" customWidth="1"/>
    <col min="4872" max="4872" width="10.5703125" style="1003" customWidth="1"/>
    <col min="4873" max="4873" width="10.42578125" style="1003" customWidth="1"/>
    <col min="4874" max="4874" width="9.140625" style="1003"/>
    <col min="4875" max="4875" width="10.7109375" style="1003" customWidth="1"/>
    <col min="4876" max="4876" width="10.42578125" style="1003" customWidth="1"/>
    <col min="4877" max="5120" width="9.140625" style="1003"/>
    <col min="5121" max="5121" width="20.140625" style="1003" customWidth="1"/>
    <col min="5122" max="5123" width="10" style="1003" customWidth="1"/>
    <col min="5124" max="5124" width="9.5703125" style="1003" customWidth="1"/>
    <col min="5125" max="5125" width="10.42578125" style="1003" customWidth="1"/>
    <col min="5126" max="5126" width="11.5703125" style="1003" customWidth="1"/>
    <col min="5127" max="5127" width="10" style="1003" customWidth="1"/>
    <col min="5128" max="5128" width="10.5703125" style="1003" customWidth="1"/>
    <col min="5129" max="5129" width="10.42578125" style="1003" customWidth="1"/>
    <col min="5130" max="5130" width="9.140625" style="1003"/>
    <col min="5131" max="5131" width="10.7109375" style="1003" customWidth="1"/>
    <col min="5132" max="5132" width="10.42578125" style="1003" customWidth="1"/>
    <col min="5133" max="5376" width="9.140625" style="1003"/>
    <col min="5377" max="5377" width="20.140625" style="1003" customWidth="1"/>
    <col min="5378" max="5379" width="10" style="1003" customWidth="1"/>
    <col min="5380" max="5380" width="9.5703125" style="1003" customWidth="1"/>
    <col min="5381" max="5381" width="10.42578125" style="1003" customWidth="1"/>
    <col min="5382" max="5382" width="11.5703125" style="1003" customWidth="1"/>
    <col min="5383" max="5383" width="10" style="1003" customWidth="1"/>
    <col min="5384" max="5384" width="10.5703125" style="1003" customWidth="1"/>
    <col min="5385" max="5385" width="10.42578125" style="1003" customWidth="1"/>
    <col min="5386" max="5386" width="9.140625" style="1003"/>
    <col min="5387" max="5387" width="10.7109375" style="1003" customWidth="1"/>
    <col min="5388" max="5388" width="10.42578125" style="1003" customWidth="1"/>
    <col min="5389" max="5632" width="9.140625" style="1003"/>
    <col min="5633" max="5633" width="20.140625" style="1003" customWidth="1"/>
    <col min="5634" max="5635" width="10" style="1003" customWidth="1"/>
    <col min="5636" max="5636" width="9.5703125" style="1003" customWidth="1"/>
    <col min="5637" max="5637" width="10.42578125" style="1003" customWidth="1"/>
    <col min="5638" max="5638" width="11.5703125" style="1003" customWidth="1"/>
    <col min="5639" max="5639" width="10" style="1003" customWidth="1"/>
    <col min="5640" max="5640" width="10.5703125" style="1003" customWidth="1"/>
    <col min="5641" max="5641" width="10.42578125" style="1003" customWidth="1"/>
    <col min="5642" max="5642" width="9.140625" style="1003"/>
    <col min="5643" max="5643" width="10.7109375" style="1003" customWidth="1"/>
    <col min="5644" max="5644" width="10.42578125" style="1003" customWidth="1"/>
    <col min="5645" max="5888" width="9.140625" style="1003"/>
    <col min="5889" max="5889" width="20.140625" style="1003" customWidth="1"/>
    <col min="5890" max="5891" width="10" style="1003" customWidth="1"/>
    <col min="5892" max="5892" width="9.5703125" style="1003" customWidth="1"/>
    <col min="5893" max="5893" width="10.42578125" style="1003" customWidth="1"/>
    <col min="5894" max="5894" width="11.5703125" style="1003" customWidth="1"/>
    <col min="5895" max="5895" width="10" style="1003" customWidth="1"/>
    <col min="5896" max="5896" width="10.5703125" style="1003" customWidth="1"/>
    <col min="5897" max="5897" width="10.42578125" style="1003" customWidth="1"/>
    <col min="5898" max="5898" width="9.140625" style="1003"/>
    <col min="5899" max="5899" width="10.7109375" style="1003" customWidth="1"/>
    <col min="5900" max="5900" width="10.42578125" style="1003" customWidth="1"/>
    <col min="5901" max="6144" width="9.140625" style="1003"/>
    <col min="6145" max="6145" width="20.140625" style="1003" customWidth="1"/>
    <col min="6146" max="6147" width="10" style="1003" customWidth="1"/>
    <col min="6148" max="6148" width="9.5703125" style="1003" customWidth="1"/>
    <col min="6149" max="6149" width="10.42578125" style="1003" customWidth="1"/>
    <col min="6150" max="6150" width="11.5703125" style="1003" customWidth="1"/>
    <col min="6151" max="6151" width="10" style="1003" customWidth="1"/>
    <col min="6152" max="6152" width="10.5703125" style="1003" customWidth="1"/>
    <col min="6153" max="6153" width="10.42578125" style="1003" customWidth="1"/>
    <col min="6154" max="6154" width="9.140625" style="1003"/>
    <col min="6155" max="6155" width="10.7109375" style="1003" customWidth="1"/>
    <col min="6156" max="6156" width="10.42578125" style="1003" customWidth="1"/>
    <col min="6157" max="6400" width="9.140625" style="1003"/>
    <col min="6401" max="6401" width="20.140625" style="1003" customWidth="1"/>
    <col min="6402" max="6403" width="10" style="1003" customWidth="1"/>
    <col min="6404" max="6404" width="9.5703125" style="1003" customWidth="1"/>
    <col min="6405" max="6405" width="10.42578125" style="1003" customWidth="1"/>
    <col min="6406" max="6406" width="11.5703125" style="1003" customWidth="1"/>
    <col min="6407" max="6407" width="10" style="1003" customWidth="1"/>
    <col min="6408" max="6408" width="10.5703125" style="1003" customWidth="1"/>
    <col min="6409" max="6409" width="10.42578125" style="1003" customWidth="1"/>
    <col min="6410" max="6410" width="9.140625" style="1003"/>
    <col min="6411" max="6411" width="10.7109375" style="1003" customWidth="1"/>
    <col min="6412" max="6412" width="10.42578125" style="1003" customWidth="1"/>
    <col min="6413" max="6656" width="9.140625" style="1003"/>
    <col min="6657" max="6657" width="20.140625" style="1003" customWidth="1"/>
    <col min="6658" max="6659" width="10" style="1003" customWidth="1"/>
    <col min="6660" max="6660" width="9.5703125" style="1003" customWidth="1"/>
    <col min="6661" max="6661" width="10.42578125" style="1003" customWidth="1"/>
    <col min="6662" max="6662" width="11.5703125" style="1003" customWidth="1"/>
    <col min="6663" max="6663" width="10" style="1003" customWidth="1"/>
    <col min="6664" max="6664" width="10.5703125" style="1003" customWidth="1"/>
    <col min="6665" max="6665" width="10.42578125" style="1003" customWidth="1"/>
    <col min="6666" max="6666" width="9.140625" style="1003"/>
    <col min="6667" max="6667" width="10.7109375" style="1003" customWidth="1"/>
    <col min="6668" max="6668" width="10.42578125" style="1003" customWidth="1"/>
    <col min="6669" max="6912" width="9.140625" style="1003"/>
    <col min="6913" max="6913" width="20.140625" style="1003" customWidth="1"/>
    <col min="6914" max="6915" width="10" style="1003" customWidth="1"/>
    <col min="6916" max="6916" width="9.5703125" style="1003" customWidth="1"/>
    <col min="6917" max="6917" width="10.42578125" style="1003" customWidth="1"/>
    <col min="6918" max="6918" width="11.5703125" style="1003" customWidth="1"/>
    <col min="6919" max="6919" width="10" style="1003" customWidth="1"/>
    <col min="6920" max="6920" width="10.5703125" style="1003" customWidth="1"/>
    <col min="6921" max="6921" width="10.42578125" style="1003" customWidth="1"/>
    <col min="6922" max="6922" width="9.140625" style="1003"/>
    <col min="6923" max="6923" width="10.7109375" style="1003" customWidth="1"/>
    <col min="6924" max="6924" width="10.42578125" style="1003" customWidth="1"/>
    <col min="6925" max="7168" width="9.140625" style="1003"/>
    <col min="7169" max="7169" width="20.140625" style="1003" customWidth="1"/>
    <col min="7170" max="7171" width="10" style="1003" customWidth="1"/>
    <col min="7172" max="7172" width="9.5703125" style="1003" customWidth="1"/>
    <col min="7173" max="7173" width="10.42578125" style="1003" customWidth="1"/>
    <col min="7174" max="7174" width="11.5703125" style="1003" customWidth="1"/>
    <col min="7175" max="7175" width="10" style="1003" customWidth="1"/>
    <col min="7176" max="7176" width="10.5703125" style="1003" customWidth="1"/>
    <col min="7177" max="7177" width="10.42578125" style="1003" customWidth="1"/>
    <col min="7178" max="7178" width="9.140625" style="1003"/>
    <col min="7179" max="7179" width="10.7109375" style="1003" customWidth="1"/>
    <col min="7180" max="7180" width="10.42578125" style="1003" customWidth="1"/>
    <col min="7181" max="7424" width="9.140625" style="1003"/>
    <col min="7425" max="7425" width="20.140625" style="1003" customWidth="1"/>
    <col min="7426" max="7427" width="10" style="1003" customWidth="1"/>
    <col min="7428" max="7428" width="9.5703125" style="1003" customWidth="1"/>
    <col min="7429" max="7429" width="10.42578125" style="1003" customWidth="1"/>
    <col min="7430" max="7430" width="11.5703125" style="1003" customWidth="1"/>
    <col min="7431" max="7431" width="10" style="1003" customWidth="1"/>
    <col min="7432" max="7432" width="10.5703125" style="1003" customWidth="1"/>
    <col min="7433" max="7433" width="10.42578125" style="1003" customWidth="1"/>
    <col min="7434" max="7434" width="9.140625" style="1003"/>
    <col min="7435" max="7435" width="10.7109375" style="1003" customWidth="1"/>
    <col min="7436" max="7436" width="10.42578125" style="1003" customWidth="1"/>
    <col min="7437" max="7680" width="9.140625" style="1003"/>
    <col min="7681" max="7681" width="20.140625" style="1003" customWidth="1"/>
    <col min="7682" max="7683" width="10" style="1003" customWidth="1"/>
    <col min="7684" max="7684" width="9.5703125" style="1003" customWidth="1"/>
    <col min="7685" max="7685" width="10.42578125" style="1003" customWidth="1"/>
    <col min="7686" max="7686" width="11.5703125" style="1003" customWidth="1"/>
    <col min="7687" max="7687" width="10" style="1003" customWidth="1"/>
    <col min="7688" max="7688" width="10.5703125" style="1003" customWidth="1"/>
    <col min="7689" max="7689" width="10.42578125" style="1003" customWidth="1"/>
    <col min="7690" max="7690" width="9.140625" style="1003"/>
    <col min="7691" max="7691" width="10.7109375" style="1003" customWidth="1"/>
    <col min="7692" max="7692" width="10.42578125" style="1003" customWidth="1"/>
    <col min="7693" max="7936" width="9.140625" style="1003"/>
    <col min="7937" max="7937" width="20.140625" style="1003" customWidth="1"/>
    <col min="7938" max="7939" width="10" style="1003" customWidth="1"/>
    <col min="7940" max="7940" width="9.5703125" style="1003" customWidth="1"/>
    <col min="7941" max="7941" width="10.42578125" style="1003" customWidth="1"/>
    <col min="7942" max="7942" width="11.5703125" style="1003" customWidth="1"/>
    <col min="7943" max="7943" width="10" style="1003" customWidth="1"/>
    <col min="7944" max="7944" width="10.5703125" style="1003" customWidth="1"/>
    <col min="7945" max="7945" width="10.42578125" style="1003" customWidth="1"/>
    <col min="7946" max="7946" width="9.140625" style="1003"/>
    <col min="7947" max="7947" width="10.7109375" style="1003" customWidth="1"/>
    <col min="7948" max="7948" width="10.42578125" style="1003" customWidth="1"/>
    <col min="7949" max="8192" width="9.140625" style="1003"/>
    <col min="8193" max="8193" width="20.140625" style="1003" customWidth="1"/>
    <col min="8194" max="8195" width="10" style="1003" customWidth="1"/>
    <col min="8196" max="8196" width="9.5703125" style="1003" customWidth="1"/>
    <col min="8197" max="8197" width="10.42578125" style="1003" customWidth="1"/>
    <col min="8198" max="8198" width="11.5703125" style="1003" customWidth="1"/>
    <col min="8199" max="8199" width="10" style="1003" customWidth="1"/>
    <col min="8200" max="8200" width="10.5703125" style="1003" customWidth="1"/>
    <col min="8201" max="8201" width="10.42578125" style="1003" customWidth="1"/>
    <col min="8202" max="8202" width="9.140625" style="1003"/>
    <col min="8203" max="8203" width="10.7109375" style="1003" customWidth="1"/>
    <col min="8204" max="8204" width="10.42578125" style="1003" customWidth="1"/>
    <col min="8205" max="8448" width="9.140625" style="1003"/>
    <col min="8449" max="8449" width="20.140625" style="1003" customWidth="1"/>
    <col min="8450" max="8451" width="10" style="1003" customWidth="1"/>
    <col min="8452" max="8452" width="9.5703125" style="1003" customWidth="1"/>
    <col min="8453" max="8453" width="10.42578125" style="1003" customWidth="1"/>
    <col min="8454" max="8454" width="11.5703125" style="1003" customWidth="1"/>
    <col min="8455" max="8455" width="10" style="1003" customWidth="1"/>
    <col min="8456" max="8456" width="10.5703125" style="1003" customWidth="1"/>
    <col min="8457" max="8457" width="10.42578125" style="1003" customWidth="1"/>
    <col min="8458" max="8458" width="9.140625" style="1003"/>
    <col min="8459" max="8459" width="10.7109375" style="1003" customWidth="1"/>
    <col min="8460" max="8460" width="10.42578125" style="1003" customWidth="1"/>
    <col min="8461" max="8704" width="9.140625" style="1003"/>
    <col min="8705" max="8705" width="20.140625" style="1003" customWidth="1"/>
    <col min="8706" max="8707" width="10" style="1003" customWidth="1"/>
    <col min="8708" max="8708" width="9.5703125" style="1003" customWidth="1"/>
    <col min="8709" max="8709" width="10.42578125" style="1003" customWidth="1"/>
    <col min="8710" max="8710" width="11.5703125" style="1003" customWidth="1"/>
    <col min="8711" max="8711" width="10" style="1003" customWidth="1"/>
    <col min="8712" max="8712" width="10.5703125" style="1003" customWidth="1"/>
    <col min="8713" max="8713" width="10.42578125" style="1003" customWidth="1"/>
    <col min="8714" max="8714" width="9.140625" style="1003"/>
    <col min="8715" max="8715" width="10.7109375" style="1003" customWidth="1"/>
    <col min="8716" max="8716" width="10.42578125" style="1003" customWidth="1"/>
    <col min="8717" max="8960" width="9.140625" style="1003"/>
    <col min="8961" max="8961" width="20.140625" style="1003" customWidth="1"/>
    <col min="8962" max="8963" width="10" style="1003" customWidth="1"/>
    <col min="8964" max="8964" width="9.5703125" style="1003" customWidth="1"/>
    <col min="8965" max="8965" width="10.42578125" style="1003" customWidth="1"/>
    <col min="8966" max="8966" width="11.5703125" style="1003" customWidth="1"/>
    <col min="8967" max="8967" width="10" style="1003" customWidth="1"/>
    <col min="8968" max="8968" width="10.5703125" style="1003" customWidth="1"/>
    <col min="8969" max="8969" width="10.42578125" style="1003" customWidth="1"/>
    <col min="8970" max="8970" width="9.140625" style="1003"/>
    <col min="8971" max="8971" width="10.7109375" style="1003" customWidth="1"/>
    <col min="8972" max="8972" width="10.42578125" style="1003" customWidth="1"/>
    <col min="8973" max="9216" width="9.140625" style="1003"/>
    <col min="9217" max="9217" width="20.140625" style="1003" customWidth="1"/>
    <col min="9218" max="9219" width="10" style="1003" customWidth="1"/>
    <col min="9220" max="9220" width="9.5703125" style="1003" customWidth="1"/>
    <col min="9221" max="9221" width="10.42578125" style="1003" customWidth="1"/>
    <col min="9222" max="9222" width="11.5703125" style="1003" customWidth="1"/>
    <col min="9223" max="9223" width="10" style="1003" customWidth="1"/>
    <col min="9224" max="9224" width="10.5703125" style="1003" customWidth="1"/>
    <col min="9225" max="9225" width="10.42578125" style="1003" customWidth="1"/>
    <col min="9226" max="9226" width="9.140625" style="1003"/>
    <col min="9227" max="9227" width="10.7109375" style="1003" customWidth="1"/>
    <col min="9228" max="9228" width="10.42578125" style="1003" customWidth="1"/>
    <col min="9229" max="9472" width="9.140625" style="1003"/>
    <col min="9473" max="9473" width="20.140625" style="1003" customWidth="1"/>
    <col min="9474" max="9475" width="10" style="1003" customWidth="1"/>
    <col min="9476" max="9476" width="9.5703125" style="1003" customWidth="1"/>
    <col min="9477" max="9477" width="10.42578125" style="1003" customWidth="1"/>
    <col min="9478" max="9478" width="11.5703125" style="1003" customWidth="1"/>
    <col min="9479" max="9479" width="10" style="1003" customWidth="1"/>
    <col min="9480" max="9480" width="10.5703125" style="1003" customWidth="1"/>
    <col min="9481" max="9481" width="10.42578125" style="1003" customWidth="1"/>
    <col min="9482" max="9482" width="9.140625" style="1003"/>
    <col min="9483" max="9483" width="10.7109375" style="1003" customWidth="1"/>
    <col min="9484" max="9484" width="10.42578125" style="1003" customWidth="1"/>
    <col min="9485" max="9728" width="9.140625" style="1003"/>
    <col min="9729" max="9729" width="20.140625" style="1003" customWidth="1"/>
    <col min="9730" max="9731" width="10" style="1003" customWidth="1"/>
    <col min="9732" max="9732" width="9.5703125" style="1003" customWidth="1"/>
    <col min="9733" max="9733" width="10.42578125" style="1003" customWidth="1"/>
    <col min="9734" max="9734" width="11.5703125" style="1003" customWidth="1"/>
    <col min="9735" max="9735" width="10" style="1003" customWidth="1"/>
    <col min="9736" max="9736" width="10.5703125" style="1003" customWidth="1"/>
    <col min="9737" max="9737" width="10.42578125" style="1003" customWidth="1"/>
    <col min="9738" max="9738" width="9.140625" style="1003"/>
    <col min="9739" max="9739" width="10.7109375" style="1003" customWidth="1"/>
    <col min="9740" max="9740" width="10.42578125" style="1003" customWidth="1"/>
    <col min="9741" max="9984" width="9.140625" style="1003"/>
    <col min="9985" max="9985" width="20.140625" style="1003" customWidth="1"/>
    <col min="9986" max="9987" width="10" style="1003" customWidth="1"/>
    <col min="9988" max="9988" width="9.5703125" style="1003" customWidth="1"/>
    <col min="9989" max="9989" width="10.42578125" style="1003" customWidth="1"/>
    <col min="9990" max="9990" width="11.5703125" style="1003" customWidth="1"/>
    <col min="9991" max="9991" width="10" style="1003" customWidth="1"/>
    <col min="9992" max="9992" width="10.5703125" style="1003" customWidth="1"/>
    <col min="9993" max="9993" width="10.42578125" style="1003" customWidth="1"/>
    <col min="9994" max="9994" width="9.140625" style="1003"/>
    <col min="9995" max="9995" width="10.7109375" style="1003" customWidth="1"/>
    <col min="9996" max="9996" width="10.42578125" style="1003" customWidth="1"/>
    <col min="9997" max="10240" width="9.140625" style="1003"/>
    <col min="10241" max="10241" width="20.140625" style="1003" customWidth="1"/>
    <col min="10242" max="10243" width="10" style="1003" customWidth="1"/>
    <col min="10244" max="10244" width="9.5703125" style="1003" customWidth="1"/>
    <col min="10245" max="10245" width="10.42578125" style="1003" customWidth="1"/>
    <col min="10246" max="10246" width="11.5703125" style="1003" customWidth="1"/>
    <col min="10247" max="10247" width="10" style="1003" customWidth="1"/>
    <col min="10248" max="10248" width="10.5703125" style="1003" customWidth="1"/>
    <col min="10249" max="10249" width="10.42578125" style="1003" customWidth="1"/>
    <col min="10250" max="10250" width="9.140625" style="1003"/>
    <col min="10251" max="10251" width="10.7109375" style="1003" customWidth="1"/>
    <col min="10252" max="10252" width="10.42578125" style="1003" customWidth="1"/>
    <col min="10253" max="10496" width="9.140625" style="1003"/>
    <col min="10497" max="10497" width="20.140625" style="1003" customWidth="1"/>
    <col min="10498" max="10499" width="10" style="1003" customWidth="1"/>
    <col min="10500" max="10500" width="9.5703125" style="1003" customWidth="1"/>
    <col min="10501" max="10501" width="10.42578125" style="1003" customWidth="1"/>
    <col min="10502" max="10502" width="11.5703125" style="1003" customWidth="1"/>
    <col min="10503" max="10503" width="10" style="1003" customWidth="1"/>
    <col min="10504" max="10504" width="10.5703125" style="1003" customWidth="1"/>
    <col min="10505" max="10505" width="10.42578125" style="1003" customWidth="1"/>
    <col min="10506" max="10506" width="9.140625" style="1003"/>
    <col min="10507" max="10507" width="10.7109375" style="1003" customWidth="1"/>
    <col min="10508" max="10508" width="10.42578125" style="1003" customWidth="1"/>
    <col min="10509" max="10752" width="9.140625" style="1003"/>
    <col min="10753" max="10753" width="20.140625" style="1003" customWidth="1"/>
    <col min="10754" max="10755" width="10" style="1003" customWidth="1"/>
    <col min="10756" max="10756" width="9.5703125" style="1003" customWidth="1"/>
    <col min="10757" max="10757" width="10.42578125" style="1003" customWidth="1"/>
    <col min="10758" max="10758" width="11.5703125" style="1003" customWidth="1"/>
    <col min="10759" max="10759" width="10" style="1003" customWidth="1"/>
    <col min="10760" max="10760" width="10.5703125" style="1003" customWidth="1"/>
    <col min="10761" max="10761" width="10.42578125" style="1003" customWidth="1"/>
    <col min="10762" max="10762" width="9.140625" style="1003"/>
    <col min="10763" max="10763" width="10.7109375" style="1003" customWidth="1"/>
    <col min="10764" max="10764" width="10.42578125" style="1003" customWidth="1"/>
    <col min="10765" max="11008" width="9.140625" style="1003"/>
    <col min="11009" max="11009" width="20.140625" style="1003" customWidth="1"/>
    <col min="11010" max="11011" width="10" style="1003" customWidth="1"/>
    <col min="11012" max="11012" width="9.5703125" style="1003" customWidth="1"/>
    <col min="11013" max="11013" width="10.42578125" style="1003" customWidth="1"/>
    <col min="11014" max="11014" width="11.5703125" style="1003" customWidth="1"/>
    <col min="11015" max="11015" width="10" style="1003" customWidth="1"/>
    <col min="11016" max="11016" width="10.5703125" style="1003" customWidth="1"/>
    <col min="11017" max="11017" width="10.42578125" style="1003" customWidth="1"/>
    <col min="11018" max="11018" width="9.140625" style="1003"/>
    <col min="11019" max="11019" width="10.7109375" style="1003" customWidth="1"/>
    <col min="11020" max="11020" width="10.42578125" style="1003" customWidth="1"/>
    <col min="11021" max="11264" width="9.140625" style="1003"/>
    <col min="11265" max="11265" width="20.140625" style="1003" customWidth="1"/>
    <col min="11266" max="11267" width="10" style="1003" customWidth="1"/>
    <col min="11268" max="11268" width="9.5703125" style="1003" customWidth="1"/>
    <col min="11269" max="11269" width="10.42578125" style="1003" customWidth="1"/>
    <col min="11270" max="11270" width="11.5703125" style="1003" customWidth="1"/>
    <col min="11271" max="11271" width="10" style="1003" customWidth="1"/>
    <col min="11272" max="11272" width="10.5703125" style="1003" customWidth="1"/>
    <col min="11273" max="11273" width="10.42578125" style="1003" customWidth="1"/>
    <col min="11274" max="11274" width="9.140625" style="1003"/>
    <col min="11275" max="11275" width="10.7109375" style="1003" customWidth="1"/>
    <col min="11276" max="11276" width="10.42578125" style="1003" customWidth="1"/>
    <col min="11277" max="11520" width="9.140625" style="1003"/>
    <col min="11521" max="11521" width="20.140625" style="1003" customWidth="1"/>
    <col min="11522" max="11523" width="10" style="1003" customWidth="1"/>
    <col min="11524" max="11524" width="9.5703125" style="1003" customWidth="1"/>
    <col min="11525" max="11525" width="10.42578125" style="1003" customWidth="1"/>
    <col min="11526" max="11526" width="11.5703125" style="1003" customWidth="1"/>
    <col min="11527" max="11527" width="10" style="1003" customWidth="1"/>
    <col min="11528" max="11528" width="10.5703125" style="1003" customWidth="1"/>
    <col min="11529" max="11529" width="10.42578125" style="1003" customWidth="1"/>
    <col min="11530" max="11530" width="9.140625" style="1003"/>
    <col min="11531" max="11531" width="10.7109375" style="1003" customWidth="1"/>
    <col min="11532" max="11532" width="10.42578125" style="1003" customWidth="1"/>
    <col min="11533" max="11776" width="9.140625" style="1003"/>
    <col min="11777" max="11777" width="20.140625" style="1003" customWidth="1"/>
    <col min="11778" max="11779" width="10" style="1003" customWidth="1"/>
    <col min="11780" max="11780" width="9.5703125" style="1003" customWidth="1"/>
    <col min="11781" max="11781" width="10.42578125" style="1003" customWidth="1"/>
    <col min="11782" max="11782" width="11.5703125" style="1003" customWidth="1"/>
    <col min="11783" max="11783" width="10" style="1003" customWidth="1"/>
    <col min="11784" max="11784" width="10.5703125" style="1003" customWidth="1"/>
    <col min="11785" max="11785" width="10.42578125" style="1003" customWidth="1"/>
    <col min="11786" max="11786" width="9.140625" style="1003"/>
    <col min="11787" max="11787" width="10.7109375" style="1003" customWidth="1"/>
    <col min="11788" max="11788" width="10.42578125" style="1003" customWidth="1"/>
    <col min="11789" max="12032" width="9.140625" style="1003"/>
    <col min="12033" max="12033" width="20.140625" style="1003" customWidth="1"/>
    <col min="12034" max="12035" width="10" style="1003" customWidth="1"/>
    <col min="12036" max="12036" width="9.5703125" style="1003" customWidth="1"/>
    <col min="12037" max="12037" width="10.42578125" style="1003" customWidth="1"/>
    <col min="12038" max="12038" width="11.5703125" style="1003" customWidth="1"/>
    <col min="12039" max="12039" width="10" style="1003" customWidth="1"/>
    <col min="12040" max="12040" width="10.5703125" style="1003" customWidth="1"/>
    <col min="12041" max="12041" width="10.42578125" style="1003" customWidth="1"/>
    <col min="12042" max="12042" width="9.140625" style="1003"/>
    <col min="12043" max="12043" width="10.7109375" style="1003" customWidth="1"/>
    <col min="12044" max="12044" width="10.42578125" style="1003" customWidth="1"/>
    <col min="12045" max="12288" width="9.140625" style="1003"/>
    <col min="12289" max="12289" width="20.140625" style="1003" customWidth="1"/>
    <col min="12290" max="12291" width="10" style="1003" customWidth="1"/>
    <col min="12292" max="12292" width="9.5703125" style="1003" customWidth="1"/>
    <col min="12293" max="12293" width="10.42578125" style="1003" customWidth="1"/>
    <col min="12294" max="12294" width="11.5703125" style="1003" customWidth="1"/>
    <col min="12295" max="12295" width="10" style="1003" customWidth="1"/>
    <col min="12296" max="12296" width="10.5703125" style="1003" customWidth="1"/>
    <col min="12297" max="12297" width="10.42578125" style="1003" customWidth="1"/>
    <col min="12298" max="12298" width="9.140625" style="1003"/>
    <col min="12299" max="12299" width="10.7109375" style="1003" customWidth="1"/>
    <col min="12300" max="12300" width="10.42578125" style="1003" customWidth="1"/>
    <col min="12301" max="12544" width="9.140625" style="1003"/>
    <col min="12545" max="12545" width="20.140625" style="1003" customWidth="1"/>
    <col min="12546" max="12547" width="10" style="1003" customWidth="1"/>
    <col min="12548" max="12548" width="9.5703125" style="1003" customWidth="1"/>
    <col min="12549" max="12549" width="10.42578125" style="1003" customWidth="1"/>
    <col min="12550" max="12550" width="11.5703125" style="1003" customWidth="1"/>
    <col min="12551" max="12551" width="10" style="1003" customWidth="1"/>
    <col min="12552" max="12552" width="10.5703125" style="1003" customWidth="1"/>
    <col min="12553" max="12553" width="10.42578125" style="1003" customWidth="1"/>
    <col min="12554" max="12554" width="9.140625" style="1003"/>
    <col min="12555" max="12555" width="10.7109375" style="1003" customWidth="1"/>
    <col min="12556" max="12556" width="10.42578125" style="1003" customWidth="1"/>
    <col min="12557" max="12800" width="9.140625" style="1003"/>
    <col min="12801" max="12801" width="20.140625" style="1003" customWidth="1"/>
    <col min="12802" max="12803" width="10" style="1003" customWidth="1"/>
    <col min="12804" max="12804" width="9.5703125" style="1003" customWidth="1"/>
    <col min="12805" max="12805" width="10.42578125" style="1003" customWidth="1"/>
    <col min="12806" max="12806" width="11.5703125" style="1003" customWidth="1"/>
    <col min="12807" max="12807" width="10" style="1003" customWidth="1"/>
    <col min="12808" max="12808" width="10.5703125" style="1003" customWidth="1"/>
    <col min="12809" max="12809" width="10.42578125" style="1003" customWidth="1"/>
    <col min="12810" max="12810" width="9.140625" style="1003"/>
    <col min="12811" max="12811" width="10.7109375" style="1003" customWidth="1"/>
    <col min="12812" max="12812" width="10.42578125" style="1003" customWidth="1"/>
    <col min="12813" max="13056" width="9.140625" style="1003"/>
    <col min="13057" max="13057" width="20.140625" style="1003" customWidth="1"/>
    <col min="13058" max="13059" width="10" style="1003" customWidth="1"/>
    <col min="13060" max="13060" width="9.5703125" style="1003" customWidth="1"/>
    <col min="13061" max="13061" width="10.42578125" style="1003" customWidth="1"/>
    <col min="13062" max="13062" width="11.5703125" style="1003" customWidth="1"/>
    <col min="13063" max="13063" width="10" style="1003" customWidth="1"/>
    <col min="13064" max="13064" width="10.5703125" style="1003" customWidth="1"/>
    <col min="13065" max="13065" width="10.42578125" style="1003" customWidth="1"/>
    <col min="13066" max="13066" width="9.140625" style="1003"/>
    <col min="13067" max="13067" width="10.7109375" style="1003" customWidth="1"/>
    <col min="13068" max="13068" width="10.42578125" style="1003" customWidth="1"/>
    <col min="13069" max="13312" width="9.140625" style="1003"/>
    <col min="13313" max="13313" width="20.140625" style="1003" customWidth="1"/>
    <col min="13314" max="13315" width="10" style="1003" customWidth="1"/>
    <col min="13316" max="13316" width="9.5703125" style="1003" customWidth="1"/>
    <col min="13317" max="13317" width="10.42578125" style="1003" customWidth="1"/>
    <col min="13318" max="13318" width="11.5703125" style="1003" customWidth="1"/>
    <col min="13319" max="13319" width="10" style="1003" customWidth="1"/>
    <col min="13320" max="13320" width="10.5703125" style="1003" customWidth="1"/>
    <col min="13321" max="13321" width="10.42578125" style="1003" customWidth="1"/>
    <col min="13322" max="13322" width="9.140625" style="1003"/>
    <col min="13323" max="13323" width="10.7109375" style="1003" customWidth="1"/>
    <col min="13324" max="13324" width="10.42578125" style="1003" customWidth="1"/>
    <col min="13325" max="13568" width="9.140625" style="1003"/>
    <col min="13569" max="13569" width="20.140625" style="1003" customWidth="1"/>
    <col min="13570" max="13571" width="10" style="1003" customWidth="1"/>
    <col min="13572" max="13572" width="9.5703125" style="1003" customWidth="1"/>
    <col min="13573" max="13573" width="10.42578125" style="1003" customWidth="1"/>
    <col min="13574" max="13574" width="11.5703125" style="1003" customWidth="1"/>
    <col min="13575" max="13575" width="10" style="1003" customWidth="1"/>
    <col min="13576" max="13576" width="10.5703125" style="1003" customWidth="1"/>
    <col min="13577" max="13577" width="10.42578125" style="1003" customWidth="1"/>
    <col min="13578" max="13578" width="9.140625" style="1003"/>
    <col min="13579" max="13579" width="10.7109375" style="1003" customWidth="1"/>
    <col min="13580" max="13580" width="10.42578125" style="1003" customWidth="1"/>
    <col min="13581" max="13824" width="9.140625" style="1003"/>
    <col min="13825" max="13825" width="20.140625" style="1003" customWidth="1"/>
    <col min="13826" max="13827" width="10" style="1003" customWidth="1"/>
    <col min="13828" max="13828" width="9.5703125" style="1003" customWidth="1"/>
    <col min="13829" max="13829" width="10.42578125" style="1003" customWidth="1"/>
    <col min="13830" max="13830" width="11.5703125" style="1003" customWidth="1"/>
    <col min="13831" max="13831" width="10" style="1003" customWidth="1"/>
    <col min="13832" max="13832" width="10.5703125" style="1003" customWidth="1"/>
    <col min="13833" max="13833" width="10.42578125" style="1003" customWidth="1"/>
    <col min="13834" max="13834" width="9.140625" style="1003"/>
    <col min="13835" max="13835" width="10.7109375" style="1003" customWidth="1"/>
    <col min="13836" max="13836" width="10.42578125" style="1003" customWidth="1"/>
    <col min="13837" max="14080" width="9.140625" style="1003"/>
    <col min="14081" max="14081" width="20.140625" style="1003" customWidth="1"/>
    <col min="14082" max="14083" width="10" style="1003" customWidth="1"/>
    <col min="14084" max="14084" width="9.5703125" style="1003" customWidth="1"/>
    <col min="14085" max="14085" width="10.42578125" style="1003" customWidth="1"/>
    <col min="14086" max="14086" width="11.5703125" style="1003" customWidth="1"/>
    <col min="14087" max="14087" width="10" style="1003" customWidth="1"/>
    <col min="14088" max="14088" width="10.5703125" style="1003" customWidth="1"/>
    <col min="14089" max="14089" width="10.42578125" style="1003" customWidth="1"/>
    <col min="14090" max="14090" width="9.140625" style="1003"/>
    <col min="14091" max="14091" width="10.7109375" style="1003" customWidth="1"/>
    <col min="14092" max="14092" width="10.42578125" style="1003" customWidth="1"/>
    <col min="14093" max="14336" width="9.140625" style="1003"/>
    <col min="14337" max="14337" width="20.140625" style="1003" customWidth="1"/>
    <col min="14338" max="14339" width="10" style="1003" customWidth="1"/>
    <col min="14340" max="14340" width="9.5703125" style="1003" customWidth="1"/>
    <col min="14341" max="14341" width="10.42578125" style="1003" customWidth="1"/>
    <col min="14342" max="14342" width="11.5703125" style="1003" customWidth="1"/>
    <col min="14343" max="14343" width="10" style="1003" customWidth="1"/>
    <col min="14344" max="14344" width="10.5703125" style="1003" customWidth="1"/>
    <col min="14345" max="14345" width="10.42578125" style="1003" customWidth="1"/>
    <col min="14346" max="14346" width="9.140625" style="1003"/>
    <col min="14347" max="14347" width="10.7109375" style="1003" customWidth="1"/>
    <col min="14348" max="14348" width="10.42578125" style="1003" customWidth="1"/>
    <col min="14349" max="14592" width="9.140625" style="1003"/>
    <col min="14593" max="14593" width="20.140625" style="1003" customWidth="1"/>
    <col min="14594" max="14595" width="10" style="1003" customWidth="1"/>
    <col min="14596" max="14596" width="9.5703125" style="1003" customWidth="1"/>
    <col min="14597" max="14597" width="10.42578125" style="1003" customWidth="1"/>
    <col min="14598" max="14598" width="11.5703125" style="1003" customWidth="1"/>
    <col min="14599" max="14599" width="10" style="1003" customWidth="1"/>
    <col min="14600" max="14600" width="10.5703125" style="1003" customWidth="1"/>
    <col min="14601" max="14601" width="10.42578125" style="1003" customWidth="1"/>
    <col min="14602" max="14602" width="9.140625" style="1003"/>
    <col min="14603" max="14603" width="10.7109375" style="1003" customWidth="1"/>
    <col min="14604" max="14604" width="10.42578125" style="1003" customWidth="1"/>
    <col min="14605" max="14848" width="9.140625" style="1003"/>
    <col min="14849" max="14849" width="20.140625" style="1003" customWidth="1"/>
    <col min="14850" max="14851" width="10" style="1003" customWidth="1"/>
    <col min="14852" max="14852" width="9.5703125" style="1003" customWidth="1"/>
    <col min="14853" max="14853" width="10.42578125" style="1003" customWidth="1"/>
    <col min="14854" max="14854" width="11.5703125" style="1003" customWidth="1"/>
    <col min="14855" max="14855" width="10" style="1003" customWidth="1"/>
    <col min="14856" max="14856" width="10.5703125" style="1003" customWidth="1"/>
    <col min="14857" max="14857" width="10.42578125" style="1003" customWidth="1"/>
    <col min="14858" max="14858" width="9.140625" style="1003"/>
    <col min="14859" max="14859" width="10.7109375" style="1003" customWidth="1"/>
    <col min="14860" max="14860" width="10.42578125" style="1003" customWidth="1"/>
    <col min="14861" max="15104" width="9.140625" style="1003"/>
    <col min="15105" max="15105" width="20.140625" style="1003" customWidth="1"/>
    <col min="15106" max="15107" width="10" style="1003" customWidth="1"/>
    <col min="15108" max="15108" width="9.5703125" style="1003" customWidth="1"/>
    <col min="15109" max="15109" width="10.42578125" style="1003" customWidth="1"/>
    <col min="15110" max="15110" width="11.5703125" style="1003" customWidth="1"/>
    <col min="15111" max="15111" width="10" style="1003" customWidth="1"/>
    <col min="15112" max="15112" width="10.5703125" style="1003" customWidth="1"/>
    <col min="15113" max="15113" width="10.42578125" style="1003" customWidth="1"/>
    <col min="15114" max="15114" width="9.140625" style="1003"/>
    <col min="15115" max="15115" width="10.7109375" style="1003" customWidth="1"/>
    <col min="15116" max="15116" width="10.42578125" style="1003" customWidth="1"/>
    <col min="15117" max="15360" width="9.140625" style="1003"/>
    <col min="15361" max="15361" width="20.140625" style="1003" customWidth="1"/>
    <col min="15362" max="15363" width="10" style="1003" customWidth="1"/>
    <col min="15364" max="15364" width="9.5703125" style="1003" customWidth="1"/>
    <col min="15365" max="15365" width="10.42578125" style="1003" customWidth="1"/>
    <col min="15366" max="15366" width="11.5703125" style="1003" customWidth="1"/>
    <col min="15367" max="15367" width="10" style="1003" customWidth="1"/>
    <col min="15368" max="15368" width="10.5703125" style="1003" customWidth="1"/>
    <col min="15369" max="15369" width="10.42578125" style="1003" customWidth="1"/>
    <col min="15370" max="15370" width="9.140625" style="1003"/>
    <col min="15371" max="15371" width="10.7109375" style="1003" customWidth="1"/>
    <col min="15372" max="15372" width="10.42578125" style="1003" customWidth="1"/>
    <col min="15373" max="15616" width="9.140625" style="1003"/>
    <col min="15617" max="15617" width="20.140625" style="1003" customWidth="1"/>
    <col min="15618" max="15619" width="10" style="1003" customWidth="1"/>
    <col min="15620" max="15620" width="9.5703125" style="1003" customWidth="1"/>
    <col min="15621" max="15621" width="10.42578125" style="1003" customWidth="1"/>
    <col min="15622" max="15622" width="11.5703125" style="1003" customWidth="1"/>
    <col min="15623" max="15623" width="10" style="1003" customWidth="1"/>
    <col min="15624" max="15624" width="10.5703125" style="1003" customWidth="1"/>
    <col min="15625" max="15625" width="10.42578125" style="1003" customWidth="1"/>
    <col min="15626" max="15626" width="9.140625" style="1003"/>
    <col min="15627" max="15627" width="10.7109375" style="1003" customWidth="1"/>
    <col min="15628" max="15628" width="10.42578125" style="1003" customWidth="1"/>
    <col min="15629" max="15872" width="9.140625" style="1003"/>
    <col min="15873" max="15873" width="20.140625" style="1003" customWidth="1"/>
    <col min="15874" max="15875" width="10" style="1003" customWidth="1"/>
    <col min="15876" max="15876" width="9.5703125" style="1003" customWidth="1"/>
    <col min="15877" max="15877" width="10.42578125" style="1003" customWidth="1"/>
    <col min="15878" max="15878" width="11.5703125" style="1003" customWidth="1"/>
    <col min="15879" max="15879" width="10" style="1003" customWidth="1"/>
    <col min="15880" max="15880" width="10.5703125" style="1003" customWidth="1"/>
    <col min="15881" max="15881" width="10.42578125" style="1003" customWidth="1"/>
    <col min="15882" max="15882" width="9.140625" style="1003"/>
    <col min="15883" max="15883" width="10.7109375" style="1003" customWidth="1"/>
    <col min="15884" max="15884" width="10.42578125" style="1003" customWidth="1"/>
    <col min="15885" max="16128" width="9.140625" style="1003"/>
    <col min="16129" max="16129" width="20.140625" style="1003" customWidth="1"/>
    <col min="16130" max="16131" width="10" style="1003" customWidth="1"/>
    <col min="16132" max="16132" width="9.5703125" style="1003" customWidth="1"/>
    <col min="16133" max="16133" width="10.42578125" style="1003" customWidth="1"/>
    <col min="16134" max="16134" width="11.5703125" style="1003" customWidth="1"/>
    <col min="16135" max="16135" width="10" style="1003" customWidth="1"/>
    <col min="16136" max="16136" width="10.5703125" style="1003" customWidth="1"/>
    <col min="16137" max="16137" width="10.42578125" style="1003" customWidth="1"/>
    <col min="16138" max="16138" width="9.140625" style="1003"/>
    <col min="16139" max="16139" width="10.7109375" style="1003" customWidth="1"/>
    <col min="16140" max="16140" width="10.42578125" style="1003" customWidth="1"/>
    <col min="16141" max="16384" width="9.140625" style="1003"/>
  </cols>
  <sheetData>
    <row r="1" spans="1:12" ht="15.75">
      <c r="A1" s="1433" t="s">
        <v>356</v>
      </c>
      <c r="B1" s="1433"/>
      <c r="C1" s="1433"/>
      <c r="D1" s="1433"/>
      <c r="E1" s="1472" t="s">
        <v>531</v>
      </c>
      <c r="F1" s="855"/>
      <c r="G1" s="1584"/>
      <c r="H1" s="1496"/>
      <c r="I1" s="1496"/>
      <c r="J1" s="1496"/>
      <c r="K1" s="1496"/>
    </row>
    <row r="2" spans="1:12" ht="15" customHeight="1" thickBot="1">
      <c r="A2" s="1473" t="s">
        <v>272</v>
      </c>
      <c r="B2" s="1473"/>
      <c r="C2" s="1433"/>
      <c r="D2" s="1433"/>
      <c r="E2" s="1433"/>
      <c r="F2" s="1472"/>
      <c r="G2" s="1496"/>
      <c r="H2" s="1496"/>
      <c r="I2" s="1496"/>
      <c r="J2" s="1496"/>
      <c r="K2" s="1496"/>
    </row>
    <row r="3" spans="1:12" ht="15.75" thickBot="1">
      <c r="A3" s="1497" t="s">
        <v>4</v>
      </c>
      <c r="B3" s="1498"/>
      <c r="C3" s="1498"/>
      <c r="D3" s="1498"/>
      <c r="E3" s="1498"/>
      <c r="F3" s="1498"/>
      <c r="G3" s="1498"/>
      <c r="H3" s="1498"/>
      <c r="I3" s="1498"/>
      <c r="J3" s="1498"/>
      <c r="K3" s="1498"/>
      <c r="L3" s="1499"/>
    </row>
    <row r="4" spans="1:12">
      <c r="A4" s="1500"/>
      <c r="B4" s="1501"/>
      <c r="C4" s="1006" t="s">
        <v>5</v>
      </c>
      <c r="D4" s="1006"/>
      <c r="E4" s="1006"/>
      <c r="F4" s="1006"/>
      <c r="G4" s="1502"/>
      <c r="H4" s="1614" t="s">
        <v>6</v>
      </c>
      <c r="I4" s="1615"/>
      <c r="J4" s="1503" t="s">
        <v>7</v>
      </c>
      <c r="K4" s="1504" t="s">
        <v>8</v>
      </c>
      <c r="L4" s="1505"/>
    </row>
    <row r="5" spans="1:12">
      <c r="A5" s="1506" t="s">
        <v>9</v>
      </c>
      <c r="B5" s="1507" t="s">
        <v>10</v>
      </c>
      <c r="C5" s="1508" t="s">
        <v>36</v>
      </c>
      <c r="D5" s="1508"/>
      <c r="E5" s="1509" t="s">
        <v>37</v>
      </c>
      <c r="F5" s="1510"/>
      <c r="G5" s="1511"/>
      <c r="H5" s="1616" t="s">
        <v>11</v>
      </c>
      <c r="I5" s="1617"/>
      <c r="J5" s="1512" t="s">
        <v>12</v>
      </c>
      <c r="K5" s="1513" t="s">
        <v>13</v>
      </c>
      <c r="L5" s="1514"/>
    </row>
    <row r="6" spans="1:12" ht="45.75" thickBot="1">
      <c r="A6" s="1515" t="s">
        <v>14</v>
      </c>
      <c r="B6" s="1516" t="s">
        <v>15</v>
      </c>
      <c r="C6" s="1189" t="s">
        <v>532</v>
      </c>
      <c r="D6" s="1190" t="s">
        <v>524</v>
      </c>
      <c r="E6" s="1517" t="s">
        <v>532</v>
      </c>
      <c r="F6" s="1518" t="s">
        <v>524</v>
      </c>
      <c r="G6" s="1519" t="s">
        <v>16</v>
      </c>
      <c r="H6" s="1520" t="s">
        <v>532</v>
      </c>
      <c r="I6" s="1521" t="s">
        <v>16</v>
      </c>
      <c r="J6" s="1522" t="s">
        <v>16</v>
      </c>
      <c r="K6" s="1523" t="s">
        <v>532</v>
      </c>
      <c r="L6" s="1524" t="s">
        <v>17</v>
      </c>
    </row>
    <row r="7" spans="1:12" ht="15.75" thickBot="1">
      <c r="A7" s="1474" t="s">
        <v>18</v>
      </c>
      <c r="B7" s="1475" t="s">
        <v>19</v>
      </c>
      <c r="C7" s="1525">
        <v>19280.768086237942</v>
      </c>
      <c r="D7" s="1525">
        <v>19317.106074993462</v>
      </c>
      <c r="E7" s="1526">
        <v>19666.3834479627</v>
      </c>
      <c r="F7" s="1527">
        <v>19703.448196493333</v>
      </c>
      <c r="G7" s="1528">
        <v>-0.18811300520093299</v>
      </c>
      <c r="H7" s="1529">
        <v>308.81129469634863</v>
      </c>
      <c r="I7" s="1529">
        <v>-8.4098451294867052E-2</v>
      </c>
      <c r="J7" s="1530">
        <v>-4.1815215420871352</v>
      </c>
      <c r="K7" s="1529">
        <v>100</v>
      </c>
      <c r="L7" s="1531" t="s">
        <v>19</v>
      </c>
    </row>
    <row r="8" spans="1:12" ht="15.75" thickBot="1">
      <c r="A8" s="1476"/>
      <c r="B8" s="1477"/>
      <c r="C8" s="1532"/>
      <c r="D8" s="1532"/>
      <c r="E8" s="1532"/>
      <c r="F8" s="1532"/>
      <c r="G8" s="1533"/>
      <c r="H8" s="1530"/>
      <c r="I8" s="1530"/>
      <c r="J8" s="1530"/>
      <c r="K8" s="1530"/>
      <c r="L8" s="1534"/>
    </row>
    <row r="9" spans="1:12">
      <c r="A9" s="1478" t="s">
        <v>80</v>
      </c>
      <c r="B9" s="1479" t="s">
        <v>19</v>
      </c>
      <c r="C9" s="1535">
        <v>19543.681660899652</v>
      </c>
      <c r="D9" s="1535">
        <v>19141.157517748481</v>
      </c>
      <c r="E9" s="1536">
        <v>19934.555294117647</v>
      </c>
      <c r="F9" s="1536">
        <v>19523.98066810345</v>
      </c>
      <c r="G9" s="1537">
        <v>2.1029247723286124</v>
      </c>
      <c r="H9" s="1538">
        <v>270.00588235294117</v>
      </c>
      <c r="I9" s="1538">
        <v>22.208839567466935</v>
      </c>
      <c r="J9" s="1538">
        <v>-19.047619047619047</v>
      </c>
      <c r="K9" s="1538">
        <v>0.10720817304660402</v>
      </c>
      <c r="L9" s="1539">
        <v>-1.9687711901126975E-2</v>
      </c>
    </row>
    <row r="10" spans="1:12">
      <c r="A10" s="1191" t="s">
        <v>81</v>
      </c>
      <c r="B10" s="1480" t="s">
        <v>19</v>
      </c>
      <c r="C10" s="1540">
        <v>20802.670416184974</v>
      </c>
      <c r="D10" s="1540">
        <v>20653.43110458917</v>
      </c>
      <c r="E10" s="1541">
        <v>21218.723824508674</v>
      </c>
      <c r="F10" s="1541">
        <v>21066.499726680955</v>
      </c>
      <c r="G10" s="1542">
        <v>0.72258846890888639</v>
      </c>
      <c r="H10" s="1543">
        <v>347.33549450549452</v>
      </c>
      <c r="I10" s="1543">
        <v>-0.60667607548300528</v>
      </c>
      <c r="J10" s="1543">
        <v>-9.3625498007968133</v>
      </c>
      <c r="K10" s="1543">
        <v>28.693952197767548</v>
      </c>
      <c r="L10" s="1544">
        <v>-1.6402069659281437</v>
      </c>
    </row>
    <row r="11" spans="1:12">
      <c r="A11" s="1192" t="s">
        <v>82</v>
      </c>
      <c r="B11" s="1481" t="s">
        <v>19</v>
      </c>
      <c r="C11" s="1193">
        <v>20482.029551701537</v>
      </c>
      <c r="D11" s="1193">
        <v>20448.395984258921</v>
      </c>
      <c r="E11" s="1545">
        <v>20891.670142735569</v>
      </c>
      <c r="F11" s="1545">
        <v>20857.3639039441</v>
      </c>
      <c r="G11" s="1546">
        <v>0.1644802236249113</v>
      </c>
      <c r="H11" s="1547">
        <v>393.13094795539035</v>
      </c>
      <c r="I11" s="1547">
        <v>-0.75401592595816569</v>
      </c>
      <c r="J11" s="1547">
        <v>4.8732943469785575</v>
      </c>
      <c r="K11" s="1547">
        <v>6.7856467175379969</v>
      </c>
      <c r="L11" s="1548">
        <v>0.58587633866314004</v>
      </c>
    </row>
    <row r="12" spans="1:12">
      <c r="A12" s="1192" t="s">
        <v>83</v>
      </c>
      <c r="B12" s="1481" t="s">
        <v>19</v>
      </c>
      <c r="C12" s="1193" t="s">
        <v>200</v>
      </c>
      <c r="D12" s="1193" t="s">
        <v>73</v>
      </c>
      <c r="E12" s="1545" t="s">
        <v>200</v>
      </c>
      <c r="F12" s="1545" t="s">
        <v>73</v>
      </c>
      <c r="G12" s="1546" t="s">
        <v>73</v>
      </c>
      <c r="H12" s="1547" t="s">
        <v>200</v>
      </c>
      <c r="I12" s="1547" t="s">
        <v>73</v>
      </c>
      <c r="J12" s="1547" t="s">
        <v>73</v>
      </c>
      <c r="K12" s="1547">
        <v>0.12612726240776945</v>
      </c>
      <c r="L12" s="1548" t="s">
        <v>73</v>
      </c>
    </row>
    <row r="13" spans="1:12">
      <c r="A13" s="1192" t="s">
        <v>71</v>
      </c>
      <c r="B13" s="1481" t="s">
        <v>19</v>
      </c>
      <c r="C13" s="1193">
        <v>16656.639378097378</v>
      </c>
      <c r="D13" s="1193">
        <v>16919.317602976036</v>
      </c>
      <c r="E13" s="1545">
        <v>16989.772165659324</v>
      </c>
      <c r="F13" s="1545">
        <v>17257.703955035558</v>
      </c>
      <c r="G13" s="1546">
        <v>-1.5525343931865034</v>
      </c>
      <c r="H13" s="1547">
        <v>279.09710927573065</v>
      </c>
      <c r="I13" s="1547">
        <v>0.64336051548139528</v>
      </c>
      <c r="J13" s="1547">
        <v>-6.0158232572025678</v>
      </c>
      <c r="K13" s="1547">
        <v>39.704862205965817</v>
      </c>
      <c r="L13" s="1548">
        <v>-0.77492509236036256</v>
      </c>
    </row>
    <row r="14" spans="1:12" ht="15.75" thickBot="1">
      <c r="A14" s="1482" t="s">
        <v>84</v>
      </c>
      <c r="B14" s="1483" t="s">
        <v>19</v>
      </c>
      <c r="C14" s="1194">
        <v>20782.7619062003</v>
      </c>
      <c r="D14" s="1194">
        <v>20829.392974576131</v>
      </c>
      <c r="E14" s="1549">
        <v>21198.417144324307</v>
      </c>
      <c r="F14" s="1549">
        <v>21245.980834067654</v>
      </c>
      <c r="G14" s="1550">
        <v>-0.22387147063165544</v>
      </c>
      <c r="H14" s="1551">
        <v>288.78648024628018</v>
      </c>
      <c r="I14" s="1551">
        <v>6.4368006792414084E-2</v>
      </c>
      <c r="J14" s="1551">
        <v>3.0399154110494315</v>
      </c>
      <c r="K14" s="1551">
        <v>24.582203443274263</v>
      </c>
      <c r="L14" s="1552">
        <v>1.722816169118726</v>
      </c>
    </row>
    <row r="15" spans="1:12" ht="15.75" thickBot="1">
      <c r="A15" s="1476"/>
      <c r="B15" s="1484"/>
      <c r="C15" s="1532"/>
      <c r="D15" s="1532"/>
      <c r="E15" s="1532"/>
      <c r="F15" s="1532"/>
      <c r="G15" s="1533"/>
      <c r="H15" s="1530"/>
      <c r="I15" s="1530"/>
      <c r="J15" s="1530"/>
      <c r="K15" s="1530"/>
      <c r="L15" s="1534"/>
    </row>
    <row r="16" spans="1:12">
      <c r="A16" s="1195" t="s">
        <v>85</v>
      </c>
      <c r="B16" s="1485" t="s">
        <v>21</v>
      </c>
      <c r="C16" s="1196" t="s">
        <v>73</v>
      </c>
      <c r="D16" s="1196" t="s">
        <v>73</v>
      </c>
      <c r="E16" s="1553" t="s">
        <v>73</v>
      </c>
      <c r="F16" s="1553" t="s">
        <v>73</v>
      </c>
      <c r="G16" s="1554" t="s">
        <v>73</v>
      </c>
      <c r="H16" s="1555" t="s">
        <v>73</v>
      </c>
      <c r="I16" s="1555" t="s">
        <v>73</v>
      </c>
      <c r="J16" s="1556" t="s">
        <v>73</v>
      </c>
      <c r="K16" s="1556" t="s">
        <v>73</v>
      </c>
      <c r="L16" s="1557" t="s">
        <v>73</v>
      </c>
    </row>
    <row r="17" spans="1:12">
      <c r="A17" s="1191" t="s">
        <v>85</v>
      </c>
      <c r="B17" s="1486" t="s">
        <v>22</v>
      </c>
      <c r="C17" s="1193" t="s">
        <v>73</v>
      </c>
      <c r="D17" s="1193" t="s">
        <v>73</v>
      </c>
      <c r="E17" s="1545" t="s">
        <v>73</v>
      </c>
      <c r="F17" s="1545" t="s">
        <v>73</v>
      </c>
      <c r="G17" s="1546" t="s">
        <v>73</v>
      </c>
      <c r="H17" s="1547" t="s">
        <v>73</v>
      </c>
      <c r="I17" s="1547" t="s">
        <v>73</v>
      </c>
      <c r="J17" s="1558" t="s">
        <v>73</v>
      </c>
      <c r="K17" s="1558" t="s">
        <v>73</v>
      </c>
      <c r="L17" s="1559" t="s">
        <v>73</v>
      </c>
    </row>
    <row r="18" spans="1:12">
      <c r="A18" s="1191" t="s">
        <v>85</v>
      </c>
      <c r="B18" s="1486" t="s">
        <v>23</v>
      </c>
      <c r="C18" s="1193" t="s">
        <v>73</v>
      </c>
      <c r="D18" s="1193" t="s">
        <v>73</v>
      </c>
      <c r="E18" s="1545" t="s">
        <v>73</v>
      </c>
      <c r="F18" s="1545" t="s">
        <v>73</v>
      </c>
      <c r="G18" s="1546" t="s">
        <v>73</v>
      </c>
      <c r="H18" s="1547" t="s">
        <v>73</v>
      </c>
      <c r="I18" s="1547" t="s">
        <v>73</v>
      </c>
      <c r="J18" s="1558" t="s">
        <v>73</v>
      </c>
      <c r="K18" s="1558" t="s">
        <v>73</v>
      </c>
      <c r="L18" s="1559" t="s">
        <v>73</v>
      </c>
    </row>
    <row r="19" spans="1:12">
      <c r="A19" s="1195" t="s">
        <v>85</v>
      </c>
      <c r="B19" s="1487" t="s">
        <v>24</v>
      </c>
      <c r="C19" s="1197">
        <v>19759.359259259258</v>
      </c>
      <c r="D19" s="1197">
        <v>18606.866666666669</v>
      </c>
      <c r="E19" s="1560">
        <v>20154.546444444444</v>
      </c>
      <c r="F19" s="1560">
        <v>18979.004000000001</v>
      </c>
      <c r="G19" s="1561">
        <v>6.1939100937248517</v>
      </c>
      <c r="H19" s="1562">
        <v>277.50833333333338</v>
      </c>
      <c r="I19" s="1562">
        <v>24.276011344976862</v>
      </c>
      <c r="J19" s="1563">
        <v>300</v>
      </c>
      <c r="K19" s="1563">
        <v>7.5676357444661654E-2</v>
      </c>
      <c r="L19" s="1564">
        <v>5.7548373880700082E-2</v>
      </c>
    </row>
    <row r="20" spans="1:12">
      <c r="A20" s="1191" t="s">
        <v>85</v>
      </c>
      <c r="B20" s="1486" t="s">
        <v>25</v>
      </c>
      <c r="C20" s="1193" t="s">
        <v>200</v>
      </c>
      <c r="D20" s="1193">
        <v>18606.866666666669</v>
      </c>
      <c r="E20" s="1545" t="s">
        <v>200</v>
      </c>
      <c r="F20" s="1545">
        <v>18979.004000000001</v>
      </c>
      <c r="G20" s="1546" t="s">
        <v>73</v>
      </c>
      <c r="H20" s="1547" t="s">
        <v>200</v>
      </c>
      <c r="I20" s="1547" t="s">
        <v>73</v>
      </c>
      <c r="J20" s="1558" t="s">
        <v>73</v>
      </c>
      <c r="K20" s="1558">
        <v>4.41445418427193E-2</v>
      </c>
      <c r="L20" s="1559" t="s">
        <v>73</v>
      </c>
    </row>
    <row r="21" spans="1:12">
      <c r="A21" s="1191" t="s">
        <v>85</v>
      </c>
      <c r="B21" s="1486" t="s">
        <v>26</v>
      </c>
      <c r="C21" s="1193" t="s">
        <v>200</v>
      </c>
      <c r="D21" s="1193" t="s">
        <v>73</v>
      </c>
      <c r="E21" s="1545" t="s">
        <v>200</v>
      </c>
      <c r="F21" s="1545" t="s">
        <v>73</v>
      </c>
      <c r="G21" s="1546" t="s">
        <v>73</v>
      </c>
      <c r="H21" s="1547" t="s">
        <v>200</v>
      </c>
      <c r="I21" s="1547" t="s">
        <v>73</v>
      </c>
      <c r="J21" s="1558" t="s">
        <v>73</v>
      </c>
      <c r="K21" s="1558">
        <v>3.1531815601942362E-2</v>
      </c>
      <c r="L21" s="1559" t="s">
        <v>73</v>
      </c>
    </row>
    <row r="22" spans="1:12">
      <c r="A22" s="1195" t="s">
        <v>85</v>
      </c>
      <c r="B22" s="1487" t="s">
        <v>27</v>
      </c>
      <c r="C22" s="1197">
        <v>18973.676579520696</v>
      </c>
      <c r="D22" s="1197">
        <v>19231.327510248437</v>
      </c>
      <c r="E22" s="1560">
        <v>19353.15011111111</v>
      </c>
      <c r="F22" s="1560">
        <v>19615.954060453405</v>
      </c>
      <c r="G22" s="1561">
        <v>-1.3397459462454528</v>
      </c>
      <c r="H22" s="1562">
        <v>252</v>
      </c>
      <c r="I22" s="1562">
        <v>14.262683258602445</v>
      </c>
      <c r="J22" s="1563">
        <v>-72.222222222222214</v>
      </c>
      <c r="K22" s="1563">
        <v>3.1531815601942362E-2</v>
      </c>
      <c r="L22" s="1564">
        <v>-7.7236085781827044E-2</v>
      </c>
    </row>
    <row r="23" spans="1:12">
      <c r="A23" s="1191" t="s">
        <v>85</v>
      </c>
      <c r="B23" s="1486" t="s">
        <v>28</v>
      </c>
      <c r="C23" s="1193">
        <v>18592.404901960785</v>
      </c>
      <c r="D23" s="1193">
        <v>18602.033333333333</v>
      </c>
      <c r="E23" s="1545">
        <v>18964.253000000001</v>
      </c>
      <c r="F23" s="1545">
        <v>18974.074000000001</v>
      </c>
      <c r="G23" s="1546">
        <v>-5.1760101705094611E-2</v>
      </c>
      <c r="H23" s="1547">
        <v>245</v>
      </c>
      <c r="I23" s="1547">
        <v>11.668185961713762</v>
      </c>
      <c r="J23" s="1558">
        <v>-76.470588235294116</v>
      </c>
      <c r="K23" s="1558">
        <v>2.5225452481553889E-2</v>
      </c>
      <c r="L23" s="1559">
        <v>-7.749978771422833E-2</v>
      </c>
    </row>
    <row r="24" spans="1:12" ht="15.75" thickBot="1">
      <c r="A24" s="1488" t="s">
        <v>85</v>
      </c>
      <c r="B24" s="1489" t="s">
        <v>29</v>
      </c>
      <c r="C24" s="1198" t="s">
        <v>200</v>
      </c>
      <c r="D24" s="1198" t="s">
        <v>200</v>
      </c>
      <c r="E24" s="1565" t="s">
        <v>200</v>
      </c>
      <c r="F24" s="1565" t="s">
        <v>200</v>
      </c>
      <c r="G24" s="1566" t="s">
        <v>73</v>
      </c>
      <c r="H24" s="1558" t="s">
        <v>200</v>
      </c>
      <c r="I24" s="1558" t="s">
        <v>73</v>
      </c>
      <c r="J24" s="1558" t="s">
        <v>73</v>
      </c>
      <c r="K24" s="1558">
        <v>6.3063631203884724E-3</v>
      </c>
      <c r="L24" s="1559" t="s">
        <v>73</v>
      </c>
    </row>
    <row r="25" spans="1:12" ht="15.75" thickBot="1">
      <c r="A25" s="1476"/>
      <c r="B25" s="1484"/>
      <c r="C25" s="1532"/>
      <c r="D25" s="1532"/>
      <c r="E25" s="1532"/>
      <c r="F25" s="1532"/>
      <c r="G25" s="1533"/>
      <c r="H25" s="1530"/>
      <c r="I25" s="1530"/>
      <c r="J25" s="1530"/>
      <c r="K25" s="1530"/>
      <c r="L25" s="1534"/>
    </row>
    <row r="26" spans="1:12">
      <c r="A26" s="1195" t="s">
        <v>86</v>
      </c>
      <c r="B26" s="1485" t="s">
        <v>21</v>
      </c>
      <c r="C26" s="1196">
        <v>21515.786099661214</v>
      </c>
      <c r="D26" s="1196">
        <v>21647.827582484158</v>
      </c>
      <c r="E26" s="1553">
        <v>21946.10182165444</v>
      </c>
      <c r="F26" s="1553">
        <v>22080.784134133843</v>
      </c>
      <c r="G26" s="1554">
        <v>-0.60995257985970941</v>
      </c>
      <c r="H26" s="1555">
        <v>408.9317241379311</v>
      </c>
      <c r="I26" s="1555">
        <v>4.6829784187282803E-3</v>
      </c>
      <c r="J26" s="1556">
        <v>-13.17365269461078</v>
      </c>
      <c r="K26" s="1556">
        <v>3.6576906098253135</v>
      </c>
      <c r="L26" s="1557">
        <v>-0.37880706375012885</v>
      </c>
    </row>
    <row r="27" spans="1:12">
      <c r="A27" s="1191" t="s">
        <v>86</v>
      </c>
      <c r="B27" s="1486" t="s">
        <v>22</v>
      </c>
      <c r="C27" s="1193">
        <v>21744.822549019609</v>
      </c>
      <c r="D27" s="1193">
        <v>21783.007843137257</v>
      </c>
      <c r="E27" s="1545">
        <v>22179.719000000001</v>
      </c>
      <c r="F27" s="1545">
        <v>22218.668000000001</v>
      </c>
      <c r="G27" s="1546">
        <v>-0.17529853724804978</v>
      </c>
      <c r="H27" s="1547">
        <v>404.3</v>
      </c>
      <c r="I27" s="1547">
        <v>0.64724919093851696</v>
      </c>
      <c r="J27" s="1558">
        <v>-11.607142857142858</v>
      </c>
      <c r="K27" s="1558">
        <v>2.4973197956738349</v>
      </c>
      <c r="L27" s="1559">
        <v>-0.20979241654442626</v>
      </c>
    </row>
    <row r="28" spans="1:12">
      <c r="A28" s="1191" t="s">
        <v>86</v>
      </c>
      <c r="B28" s="1486" t="s">
        <v>23</v>
      </c>
      <c r="C28" s="1193">
        <v>21039.97156862745</v>
      </c>
      <c r="D28" s="1193">
        <v>21386.807843137256</v>
      </c>
      <c r="E28" s="1545">
        <v>21460.771000000001</v>
      </c>
      <c r="F28" s="1545">
        <v>21814.544000000002</v>
      </c>
      <c r="G28" s="1546">
        <v>-1.6217299797786331</v>
      </c>
      <c r="H28" s="1547">
        <v>418.9</v>
      </c>
      <c r="I28" s="1547">
        <v>-1.1095372993390096</v>
      </c>
      <c r="J28" s="1558">
        <v>-16.363636363636363</v>
      </c>
      <c r="K28" s="1558">
        <v>1.1603708141514788</v>
      </c>
      <c r="L28" s="1559">
        <v>-0.16901464720570303</v>
      </c>
    </row>
    <row r="29" spans="1:12">
      <c r="A29" s="1195" t="s">
        <v>86</v>
      </c>
      <c r="B29" s="1487" t="s">
        <v>24</v>
      </c>
      <c r="C29" s="1197">
        <v>21501.483067877281</v>
      </c>
      <c r="D29" s="1197">
        <v>21025.835460879509</v>
      </c>
      <c r="E29" s="1560">
        <v>21931.512729234826</v>
      </c>
      <c r="F29" s="1560">
        <v>21446.3521700971</v>
      </c>
      <c r="G29" s="1561">
        <v>2.262205503713548</v>
      </c>
      <c r="H29" s="1562">
        <v>362.39546279491833</v>
      </c>
      <c r="I29" s="1562">
        <v>-1.5489842596850565</v>
      </c>
      <c r="J29" s="1563">
        <v>4.0276903713027066</v>
      </c>
      <c r="K29" s="1563">
        <v>10.424418238002144</v>
      </c>
      <c r="L29" s="1564">
        <v>0.82262961029049997</v>
      </c>
    </row>
    <row r="30" spans="1:12">
      <c r="A30" s="1191" t="s">
        <v>86</v>
      </c>
      <c r="B30" s="1486" t="s">
        <v>25</v>
      </c>
      <c r="C30" s="1193">
        <v>21782.975490196077</v>
      </c>
      <c r="D30" s="1193">
        <v>21034.644117647058</v>
      </c>
      <c r="E30" s="1545">
        <v>22218.634999999998</v>
      </c>
      <c r="F30" s="1545">
        <v>21455.337</v>
      </c>
      <c r="G30" s="1546">
        <v>3.5576136604146504</v>
      </c>
      <c r="H30" s="1547">
        <v>352.9</v>
      </c>
      <c r="I30" s="1547">
        <v>-1.0098176718092631</v>
      </c>
      <c r="J30" s="1558">
        <v>12.034383954154727</v>
      </c>
      <c r="K30" s="1558">
        <v>7.3973639402156772</v>
      </c>
      <c r="L30" s="1559">
        <v>1.07069767639309</v>
      </c>
    </row>
    <row r="31" spans="1:12">
      <c r="A31" s="1191" t="s">
        <v>86</v>
      </c>
      <c r="B31" s="1486" t="s">
        <v>26</v>
      </c>
      <c r="C31" s="1193">
        <v>20871.96862745098</v>
      </c>
      <c r="D31" s="1193">
        <v>21010.30098039216</v>
      </c>
      <c r="E31" s="1545">
        <v>21289.407999999999</v>
      </c>
      <c r="F31" s="1545">
        <v>21430.507000000001</v>
      </c>
      <c r="G31" s="1546">
        <v>-0.6584025286942673</v>
      </c>
      <c r="H31" s="1547">
        <v>385.6</v>
      </c>
      <c r="I31" s="1547">
        <v>-1.2548015364916716</v>
      </c>
      <c r="J31" s="1558">
        <v>-11.439114391143912</v>
      </c>
      <c r="K31" s="1558">
        <v>3.0270542977864667</v>
      </c>
      <c r="L31" s="1559">
        <v>-0.24806806610259002</v>
      </c>
    </row>
    <row r="32" spans="1:12">
      <c r="A32" s="1195" t="s">
        <v>86</v>
      </c>
      <c r="B32" s="1487" t="s">
        <v>27</v>
      </c>
      <c r="C32" s="1197">
        <v>20012.811432656272</v>
      </c>
      <c r="D32" s="1197">
        <v>20107.292799941541</v>
      </c>
      <c r="E32" s="1560">
        <v>20413.067661309396</v>
      </c>
      <c r="F32" s="1560">
        <v>20509.438655940372</v>
      </c>
      <c r="G32" s="1561">
        <v>-0.46988606683812134</v>
      </c>
      <c r="H32" s="1562">
        <v>321.17237807509707</v>
      </c>
      <c r="I32" s="1562">
        <v>-0.98275525007250775</v>
      </c>
      <c r="J32" s="1563">
        <v>-16.141874773796598</v>
      </c>
      <c r="K32" s="1563">
        <v>14.61184334994009</v>
      </c>
      <c r="L32" s="1564">
        <v>-2.0840295124685166</v>
      </c>
    </row>
    <row r="33" spans="1:12">
      <c r="A33" s="1191" t="s">
        <v>86</v>
      </c>
      <c r="B33" s="1486" t="s">
        <v>28</v>
      </c>
      <c r="C33" s="1193">
        <v>19920.378431372548</v>
      </c>
      <c r="D33" s="1193">
        <v>20071.995098039217</v>
      </c>
      <c r="E33" s="1545">
        <v>20318.786</v>
      </c>
      <c r="F33" s="1545">
        <v>20473.435000000001</v>
      </c>
      <c r="G33" s="1546">
        <v>-0.75536420732525456</v>
      </c>
      <c r="H33" s="1547">
        <v>309.2</v>
      </c>
      <c r="I33" s="1547">
        <v>-0.57877813504823516</v>
      </c>
      <c r="J33" s="1558">
        <v>-20.723014256619145</v>
      </c>
      <c r="K33" s="1558">
        <v>9.8190073784448515</v>
      </c>
      <c r="L33" s="1559">
        <v>-2.0487791947619876</v>
      </c>
    </row>
    <row r="34" spans="1:12" ht="15.75" thickBot="1">
      <c r="A34" s="1488" t="s">
        <v>86</v>
      </c>
      <c r="B34" s="1489" t="s">
        <v>29</v>
      </c>
      <c r="C34" s="1198">
        <v>20182.147058823532</v>
      </c>
      <c r="D34" s="1198">
        <v>20182.848039215685</v>
      </c>
      <c r="E34" s="1565">
        <v>20585.79</v>
      </c>
      <c r="F34" s="1565">
        <v>20586.505000000001</v>
      </c>
      <c r="G34" s="1566">
        <v>-3.4731490362261371E-3</v>
      </c>
      <c r="H34" s="1558">
        <v>345.7</v>
      </c>
      <c r="I34" s="1558">
        <v>-3.2194848824188131</v>
      </c>
      <c r="J34" s="1558">
        <v>-4.8811013767209008</v>
      </c>
      <c r="K34" s="1558">
        <v>4.7928359714952382</v>
      </c>
      <c r="L34" s="1559">
        <v>-3.5250317706526424E-2</v>
      </c>
    </row>
    <row r="35" spans="1:12" ht="15.75" thickBot="1">
      <c r="A35" s="1490"/>
      <c r="B35" s="1491"/>
      <c r="C35" s="1567"/>
      <c r="D35" s="1567"/>
      <c r="E35" s="1567"/>
      <c r="F35" s="1567"/>
      <c r="G35" s="1568"/>
      <c r="H35" s="1569"/>
      <c r="I35" s="1569"/>
      <c r="J35" s="1569"/>
      <c r="K35" s="1569"/>
      <c r="L35" s="1570"/>
    </row>
    <row r="36" spans="1:12">
      <c r="A36" s="1191" t="s">
        <v>87</v>
      </c>
      <c r="B36" s="1492" t="s">
        <v>26</v>
      </c>
      <c r="C36" s="1571">
        <v>20758.783333333333</v>
      </c>
      <c r="D36" s="1571">
        <v>20802.094117647059</v>
      </c>
      <c r="E36" s="1572">
        <v>21173.958999999999</v>
      </c>
      <c r="F36" s="1572">
        <v>21218.135999999999</v>
      </c>
      <c r="G36" s="1573">
        <v>-0.20820396287402287</v>
      </c>
      <c r="H36" s="1574">
        <v>412.3</v>
      </c>
      <c r="I36" s="1574">
        <v>-0.53075995174909252</v>
      </c>
      <c r="J36" s="1574">
        <v>-3.9603960396039604</v>
      </c>
      <c r="K36" s="1574">
        <v>3.0585861133884089</v>
      </c>
      <c r="L36" s="1575">
        <v>7.042213454877988E-3</v>
      </c>
    </row>
    <row r="37" spans="1:12" ht="15.75" thickBot="1">
      <c r="A37" s="1488" t="s">
        <v>87</v>
      </c>
      <c r="B37" s="1489" t="s">
        <v>29</v>
      </c>
      <c r="C37" s="1198">
        <v>20233.959803921567</v>
      </c>
      <c r="D37" s="1198">
        <v>20072.750980392157</v>
      </c>
      <c r="E37" s="1565">
        <v>20638.638999999999</v>
      </c>
      <c r="F37" s="1565">
        <v>20474.205999999998</v>
      </c>
      <c r="G37" s="1566">
        <v>0.80312271938653401</v>
      </c>
      <c r="H37" s="1558">
        <v>377.4</v>
      </c>
      <c r="I37" s="1558">
        <v>-0.23790642347344279</v>
      </c>
      <c r="J37" s="1558">
        <v>13.435700575815741</v>
      </c>
      <c r="K37" s="1558">
        <v>3.7270606041495866</v>
      </c>
      <c r="L37" s="1559">
        <v>0.57883412520826072</v>
      </c>
    </row>
    <row r="38" spans="1:12" ht="15.75" thickBot="1">
      <c r="A38" s="1490"/>
      <c r="B38" s="1491"/>
      <c r="C38" s="1567"/>
      <c r="D38" s="1567"/>
      <c r="E38" s="1567"/>
      <c r="F38" s="1567"/>
      <c r="G38" s="1568"/>
      <c r="H38" s="1569"/>
      <c r="I38" s="1569"/>
      <c r="J38" s="1569"/>
      <c r="K38" s="1569"/>
      <c r="L38" s="1570"/>
    </row>
    <row r="39" spans="1:12">
      <c r="A39" s="1195" t="s">
        <v>88</v>
      </c>
      <c r="B39" s="1485" t="s">
        <v>21</v>
      </c>
      <c r="C39" s="1196" t="s">
        <v>73</v>
      </c>
      <c r="D39" s="1196" t="s">
        <v>73</v>
      </c>
      <c r="E39" s="1553" t="s">
        <v>73</v>
      </c>
      <c r="F39" s="1553" t="s">
        <v>73</v>
      </c>
      <c r="G39" s="1554" t="s">
        <v>73</v>
      </c>
      <c r="H39" s="1555" t="s">
        <v>73</v>
      </c>
      <c r="I39" s="1555" t="s">
        <v>73</v>
      </c>
      <c r="J39" s="1556" t="s">
        <v>73</v>
      </c>
      <c r="K39" s="1556" t="s">
        <v>73</v>
      </c>
      <c r="L39" s="1557" t="s">
        <v>73</v>
      </c>
    </row>
    <row r="40" spans="1:12">
      <c r="A40" s="1192" t="s">
        <v>88</v>
      </c>
      <c r="B40" s="1486" t="s">
        <v>22</v>
      </c>
      <c r="C40" s="1193" t="s">
        <v>73</v>
      </c>
      <c r="D40" s="1193" t="s">
        <v>73</v>
      </c>
      <c r="E40" s="1545" t="s">
        <v>73</v>
      </c>
      <c r="F40" s="1545" t="s">
        <v>73</v>
      </c>
      <c r="G40" s="1546" t="s">
        <v>73</v>
      </c>
      <c r="H40" s="1547" t="s">
        <v>73</v>
      </c>
      <c r="I40" s="1547" t="s">
        <v>73</v>
      </c>
      <c r="J40" s="1558" t="s">
        <v>73</v>
      </c>
      <c r="K40" s="1558" t="s">
        <v>73</v>
      </c>
      <c r="L40" s="1559" t="s">
        <v>73</v>
      </c>
    </row>
    <row r="41" spans="1:12">
      <c r="A41" s="1192" t="s">
        <v>88</v>
      </c>
      <c r="B41" s="1486" t="s">
        <v>23</v>
      </c>
      <c r="C41" s="1193" t="s">
        <v>73</v>
      </c>
      <c r="D41" s="1193" t="s">
        <v>73</v>
      </c>
      <c r="E41" s="1545" t="s">
        <v>73</v>
      </c>
      <c r="F41" s="1545" t="s">
        <v>73</v>
      </c>
      <c r="G41" s="1546" t="s">
        <v>73</v>
      </c>
      <c r="H41" s="1547" t="s">
        <v>73</v>
      </c>
      <c r="I41" s="1547" t="s">
        <v>73</v>
      </c>
      <c r="J41" s="1558" t="s">
        <v>73</v>
      </c>
      <c r="K41" s="1558" t="s">
        <v>73</v>
      </c>
      <c r="L41" s="1559" t="s">
        <v>73</v>
      </c>
    </row>
    <row r="42" spans="1:12">
      <c r="A42" s="1192" t="s">
        <v>88</v>
      </c>
      <c r="B42" s="1486" t="s">
        <v>30</v>
      </c>
      <c r="C42" s="1193" t="s">
        <v>73</v>
      </c>
      <c r="D42" s="1193" t="s">
        <v>73</v>
      </c>
      <c r="E42" s="1545" t="s">
        <v>73</v>
      </c>
      <c r="F42" s="1545" t="s">
        <v>73</v>
      </c>
      <c r="G42" s="1546" t="s">
        <v>73</v>
      </c>
      <c r="H42" s="1547" t="s">
        <v>73</v>
      </c>
      <c r="I42" s="1547" t="s">
        <v>73</v>
      </c>
      <c r="J42" s="1558" t="s">
        <v>73</v>
      </c>
      <c r="K42" s="1558" t="s">
        <v>73</v>
      </c>
      <c r="L42" s="1559" t="s">
        <v>73</v>
      </c>
    </row>
    <row r="43" spans="1:12">
      <c r="A43" s="1199" t="s">
        <v>88</v>
      </c>
      <c r="B43" s="1487" t="s">
        <v>24</v>
      </c>
      <c r="C43" s="1197" t="s">
        <v>200</v>
      </c>
      <c r="D43" s="1197" t="s">
        <v>73</v>
      </c>
      <c r="E43" s="1560" t="s">
        <v>200</v>
      </c>
      <c r="F43" s="1560" t="s">
        <v>73</v>
      </c>
      <c r="G43" s="1561" t="s">
        <v>73</v>
      </c>
      <c r="H43" s="1562" t="s">
        <v>200</v>
      </c>
      <c r="I43" s="1562" t="s">
        <v>73</v>
      </c>
      <c r="J43" s="1563" t="s">
        <v>73</v>
      </c>
      <c r="K43" s="1563">
        <v>1.8919089361165414E-2</v>
      </c>
      <c r="L43" s="1564" t="s">
        <v>73</v>
      </c>
    </row>
    <row r="44" spans="1:12">
      <c r="A44" s="1192" t="s">
        <v>88</v>
      </c>
      <c r="B44" s="1486" t="s">
        <v>26</v>
      </c>
      <c r="C44" s="1193" t="s">
        <v>200</v>
      </c>
      <c r="D44" s="1193" t="s">
        <v>73</v>
      </c>
      <c r="E44" s="1545" t="s">
        <v>200</v>
      </c>
      <c r="F44" s="1545" t="s">
        <v>73</v>
      </c>
      <c r="G44" s="1546" t="s">
        <v>73</v>
      </c>
      <c r="H44" s="1547" t="s">
        <v>200</v>
      </c>
      <c r="I44" s="1547" t="s">
        <v>73</v>
      </c>
      <c r="J44" s="1558" t="s">
        <v>73</v>
      </c>
      <c r="K44" s="1558">
        <v>6.3063631203884724E-3</v>
      </c>
      <c r="L44" s="1559" t="s">
        <v>73</v>
      </c>
    </row>
    <row r="45" spans="1:12">
      <c r="A45" s="1192" t="s">
        <v>88</v>
      </c>
      <c r="B45" s="1486" t="s">
        <v>31</v>
      </c>
      <c r="C45" s="1193" t="s">
        <v>200</v>
      </c>
      <c r="D45" s="1193" t="s">
        <v>73</v>
      </c>
      <c r="E45" s="1545" t="s">
        <v>200</v>
      </c>
      <c r="F45" s="1545" t="s">
        <v>73</v>
      </c>
      <c r="G45" s="1546" t="s">
        <v>73</v>
      </c>
      <c r="H45" s="1547" t="s">
        <v>200</v>
      </c>
      <c r="I45" s="1547" t="s">
        <v>73</v>
      </c>
      <c r="J45" s="1558" t="s">
        <v>73</v>
      </c>
      <c r="K45" s="1558">
        <v>1.2612726240776945E-2</v>
      </c>
      <c r="L45" s="1559" t="s">
        <v>73</v>
      </c>
    </row>
    <row r="46" spans="1:12">
      <c r="A46" s="1199" t="s">
        <v>88</v>
      </c>
      <c r="B46" s="1487" t="s">
        <v>27</v>
      </c>
      <c r="C46" s="1197" t="s">
        <v>200</v>
      </c>
      <c r="D46" s="1197" t="s">
        <v>73</v>
      </c>
      <c r="E46" s="1560" t="s">
        <v>200</v>
      </c>
      <c r="F46" s="1560" t="s">
        <v>73</v>
      </c>
      <c r="G46" s="1561" t="s">
        <v>73</v>
      </c>
      <c r="H46" s="1562" t="s">
        <v>200</v>
      </c>
      <c r="I46" s="1562" t="s">
        <v>73</v>
      </c>
      <c r="J46" s="1563" t="s">
        <v>73</v>
      </c>
      <c r="K46" s="1563">
        <v>0.10720817304660402</v>
      </c>
      <c r="L46" s="1564" t="s">
        <v>73</v>
      </c>
    </row>
    <row r="47" spans="1:12">
      <c r="A47" s="1192" t="s">
        <v>88</v>
      </c>
      <c r="B47" s="1486" t="s">
        <v>29</v>
      </c>
      <c r="C47" s="1193" t="s">
        <v>200</v>
      </c>
      <c r="D47" s="1193" t="s">
        <v>73</v>
      </c>
      <c r="E47" s="1545" t="s">
        <v>200</v>
      </c>
      <c r="F47" s="1545" t="s">
        <v>73</v>
      </c>
      <c r="G47" s="1546" t="s">
        <v>73</v>
      </c>
      <c r="H47" s="1547" t="s">
        <v>200</v>
      </c>
      <c r="I47" s="1547" t="s">
        <v>73</v>
      </c>
      <c r="J47" s="1558" t="s">
        <v>73</v>
      </c>
      <c r="K47" s="1558">
        <v>6.3063631203884724E-2</v>
      </c>
      <c r="L47" s="1559" t="s">
        <v>73</v>
      </c>
    </row>
    <row r="48" spans="1:12" ht="15.75" thickBot="1">
      <c r="A48" s="1493" t="s">
        <v>88</v>
      </c>
      <c r="B48" s="1486" t="s">
        <v>32</v>
      </c>
      <c r="C48" s="1198" t="s">
        <v>200</v>
      </c>
      <c r="D48" s="1198" t="s">
        <v>73</v>
      </c>
      <c r="E48" s="1565" t="s">
        <v>200</v>
      </c>
      <c r="F48" s="1565" t="s">
        <v>73</v>
      </c>
      <c r="G48" s="1566" t="s">
        <v>73</v>
      </c>
      <c r="H48" s="1558" t="s">
        <v>200</v>
      </c>
      <c r="I48" s="1558" t="s">
        <v>73</v>
      </c>
      <c r="J48" s="1558" t="s">
        <v>73</v>
      </c>
      <c r="K48" s="1558">
        <v>4.41445418427193E-2</v>
      </c>
      <c r="L48" s="1559" t="s">
        <v>73</v>
      </c>
    </row>
    <row r="49" spans="1:12" ht="15.75" thickBot="1">
      <c r="A49" s="1490"/>
      <c r="B49" s="1491"/>
      <c r="C49" s="1567"/>
      <c r="D49" s="1567"/>
      <c r="E49" s="1567"/>
      <c r="F49" s="1567"/>
      <c r="G49" s="1568"/>
      <c r="H49" s="1569"/>
      <c r="I49" s="1569"/>
      <c r="J49" s="1569"/>
      <c r="K49" s="1569"/>
      <c r="L49" s="1570"/>
    </row>
    <row r="50" spans="1:12">
      <c r="A50" s="1195" t="s">
        <v>20</v>
      </c>
      <c r="B50" s="1485" t="s">
        <v>24</v>
      </c>
      <c r="C50" s="1196">
        <v>18299.420690511317</v>
      </c>
      <c r="D50" s="1196">
        <v>18385.434897486906</v>
      </c>
      <c r="E50" s="1553">
        <v>18665.409104321545</v>
      </c>
      <c r="F50" s="1553">
        <v>18753.143595436646</v>
      </c>
      <c r="G50" s="1554">
        <v>-0.46783884882346022</v>
      </c>
      <c r="H50" s="1555">
        <v>343.85070224719101</v>
      </c>
      <c r="I50" s="1555">
        <v>1.161141372488895</v>
      </c>
      <c r="J50" s="1556">
        <v>-6.5616797900262469</v>
      </c>
      <c r="K50" s="1556">
        <v>4.4901305417165922</v>
      </c>
      <c r="L50" s="1557">
        <v>-0.11437728352964616</v>
      </c>
    </row>
    <row r="51" spans="1:12">
      <c r="A51" s="1191" t="s">
        <v>20</v>
      </c>
      <c r="B51" s="1486" t="s">
        <v>25</v>
      </c>
      <c r="C51" s="1193">
        <v>18112.026470588236</v>
      </c>
      <c r="D51" s="1193">
        <v>18089.213725490194</v>
      </c>
      <c r="E51" s="1545">
        <v>18474.267</v>
      </c>
      <c r="F51" s="1545">
        <v>18450.998</v>
      </c>
      <c r="G51" s="1546">
        <v>0.12611241950164556</v>
      </c>
      <c r="H51" s="1547">
        <v>316.60000000000002</v>
      </c>
      <c r="I51" s="1547">
        <v>0.12650221378875209</v>
      </c>
      <c r="J51" s="1558">
        <v>-4.4117647058823533</v>
      </c>
      <c r="K51" s="1558">
        <v>1.229740808475752</v>
      </c>
      <c r="L51" s="1559">
        <v>-2.9620738736346741E-3</v>
      </c>
    </row>
    <row r="52" spans="1:12">
      <c r="A52" s="1191" t="s">
        <v>20</v>
      </c>
      <c r="B52" s="1486" t="s">
        <v>26</v>
      </c>
      <c r="C52" s="1193">
        <v>18324.408823529411</v>
      </c>
      <c r="D52" s="1193">
        <v>18521.646078431375</v>
      </c>
      <c r="E52" s="1545">
        <v>18690.897000000001</v>
      </c>
      <c r="F52" s="1545">
        <v>18892.079000000002</v>
      </c>
      <c r="G52" s="1546">
        <v>-1.0649013271646846</v>
      </c>
      <c r="H52" s="1547">
        <v>344.4</v>
      </c>
      <c r="I52" s="1547">
        <v>1.4134275618374423</v>
      </c>
      <c r="J52" s="1558">
        <v>-7.1428571428571423</v>
      </c>
      <c r="K52" s="1558">
        <v>2.1315507346913032</v>
      </c>
      <c r="L52" s="1559">
        <v>-6.7977937736033667E-2</v>
      </c>
    </row>
    <row r="53" spans="1:12">
      <c r="A53" s="1191" t="s">
        <v>20</v>
      </c>
      <c r="B53" s="1486" t="s">
        <v>31</v>
      </c>
      <c r="C53" s="1193">
        <v>18429.295098039216</v>
      </c>
      <c r="D53" s="1193">
        <v>18417.467647058824</v>
      </c>
      <c r="E53" s="1545">
        <v>18797.881000000001</v>
      </c>
      <c r="F53" s="1545">
        <v>18785.816999999999</v>
      </c>
      <c r="G53" s="1546">
        <v>6.4218660279731915E-2</v>
      </c>
      <c r="H53" s="1547">
        <v>372.5</v>
      </c>
      <c r="I53" s="1547">
        <v>1.9430760810071217</v>
      </c>
      <c r="J53" s="1558">
        <v>-7.731958762886598</v>
      </c>
      <c r="K53" s="1558">
        <v>1.1288389985495366</v>
      </c>
      <c r="L53" s="1559">
        <v>-4.3437271919978038E-2</v>
      </c>
    </row>
    <row r="54" spans="1:12">
      <c r="A54" s="1195" t="s">
        <v>20</v>
      </c>
      <c r="B54" s="1487" t="s">
        <v>27</v>
      </c>
      <c r="C54" s="1197">
        <v>17203.428999096162</v>
      </c>
      <c r="D54" s="1197">
        <v>17503.070360235881</v>
      </c>
      <c r="E54" s="1560">
        <v>17547.497579078085</v>
      </c>
      <c r="F54" s="1560">
        <v>17853.131767440598</v>
      </c>
      <c r="G54" s="1561">
        <v>-1.711935991644389</v>
      </c>
      <c r="H54" s="1562">
        <v>297.20424622399548</v>
      </c>
      <c r="I54" s="1562">
        <v>1.0072246931735644</v>
      </c>
      <c r="J54" s="1563">
        <v>-6.2516697835960464</v>
      </c>
      <c r="K54" s="1563">
        <v>22.129028189443147</v>
      </c>
      <c r="L54" s="1564">
        <v>-0.48865263719290297</v>
      </c>
    </row>
    <row r="55" spans="1:12">
      <c r="A55" s="1191" t="s">
        <v>20</v>
      </c>
      <c r="B55" s="1486" t="s">
        <v>28</v>
      </c>
      <c r="C55" s="1193">
        <v>16826.404901960785</v>
      </c>
      <c r="D55" s="1193">
        <v>17071.607843137255</v>
      </c>
      <c r="E55" s="1545">
        <v>17162.933000000001</v>
      </c>
      <c r="F55" s="1545">
        <v>17413.04</v>
      </c>
      <c r="G55" s="1546">
        <v>-1.4363201370926613</v>
      </c>
      <c r="H55" s="1547">
        <v>271.5</v>
      </c>
      <c r="I55" s="1547">
        <v>0.89186176142697027</v>
      </c>
      <c r="J55" s="1558">
        <v>-14.31658562938952</v>
      </c>
      <c r="K55" s="1558">
        <v>10.001891908936116</v>
      </c>
      <c r="L55" s="1559">
        <v>-1.183073950028172</v>
      </c>
    </row>
    <row r="56" spans="1:12">
      <c r="A56" s="1191" t="s">
        <v>20</v>
      </c>
      <c r="B56" s="1486" t="s">
        <v>29</v>
      </c>
      <c r="C56" s="1193">
        <v>17427.641176470588</v>
      </c>
      <c r="D56" s="1193">
        <v>17884.696078431371</v>
      </c>
      <c r="E56" s="1545">
        <v>17776.194</v>
      </c>
      <c r="F56" s="1545">
        <v>18242.39</v>
      </c>
      <c r="G56" s="1546">
        <v>-2.5555642654279396</v>
      </c>
      <c r="H56" s="1547">
        <v>310.89999999999998</v>
      </c>
      <c r="I56" s="1547">
        <v>-0.22464698331195296</v>
      </c>
      <c r="J56" s="1558">
        <v>-3.4805890227576977</v>
      </c>
      <c r="K56" s="1558">
        <v>9.0937756196001764</v>
      </c>
      <c r="L56" s="1559">
        <v>6.6039804747315856E-2</v>
      </c>
    </row>
    <row r="57" spans="1:12">
      <c r="A57" s="1191" t="s">
        <v>20</v>
      </c>
      <c r="B57" s="1486" t="s">
        <v>32</v>
      </c>
      <c r="C57" s="1193">
        <v>17580.285294117646</v>
      </c>
      <c r="D57" s="1193">
        <v>17773.310784313722</v>
      </c>
      <c r="E57" s="1545">
        <v>17931.891</v>
      </c>
      <c r="F57" s="1545">
        <v>18128.776999999998</v>
      </c>
      <c r="G57" s="1546">
        <v>-1.0860412701860618</v>
      </c>
      <c r="H57" s="1547">
        <v>340.9</v>
      </c>
      <c r="I57" s="1547">
        <v>-1.4739884393063649</v>
      </c>
      <c r="J57" s="1558">
        <v>20.854271356783919</v>
      </c>
      <c r="K57" s="1558">
        <v>3.0333606609068551</v>
      </c>
      <c r="L57" s="1559">
        <v>0.62838150808795357</v>
      </c>
    </row>
    <row r="58" spans="1:12">
      <c r="A58" s="1195" t="s">
        <v>20</v>
      </c>
      <c r="B58" s="1487" t="s">
        <v>33</v>
      </c>
      <c r="C58" s="1197">
        <v>14585.291329590947</v>
      </c>
      <c r="D58" s="1197">
        <v>14863.168232857724</v>
      </c>
      <c r="E58" s="1560">
        <v>14876.997156182766</v>
      </c>
      <c r="F58" s="1560">
        <v>15160.431597514878</v>
      </c>
      <c r="G58" s="1561">
        <v>-1.8695670997821285</v>
      </c>
      <c r="H58" s="1562">
        <v>226.25734939759036</v>
      </c>
      <c r="I58" s="1562">
        <v>-0.19337206671059545</v>
      </c>
      <c r="J58" s="1563">
        <v>-5.4238833181403834</v>
      </c>
      <c r="K58" s="1563">
        <v>13.085703474806079</v>
      </c>
      <c r="L58" s="1564">
        <v>-0.17189517163781431</v>
      </c>
    </row>
    <row r="59" spans="1:12">
      <c r="A59" s="1191" t="s">
        <v>20</v>
      </c>
      <c r="B59" s="1486" t="s">
        <v>74</v>
      </c>
      <c r="C59" s="1193">
        <v>14239.557843137254</v>
      </c>
      <c r="D59" s="1193">
        <v>14597.753921568628</v>
      </c>
      <c r="E59" s="1545">
        <v>14524.349</v>
      </c>
      <c r="F59" s="1545">
        <v>14889.709000000001</v>
      </c>
      <c r="G59" s="1546">
        <v>-2.4537752886910051</v>
      </c>
      <c r="H59" s="1547">
        <v>215.8</v>
      </c>
      <c r="I59" s="1547">
        <v>-0.50714615029967458</v>
      </c>
      <c r="J59" s="1558">
        <v>-3.4458993797381119</v>
      </c>
      <c r="K59" s="1558">
        <v>8.8352147316642498</v>
      </c>
      <c r="L59" s="1559">
        <v>6.7313347894836895E-2</v>
      </c>
    </row>
    <row r="60" spans="1:12">
      <c r="A60" s="1191" t="s">
        <v>20</v>
      </c>
      <c r="B60" s="1486" t="s">
        <v>34</v>
      </c>
      <c r="C60" s="1193">
        <v>15112.299019607843</v>
      </c>
      <c r="D60" s="1193">
        <v>15136.141176470588</v>
      </c>
      <c r="E60" s="1545">
        <v>15414.545</v>
      </c>
      <c r="F60" s="1545">
        <v>15438.864</v>
      </c>
      <c r="G60" s="1546">
        <v>-0.15751806609605154</v>
      </c>
      <c r="H60" s="1547">
        <v>242.3</v>
      </c>
      <c r="I60" s="1547">
        <v>1.3807531380753186</v>
      </c>
      <c r="J60" s="1558">
        <v>-7.8025477707006363</v>
      </c>
      <c r="K60" s="1558">
        <v>3.6513842467049251</v>
      </c>
      <c r="L60" s="1559">
        <v>-0.14340697935103019</v>
      </c>
    </row>
    <row r="61" spans="1:12" ht="15.75" thickBot="1">
      <c r="A61" s="1191" t="s">
        <v>20</v>
      </c>
      <c r="B61" s="1486" t="s">
        <v>35</v>
      </c>
      <c r="C61" s="1193">
        <v>15722.861764705882</v>
      </c>
      <c r="D61" s="1193">
        <v>16170.067647058824</v>
      </c>
      <c r="E61" s="1545">
        <v>16037.319</v>
      </c>
      <c r="F61" s="1545">
        <v>16493.469000000001</v>
      </c>
      <c r="G61" s="1546">
        <v>-2.7656401451992991</v>
      </c>
      <c r="H61" s="1547">
        <v>282.7</v>
      </c>
      <c r="I61" s="1547">
        <v>-0.14129282938892054</v>
      </c>
      <c r="J61" s="1558">
        <v>-17.391304347826086</v>
      </c>
      <c r="K61" s="1558">
        <v>0.59910449643690478</v>
      </c>
      <c r="L61" s="1559">
        <v>-9.5801540181622014E-2</v>
      </c>
    </row>
    <row r="62" spans="1:12" ht="15.75" thickBot="1">
      <c r="A62" s="1490"/>
      <c r="B62" s="1491"/>
      <c r="C62" s="1567"/>
      <c r="D62" s="1567"/>
      <c r="E62" s="1567"/>
      <c r="F62" s="1567"/>
      <c r="G62" s="1568"/>
      <c r="H62" s="1569"/>
      <c r="I62" s="1569"/>
      <c r="J62" s="1569"/>
      <c r="K62" s="1569"/>
      <c r="L62" s="1570"/>
    </row>
    <row r="63" spans="1:12">
      <c r="A63" s="1195" t="s">
        <v>89</v>
      </c>
      <c r="B63" s="1487" t="s">
        <v>21</v>
      </c>
      <c r="C63" s="1197">
        <v>21777.748758241414</v>
      </c>
      <c r="D63" s="1197">
        <v>21755.556259784262</v>
      </c>
      <c r="E63" s="1560">
        <v>22213.303733406243</v>
      </c>
      <c r="F63" s="1560">
        <v>22190.667384979948</v>
      </c>
      <c r="G63" s="1561">
        <v>0.10200841657252918</v>
      </c>
      <c r="H63" s="1562">
        <v>341.56637931034487</v>
      </c>
      <c r="I63" s="1562">
        <v>-2.2560082099456626</v>
      </c>
      <c r="J63" s="1563">
        <v>10.828025477707007</v>
      </c>
      <c r="K63" s="1563">
        <v>2.1946143658951884</v>
      </c>
      <c r="L63" s="1564">
        <v>0.29721875286721078</v>
      </c>
    </row>
    <row r="64" spans="1:12">
      <c r="A64" s="1191" t="s">
        <v>89</v>
      </c>
      <c r="B64" s="1486" t="s">
        <v>22</v>
      </c>
      <c r="C64" s="1193">
        <v>21222.402941176468</v>
      </c>
      <c r="D64" s="1193">
        <v>20950.697058823527</v>
      </c>
      <c r="E64" s="1545">
        <v>21646.850999999999</v>
      </c>
      <c r="F64" s="1545">
        <v>21369.710999999999</v>
      </c>
      <c r="G64" s="1546">
        <v>1.2968823022454512</v>
      </c>
      <c r="H64" s="1547">
        <v>310.7</v>
      </c>
      <c r="I64" s="1547">
        <v>-4.9556439278066655</v>
      </c>
      <c r="J64" s="1558">
        <v>31.372549019607842</v>
      </c>
      <c r="K64" s="1558">
        <v>0.42252632906602761</v>
      </c>
      <c r="L64" s="1559">
        <v>0.11435060847868095</v>
      </c>
    </row>
    <row r="65" spans="1:12">
      <c r="A65" s="1191" t="s">
        <v>89</v>
      </c>
      <c r="B65" s="1486" t="s">
        <v>23</v>
      </c>
      <c r="C65" s="1193">
        <v>21704.947058823527</v>
      </c>
      <c r="D65" s="1193">
        <v>21937.179411764704</v>
      </c>
      <c r="E65" s="1545">
        <v>22139.045999999998</v>
      </c>
      <c r="F65" s="1545">
        <v>22375.922999999999</v>
      </c>
      <c r="G65" s="1546">
        <v>-1.0586244866859813</v>
      </c>
      <c r="H65" s="1547">
        <v>338.6</v>
      </c>
      <c r="I65" s="1547">
        <v>-1.5983725661145014</v>
      </c>
      <c r="J65" s="1558">
        <v>9.3023255813953494</v>
      </c>
      <c r="K65" s="1558">
        <v>1.1855962666330326</v>
      </c>
      <c r="L65" s="1559">
        <v>0.14625854229923596</v>
      </c>
    </row>
    <row r="66" spans="1:12">
      <c r="A66" s="1191" t="s">
        <v>89</v>
      </c>
      <c r="B66" s="1486" t="s">
        <v>30</v>
      </c>
      <c r="C66" s="1193">
        <v>22248.72450980392</v>
      </c>
      <c r="D66" s="1193">
        <v>21834.344117647059</v>
      </c>
      <c r="E66" s="1545">
        <v>22693.699000000001</v>
      </c>
      <c r="F66" s="1545">
        <v>22271.030999999999</v>
      </c>
      <c r="G66" s="1546">
        <v>1.8978375989867802</v>
      </c>
      <c r="H66" s="1547">
        <v>369.8</v>
      </c>
      <c r="I66" s="1547">
        <v>-0.64481461579795196</v>
      </c>
      <c r="J66" s="1558">
        <v>2.197802197802198</v>
      </c>
      <c r="K66" s="1558">
        <v>0.58649177019612786</v>
      </c>
      <c r="L66" s="1559">
        <v>3.6609602089293647E-2</v>
      </c>
    </row>
    <row r="67" spans="1:12">
      <c r="A67" s="1195" t="s">
        <v>89</v>
      </c>
      <c r="B67" s="1487" t="s">
        <v>24</v>
      </c>
      <c r="C67" s="1197">
        <v>21476.35452081843</v>
      </c>
      <c r="D67" s="1197">
        <v>21624.512158455444</v>
      </c>
      <c r="E67" s="1560">
        <v>21905.881611234799</v>
      </c>
      <c r="F67" s="1560">
        <v>22057.002401624552</v>
      </c>
      <c r="G67" s="1561">
        <v>-0.68513747987179641</v>
      </c>
      <c r="H67" s="1562">
        <v>306.33049180327873</v>
      </c>
      <c r="I67" s="1562">
        <v>0.44770828537289908</v>
      </c>
      <c r="J67" s="1563">
        <v>-6.5530799475753604E-2</v>
      </c>
      <c r="K67" s="1563">
        <v>9.6172037585924208</v>
      </c>
      <c r="L67" s="1564">
        <v>0.39610278572397029</v>
      </c>
    </row>
    <row r="68" spans="1:12">
      <c r="A68" s="1191" t="s">
        <v>89</v>
      </c>
      <c r="B68" s="1486" t="s">
        <v>25</v>
      </c>
      <c r="C68" s="1193">
        <v>21153.183333333331</v>
      </c>
      <c r="D68" s="1193">
        <v>21548.97745098039</v>
      </c>
      <c r="E68" s="1545">
        <v>21576.246999999999</v>
      </c>
      <c r="F68" s="1545">
        <v>21979.956999999999</v>
      </c>
      <c r="G68" s="1546">
        <v>-1.8367187888493102</v>
      </c>
      <c r="H68" s="1547">
        <v>273.8</v>
      </c>
      <c r="I68" s="1547">
        <v>-1.2977649603460584</v>
      </c>
      <c r="J68" s="1558">
        <v>-16.756756756756758</v>
      </c>
      <c r="K68" s="1558">
        <v>1.9423598410796494</v>
      </c>
      <c r="L68" s="1559">
        <v>-0.29342479847561065</v>
      </c>
    </row>
    <row r="69" spans="1:12">
      <c r="A69" s="1191" t="s">
        <v>89</v>
      </c>
      <c r="B69" s="1486" t="s">
        <v>26</v>
      </c>
      <c r="C69" s="1193">
        <v>21616.894117647058</v>
      </c>
      <c r="D69" s="1193">
        <v>21713.688235294117</v>
      </c>
      <c r="E69" s="1545">
        <v>22049.232</v>
      </c>
      <c r="F69" s="1545">
        <v>22147.962</v>
      </c>
      <c r="G69" s="1546">
        <v>-0.44577464960432733</v>
      </c>
      <c r="H69" s="1547">
        <v>307.3</v>
      </c>
      <c r="I69" s="1547">
        <v>0.3920287487749064</v>
      </c>
      <c r="J69" s="1558">
        <v>3.3573141486810552</v>
      </c>
      <c r="K69" s="1558">
        <v>5.436085009774863</v>
      </c>
      <c r="L69" s="1559">
        <v>0.39650557899354677</v>
      </c>
    </row>
    <row r="70" spans="1:12">
      <c r="A70" s="1191" t="s">
        <v>89</v>
      </c>
      <c r="B70" s="1486" t="s">
        <v>31</v>
      </c>
      <c r="C70" s="1193">
        <v>21391.751960784313</v>
      </c>
      <c r="D70" s="1193">
        <v>21484.778431372546</v>
      </c>
      <c r="E70" s="1545">
        <v>21819.587</v>
      </c>
      <c r="F70" s="1545">
        <v>21914.473999999998</v>
      </c>
      <c r="G70" s="1546">
        <v>-0.43298780522863023</v>
      </c>
      <c r="H70" s="1547">
        <v>332.2</v>
      </c>
      <c r="I70" s="1547">
        <v>-0.44950554390170816</v>
      </c>
      <c r="J70" s="1558">
        <v>10.248447204968944</v>
      </c>
      <c r="K70" s="1558">
        <v>2.2387589077379073</v>
      </c>
      <c r="L70" s="1559">
        <v>0.29302200520603239</v>
      </c>
    </row>
    <row r="71" spans="1:12">
      <c r="A71" s="1195" t="s">
        <v>89</v>
      </c>
      <c r="B71" s="1487" t="s">
        <v>27</v>
      </c>
      <c r="C71" s="1197">
        <v>19963.14539537275</v>
      </c>
      <c r="D71" s="1197">
        <v>19916.485673290663</v>
      </c>
      <c r="E71" s="1560">
        <v>20362.408303280205</v>
      </c>
      <c r="F71" s="1560">
        <v>20314.815386756476</v>
      </c>
      <c r="G71" s="1561">
        <v>0.23427688422290563</v>
      </c>
      <c r="H71" s="1562">
        <v>266.50399999999996</v>
      </c>
      <c r="I71" s="1562">
        <v>0.22158567014610342</v>
      </c>
      <c r="J71" s="1563">
        <v>4.2202779207411218</v>
      </c>
      <c r="K71" s="1563">
        <v>12.770385318786657</v>
      </c>
      <c r="L71" s="1564">
        <v>1.0294946305275481</v>
      </c>
    </row>
    <row r="72" spans="1:12">
      <c r="A72" s="1191" t="s">
        <v>89</v>
      </c>
      <c r="B72" s="1486" t="s">
        <v>28</v>
      </c>
      <c r="C72" s="1193">
        <v>19180.580392156862</v>
      </c>
      <c r="D72" s="1193">
        <v>18977.350980392159</v>
      </c>
      <c r="E72" s="1545">
        <v>19564.191999999999</v>
      </c>
      <c r="F72" s="1545">
        <v>19356.898000000001</v>
      </c>
      <c r="G72" s="1546">
        <v>1.0709050592713669</v>
      </c>
      <c r="H72" s="1547">
        <v>236.1</v>
      </c>
      <c r="I72" s="1547">
        <v>-0.33769523005488028</v>
      </c>
      <c r="J72" s="1558">
        <v>6.7448680351906152</v>
      </c>
      <c r="K72" s="1558">
        <v>4.5910323516428075</v>
      </c>
      <c r="L72" s="1559">
        <v>0.46993742143554407</v>
      </c>
    </row>
    <row r="73" spans="1:12">
      <c r="A73" s="1191" t="s">
        <v>89</v>
      </c>
      <c r="B73" s="1486" t="s">
        <v>29</v>
      </c>
      <c r="C73" s="1193">
        <v>20458.440196078431</v>
      </c>
      <c r="D73" s="1193">
        <v>20376.357843137252</v>
      </c>
      <c r="E73" s="1545">
        <v>20867.609</v>
      </c>
      <c r="F73" s="1545">
        <v>20783.884999999998</v>
      </c>
      <c r="G73" s="1546">
        <v>0.40283132821415241</v>
      </c>
      <c r="H73" s="1547">
        <v>279.39999999999998</v>
      </c>
      <c r="I73" s="1547">
        <v>1.3788098693758906</v>
      </c>
      <c r="J73" s="1547">
        <v>2.571711177052423</v>
      </c>
      <c r="K73" s="1547">
        <v>6.539698555842846</v>
      </c>
      <c r="L73" s="1548">
        <v>0.43056809478779723</v>
      </c>
    </row>
    <row r="74" spans="1:12" ht="15.75" thickBot="1">
      <c r="A74" s="1494" t="s">
        <v>89</v>
      </c>
      <c r="B74" s="1495" t="s">
        <v>32</v>
      </c>
      <c r="C74" s="1194">
        <v>19848.044117647059</v>
      </c>
      <c r="D74" s="1194">
        <v>20225.367647058822</v>
      </c>
      <c r="E74" s="1549">
        <v>20245.005000000001</v>
      </c>
      <c r="F74" s="1549">
        <v>20629.875</v>
      </c>
      <c r="G74" s="1550">
        <v>-1.8655954047225154</v>
      </c>
      <c r="H74" s="1551">
        <v>300.2</v>
      </c>
      <c r="I74" s="1551">
        <v>-1.8633540372670774</v>
      </c>
      <c r="J74" s="1551">
        <v>4</v>
      </c>
      <c r="K74" s="1551">
        <v>1.6396544113010028</v>
      </c>
      <c r="L74" s="1552">
        <v>0.12898911430420545</v>
      </c>
    </row>
    <row r="75" spans="1:12">
      <c r="C75" s="1576"/>
      <c r="D75" s="1576"/>
      <c r="E75" s="1576"/>
      <c r="F75" s="1576"/>
      <c r="G75" s="1471"/>
      <c r="H75" s="1471"/>
      <c r="I75" s="1471"/>
      <c r="J75" s="1471"/>
      <c r="K75" s="1471"/>
      <c r="L75" s="1471"/>
    </row>
    <row r="76" spans="1:12" ht="15.75" thickBot="1">
      <c r="G76" s="1471"/>
      <c r="H76" s="1471"/>
      <c r="I76" s="1471"/>
      <c r="J76" s="1471"/>
      <c r="K76" s="1471"/>
      <c r="L76" s="1577"/>
    </row>
    <row r="77" spans="1:12" ht="15.75" thickBot="1">
      <c r="A77" s="1497" t="s">
        <v>270</v>
      </c>
      <c r="B77" s="1498"/>
      <c r="C77" s="1498"/>
      <c r="D77" s="1498"/>
      <c r="E77" s="1498"/>
      <c r="F77" s="1498"/>
      <c r="G77" s="1578"/>
      <c r="H77" s="1578"/>
      <c r="I77" s="1578"/>
      <c r="J77" s="1578"/>
      <c r="K77" s="1578"/>
      <c r="L77" s="1579"/>
    </row>
    <row r="78" spans="1:12">
      <c r="A78" s="1500"/>
      <c r="B78" s="1501"/>
      <c r="C78" s="1006" t="s">
        <v>5</v>
      </c>
      <c r="D78" s="1006" t="s">
        <v>5</v>
      </c>
      <c r="E78" s="1006"/>
      <c r="F78" s="1006"/>
      <c r="G78" s="1502"/>
      <c r="H78" s="1614" t="s">
        <v>6</v>
      </c>
      <c r="I78" s="1615"/>
      <c r="J78" s="1503" t="s">
        <v>7</v>
      </c>
      <c r="K78" s="1504" t="s">
        <v>8</v>
      </c>
      <c r="L78" s="1505"/>
    </row>
    <row r="79" spans="1:12">
      <c r="A79" s="1506" t="s">
        <v>9</v>
      </c>
      <c r="B79" s="1507" t="s">
        <v>10</v>
      </c>
      <c r="C79" s="1508" t="s">
        <v>36</v>
      </c>
      <c r="D79" s="1508" t="s">
        <v>36</v>
      </c>
      <c r="E79" s="1509" t="s">
        <v>37</v>
      </c>
      <c r="F79" s="1510"/>
      <c r="G79" s="1511"/>
      <c r="H79" s="1616" t="s">
        <v>11</v>
      </c>
      <c r="I79" s="1617"/>
      <c r="J79" s="1512" t="s">
        <v>12</v>
      </c>
      <c r="K79" s="1513" t="s">
        <v>13</v>
      </c>
      <c r="L79" s="1514"/>
    </row>
    <row r="80" spans="1:12" ht="45.75" thickBot="1">
      <c r="A80" s="1515" t="s">
        <v>14</v>
      </c>
      <c r="B80" s="1516" t="s">
        <v>15</v>
      </c>
      <c r="C80" s="1189" t="s">
        <v>532</v>
      </c>
      <c r="D80" s="1190" t="s">
        <v>524</v>
      </c>
      <c r="E80" s="1517" t="s">
        <v>532</v>
      </c>
      <c r="F80" s="1518" t="s">
        <v>524</v>
      </c>
      <c r="G80" s="1519" t="s">
        <v>16</v>
      </c>
      <c r="H80" s="1520" t="s">
        <v>532</v>
      </c>
      <c r="I80" s="1521" t="s">
        <v>16</v>
      </c>
      <c r="J80" s="1522" t="s">
        <v>16</v>
      </c>
      <c r="K80" s="1523" t="s">
        <v>532</v>
      </c>
      <c r="L80" s="1524" t="s">
        <v>17</v>
      </c>
    </row>
    <row r="81" spans="1:12" ht="15.75" thickBot="1">
      <c r="A81" s="1474" t="s">
        <v>18</v>
      </c>
      <c r="B81" s="1475" t="s">
        <v>19</v>
      </c>
      <c r="C81" s="1525">
        <v>19722.04655898975</v>
      </c>
      <c r="D81" s="1525">
        <v>19740.142630871193</v>
      </c>
      <c r="E81" s="1526">
        <v>20116.487490169544</v>
      </c>
      <c r="F81" s="1527">
        <v>20134.945483488616</v>
      </c>
      <c r="G81" s="1528">
        <v>-9.1671434294216383E-2</v>
      </c>
      <c r="H81" s="1529">
        <v>314.38340402969249</v>
      </c>
      <c r="I81" s="1529">
        <v>-0.27896485036475016</v>
      </c>
      <c r="J81" s="1530">
        <v>-2.8586144733453516</v>
      </c>
      <c r="K81" s="1529">
        <v>100</v>
      </c>
      <c r="L81" s="1531" t="s">
        <v>19</v>
      </c>
    </row>
    <row r="82" spans="1:12" ht="15.75" thickBot="1">
      <c r="A82" s="1476"/>
      <c r="B82" s="1477"/>
      <c r="C82" s="1532"/>
      <c r="D82" s="1532"/>
      <c r="E82" s="1532"/>
      <c r="F82" s="1532"/>
      <c r="G82" s="1533"/>
      <c r="H82" s="1530"/>
      <c r="I82" s="1530"/>
      <c r="J82" s="1530"/>
      <c r="K82" s="1530"/>
      <c r="L82" s="1534"/>
    </row>
    <row r="83" spans="1:12">
      <c r="A83" s="1478" t="s">
        <v>80</v>
      </c>
      <c r="B83" s="1479" t="s">
        <v>19</v>
      </c>
      <c r="C83" s="1535">
        <v>20961.764705882353</v>
      </c>
      <c r="D83" s="1535">
        <v>21110.261838498842</v>
      </c>
      <c r="E83" s="1536">
        <v>21381</v>
      </c>
      <c r="F83" s="1536">
        <v>21532.467075268818</v>
      </c>
      <c r="G83" s="1537">
        <v>-0.70343576859702239</v>
      </c>
      <c r="H83" s="1538">
        <v>280</v>
      </c>
      <c r="I83" s="1538">
        <v>20.43010752688172</v>
      </c>
      <c r="J83" s="1538">
        <v>-50</v>
      </c>
      <c r="K83" s="1538">
        <v>2.6511134676564161E-2</v>
      </c>
      <c r="L83" s="1539">
        <v>-2.4995432410739479E-2</v>
      </c>
    </row>
    <row r="84" spans="1:12">
      <c r="A84" s="1191" t="s">
        <v>81</v>
      </c>
      <c r="B84" s="1480" t="s">
        <v>19</v>
      </c>
      <c r="C84" s="1540">
        <v>21124.661076605229</v>
      </c>
      <c r="D84" s="1540">
        <v>20873.435818535636</v>
      </c>
      <c r="E84" s="1541">
        <v>21547.154298137335</v>
      </c>
      <c r="F84" s="1541">
        <v>21290.904534906349</v>
      </c>
      <c r="G84" s="1542">
        <v>1.2035644742611362</v>
      </c>
      <c r="H84" s="1543">
        <v>348.12337312283404</v>
      </c>
      <c r="I84" s="1543">
        <v>-1.1896260524443667</v>
      </c>
      <c r="J84" s="1543">
        <v>3.8520801232665644E-2</v>
      </c>
      <c r="K84" s="1543">
        <v>34.424708377518556</v>
      </c>
      <c r="L84" s="1544">
        <v>0.99694633785849618</v>
      </c>
    </row>
    <row r="85" spans="1:12">
      <c r="A85" s="1192" t="s">
        <v>82</v>
      </c>
      <c r="B85" s="1481" t="s">
        <v>19</v>
      </c>
      <c r="C85" s="1193">
        <v>20521.076776215399</v>
      </c>
      <c r="D85" s="1193">
        <v>20542.631165116934</v>
      </c>
      <c r="E85" s="1545">
        <v>20931.498311739706</v>
      </c>
      <c r="F85" s="1545">
        <v>20953.483788419275</v>
      </c>
      <c r="G85" s="1546">
        <v>-0.1049251613792257</v>
      </c>
      <c r="H85" s="1547">
        <v>396.67761627906981</v>
      </c>
      <c r="I85" s="1547">
        <v>0.62336887067216162</v>
      </c>
      <c r="J85" s="1547">
        <v>-2.2727272727272729</v>
      </c>
      <c r="K85" s="1547">
        <v>9.11983032873807</v>
      </c>
      <c r="L85" s="1548">
        <v>5.4674521372630736E-2</v>
      </c>
    </row>
    <row r="86" spans="1:12">
      <c r="A86" s="1192" t="s">
        <v>83</v>
      </c>
      <c r="B86" s="1481" t="s">
        <v>19</v>
      </c>
      <c r="C86" s="1193" t="s">
        <v>73</v>
      </c>
      <c r="D86" s="1193" t="s">
        <v>73</v>
      </c>
      <c r="E86" s="1545" t="s">
        <v>73</v>
      </c>
      <c r="F86" s="1545" t="s">
        <v>73</v>
      </c>
      <c r="G86" s="1546" t="s">
        <v>73</v>
      </c>
      <c r="H86" s="1547" t="s">
        <v>73</v>
      </c>
      <c r="I86" s="1547" t="s">
        <v>73</v>
      </c>
      <c r="J86" s="1547" t="s">
        <v>73</v>
      </c>
      <c r="K86" s="1547" t="s">
        <v>73</v>
      </c>
      <c r="L86" s="1548" t="s">
        <v>73</v>
      </c>
    </row>
    <row r="87" spans="1:12">
      <c r="A87" s="1192" t="s">
        <v>71</v>
      </c>
      <c r="B87" s="1481" t="s">
        <v>19</v>
      </c>
      <c r="C87" s="1193">
        <v>16801.998290780444</v>
      </c>
      <c r="D87" s="1193">
        <v>17044.117035388041</v>
      </c>
      <c r="E87" s="1545">
        <v>17138.038256596054</v>
      </c>
      <c r="F87" s="1545">
        <v>17384.999376095802</v>
      </c>
      <c r="G87" s="1546">
        <v>-1.4205414343547103</v>
      </c>
      <c r="H87" s="1547">
        <v>275.78513295729249</v>
      </c>
      <c r="I87" s="1547">
        <v>0.11701455802874305</v>
      </c>
      <c r="J87" s="1547">
        <v>-5.0133945656333712</v>
      </c>
      <c r="K87" s="1547">
        <v>32.900318133616118</v>
      </c>
      <c r="L87" s="1548">
        <v>-0.74634681616498</v>
      </c>
    </row>
    <row r="88" spans="1:12" ht="15.75" thickBot="1">
      <c r="A88" s="1482" t="s">
        <v>84</v>
      </c>
      <c r="B88" s="1483" t="s">
        <v>19</v>
      </c>
      <c r="C88" s="1194">
        <v>20726.523626498769</v>
      </c>
      <c r="D88" s="1194">
        <v>21010.213396916839</v>
      </c>
      <c r="E88" s="1549">
        <v>21141.054099028745</v>
      </c>
      <c r="F88" s="1549">
        <v>21430.417664855177</v>
      </c>
      <c r="G88" s="1550">
        <v>-1.350246973025514</v>
      </c>
      <c r="H88" s="1551">
        <v>287.13188732394366</v>
      </c>
      <c r="I88" s="1551">
        <v>-0.8535634714863245</v>
      </c>
      <c r="J88" s="1551">
        <v>-4.0021633315305571</v>
      </c>
      <c r="K88" s="1551">
        <v>23.528632025450687</v>
      </c>
      <c r="L88" s="1552">
        <v>-0.28027861065541515</v>
      </c>
    </row>
    <row r="89" spans="1:12" ht="15.75" thickBot="1">
      <c r="A89" s="1476"/>
      <c r="B89" s="1484"/>
      <c r="C89" s="1532"/>
      <c r="D89" s="1532"/>
      <c r="E89" s="1532"/>
      <c r="F89" s="1532"/>
      <c r="G89" s="1533"/>
      <c r="H89" s="1530"/>
      <c r="I89" s="1530"/>
      <c r="J89" s="1530"/>
      <c r="K89" s="1530"/>
      <c r="L89" s="1534"/>
    </row>
    <row r="90" spans="1:12">
      <c r="A90" s="1195" t="s">
        <v>85</v>
      </c>
      <c r="B90" s="1485" t="s">
        <v>21</v>
      </c>
      <c r="C90" s="1196" t="s">
        <v>73</v>
      </c>
      <c r="D90" s="1196" t="s">
        <v>73</v>
      </c>
      <c r="E90" s="1553" t="s">
        <v>73</v>
      </c>
      <c r="F90" s="1553" t="s">
        <v>73</v>
      </c>
      <c r="G90" s="1554" t="s">
        <v>73</v>
      </c>
      <c r="H90" s="1555" t="s">
        <v>73</v>
      </c>
      <c r="I90" s="1555" t="s">
        <v>73</v>
      </c>
      <c r="J90" s="1556" t="s">
        <v>73</v>
      </c>
      <c r="K90" s="1556" t="s">
        <v>73</v>
      </c>
      <c r="L90" s="1557" t="s">
        <v>73</v>
      </c>
    </row>
    <row r="91" spans="1:12">
      <c r="A91" s="1191" t="s">
        <v>85</v>
      </c>
      <c r="B91" s="1486" t="s">
        <v>22</v>
      </c>
      <c r="C91" s="1193" t="s">
        <v>73</v>
      </c>
      <c r="D91" s="1193" t="s">
        <v>73</v>
      </c>
      <c r="E91" s="1545" t="s">
        <v>73</v>
      </c>
      <c r="F91" s="1545" t="s">
        <v>73</v>
      </c>
      <c r="G91" s="1546" t="s">
        <v>73</v>
      </c>
      <c r="H91" s="1547" t="s">
        <v>73</v>
      </c>
      <c r="I91" s="1547" t="s">
        <v>73</v>
      </c>
      <c r="J91" s="1558" t="s">
        <v>73</v>
      </c>
      <c r="K91" s="1558" t="s">
        <v>73</v>
      </c>
      <c r="L91" s="1559" t="s">
        <v>73</v>
      </c>
    </row>
    <row r="92" spans="1:12">
      <c r="A92" s="1191" t="s">
        <v>85</v>
      </c>
      <c r="B92" s="1486" t="s">
        <v>23</v>
      </c>
      <c r="C92" s="1193" t="s">
        <v>73</v>
      </c>
      <c r="D92" s="1193" t="s">
        <v>73</v>
      </c>
      <c r="E92" s="1545" t="s">
        <v>73</v>
      </c>
      <c r="F92" s="1545" t="s">
        <v>73</v>
      </c>
      <c r="G92" s="1546" t="s">
        <v>73</v>
      </c>
      <c r="H92" s="1547" t="s">
        <v>73</v>
      </c>
      <c r="I92" s="1547" t="s">
        <v>73</v>
      </c>
      <c r="J92" s="1558" t="s">
        <v>73</v>
      </c>
      <c r="K92" s="1558" t="s">
        <v>73</v>
      </c>
      <c r="L92" s="1559" t="s">
        <v>73</v>
      </c>
    </row>
    <row r="93" spans="1:12">
      <c r="A93" s="1195" t="s">
        <v>85</v>
      </c>
      <c r="B93" s="1487" t="s">
        <v>24</v>
      </c>
      <c r="C93" s="1197" t="s">
        <v>200</v>
      </c>
      <c r="D93" s="1197" t="s">
        <v>200</v>
      </c>
      <c r="E93" s="1560" t="s">
        <v>200</v>
      </c>
      <c r="F93" s="1560" t="s">
        <v>200</v>
      </c>
      <c r="G93" s="1561" t="s">
        <v>73</v>
      </c>
      <c r="H93" s="1562" t="s">
        <v>200</v>
      </c>
      <c r="I93" s="1562" t="s">
        <v>73</v>
      </c>
      <c r="J93" s="1563" t="s">
        <v>73</v>
      </c>
      <c r="K93" s="1563">
        <v>2.6511134676564161E-2</v>
      </c>
      <c r="L93" s="1564" t="s">
        <v>73</v>
      </c>
    </row>
    <row r="94" spans="1:12">
      <c r="A94" s="1191" t="s">
        <v>85</v>
      </c>
      <c r="B94" s="1486" t="s">
        <v>25</v>
      </c>
      <c r="C94" s="1193" t="s">
        <v>73</v>
      </c>
      <c r="D94" s="1193" t="s">
        <v>200</v>
      </c>
      <c r="E94" s="1545" t="s">
        <v>73</v>
      </c>
      <c r="F94" s="1545" t="s">
        <v>200</v>
      </c>
      <c r="G94" s="1546" t="s">
        <v>73</v>
      </c>
      <c r="H94" s="1547" t="s">
        <v>73</v>
      </c>
      <c r="I94" s="1547" t="s">
        <v>73</v>
      </c>
      <c r="J94" s="1558" t="s">
        <v>73</v>
      </c>
      <c r="K94" s="1558" t="s">
        <v>73</v>
      </c>
      <c r="L94" s="1559" t="s">
        <v>73</v>
      </c>
    </row>
    <row r="95" spans="1:12">
      <c r="A95" s="1191" t="s">
        <v>85</v>
      </c>
      <c r="B95" s="1486" t="s">
        <v>26</v>
      </c>
      <c r="C95" s="1193" t="s">
        <v>200</v>
      </c>
      <c r="D95" s="1193" t="s">
        <v>73</v>
      </c>
      <c r="E95" s="1545" t="s">
        <v>200</v>
      </c>
      <c r="F95" s="1545" t="s">
        <v>73</v>
      </c>
      <c r="G95" s="1546" t="s">
        <v>73</v>
      </c>
      <c r="H95" s="1547" t="s">
        <v>200</v>
      </c>
      <c r="I95" s="1547" t="s">
        <v>73</v>
      </c>
      <c r="J95" s="1558" t="s">
        <v>73</v>
      </c>
      <c r="K95" s="1558">
        <v>2.6511134676564161E-2</v>
      </c>
      <c r="L95" s="1559" t="s">
        <v>73</v>
      </c>
    </row>
    <row r="96" spans="1:12">
      <c r="A96" s="1195" t="s">
        <v>85</v>
      </c>
      <c r="B96" s="1487" t="s">
        <v>27</v>
      </c>
      <c r="C96" s="1197" t="s">
        <v>73</v>
      </c>
      <c r="D96" s="1197">
        <v>22598.745346589341</v>
      </c>
      <c r="E96" s="1560" t="s">
        <v>73</v>
      </c>
      <c r="F96" s="1560">
        <v>23050.720253521129</v>
      </c>
      <c r="G96" s="1561" t="s">
        <v>73</v>
      </c>
      <c r="H96" s="1562" t="s">
        <v>73</v>
      </c>
      <c r="I96" s="1562" t="s">
        <v>73</v>
      </c>
      <c r="J96" s="1563" t="s">
        <v>73</v>
      </c>
      <c r="K96" s="1563" t="s">
        <v>73</v>
      </c>
      <c r="L96" s="1564" t="s">
        <v>73</v>
      </c>
    </row>
    <row r="97" spans="1:12">
      <c r="A97" s="1191" t="s">
        <v>85</v>
      </c>
      <c r="B97" s="1486" t="s">
        <v>28</v>
      </c>
      <c r="C97" s="1193" t="s">
        <v>73</v>
      </c>
      <c r="D97" s="1193" t="s">
        <v>200</v>
      </c>
      <c r="E97" s="1545" t="s">
        <v>73</v>
      </c>
      <c r="F97" s="1545">
        <v>19710.574000000001</v>
      </c>
      <c r="G97" s="1546" t="s">
        <v>73</v>
      </c>
      <c r="H97" s="1547" t="s">
        <v>73</v>
      </c>
      <c r="I97" s="1547" t="s">
        <v>73</v>
      </c>
      <c r="J97" s="1558" t="s">
        <v>73</v>
      </c>
      <c r="K97" s="1558" t="s">
        <v>73</v>
      </c>
      <c r="L97" s="1559" t="s">
        <v>73</v>
      </c>
    </row>
    <row r="98" spans="1:12" ht="15.75" thickBot="1">
      <c r="A98" s="1488" t="s">
        <v>85</v>
      </c>
      <c r="B98" s="1489" t="s">
        <v>29</v>
      </c>
      <c r="C98" s="1198" t="s">
        <v>73</v>
      </c>
      <c r="D98" s="1198" t="s">
        <v>200</v>
      </c>
      <c r="E98" s="1565" t="s">
        <v>73</v>
      </c>
      <c r="F98" s="1565" t="s">
        <v>200</v>
      </c>
      <c r="G98" s="1566" t="s">
        <v>73</v>
      </c>
      <c r="H98" s="1558" t="s">
        <v>73</v>
      </c>
      <c r="I98" s="1558" t="s">
        <v>73</v>
      </c>
      <c r="J98" s="1558" t="s">
        <v>73</v>
      </c>
      <c r="K98" s="1558" t="s">
        <v>73</v>
      </c>
      <c r="L98" s="1559" t="s">
        <v>73</v>
      </c>
    </row>
    <row r="99" spans="1:12" ht="15.75" thickBot="1">
      <c r="A99" s="1476"/>
      <c r="B99" s="1484"/>
      <c r="C99" s="1532"/>
      <c r="D99" s="1532"/>
      <c r="E99" s="1532"/>
      <c r="F99" s="1532"/>
      <c r="G99" s="1533"/>
      <c r="H99" s="1530"/>
      <c r="I99" s="1530"/>
      <c r="J99" s="1530"/>
      <c r="K99" s="1530"/>
      <c r="L99" s="1534"/>
    </row>
    <row r="100" spans="1:12">
      <c r="A100" s="1195" t="s">
        <v>86</v>
      </c>
      <c r="B100" s="1485" t="s">
        <v>21</v>
      </c>
      <c r="C100" s="1196">
        <v>21399.176031705236</v>
      </c>
      <c r="D100" s="1196">
        <v>21952.443857249145</v>
      </c>
      <c r="E100" s="1553">
        <v>21827.159552339341</v>
      </c>
      <c r="F100" s="1553">
        <v>22391.492734394127</v>
      </c>
      <c r="G100" s="1554">
        <v>-2.5203017447244624</v>
      </c>
      <c r="H100" s="1555">
        <v>408.37583643122673</v>
      </c>
      <c r="I100" s="1555">
        <v>0.27924834874788979</v>
      </c>
      <c r="J100" s="1556">
        <v>-16.199376947040498</v>
      </c>
      <c r="K100" s="1556">
        <v>3.5657476139978792</v>
      </c>
      <c r="L100" s="1557">
        <v>-0.56765439475823776</v>
      </c>
    </row>
    <row r="101" spans="1:12">
      <c r="A101" s="1191" t="s">
        <v>86</v>
      </c>
      <c r="B101" s="1486" t="s">
        <v>22</v>
      </c>
      <c r="C101" s="1193">
        <v>21477.469607843137</v>
      </c>
      <c r="D101" s="1193">
        <v>22285.678431372547</v>
      </c>
      <c r="E101" s="1545">
        <v>21907.019</v>
      </c>
      <c r="F101" s="1545">
        <v>22731.392</v>
      </c>
      <c r="G101" s="1546">
        <v>-3.6265838889232986</v>
      </c>
      <c r="H101" s="1547">
        <v>404.4</v>
      </c>
      <c r="I101" s="1547">
        <v>0.99900099900099903</v>
      </c>
      <c r="J101" s="1558">
        <v>-15.789473684210526</v>
      </c>
      <c r="K101" s="1558">
        <v>2.3329798515376461</v>
      </c>
      <c r="L101" s="1559">
        <v>-0.35823827877396841</v>
      </c>
    </row>
    <row r="102" spans="1:12">
      <c r="A102" s="1191" t="s">
        <v>86</v>
      </c>
      <c r="B102" s="1486" t="s">
        <v>23</v>
      </c>
      <c r="C102" s="1193">
        <v>21255.098039215685</v>
      </c>
      <c r="D102" s="1193">
        <v>21359.649019607845</v>
      </c>
      <c r="E102" s="1545">
        <v>21680.2</v>
      </c>
      <c r="F102" s="1545">
        <v>21786.842000000001</v>
      </c>
      <c r="G102" s="1546">
        <v>-0.48947892494010753</v>
      </c>
      <c r="H102" s="1547">
        <v>415.9</v>
      </c>
      <c r="I102" s="1547">
        <v>-0.97619047619048149</v>
      </c>
      <c r="J102" s="1558">
        <v>-16.964285714285715</v>
      </c>
      <c r="K102" s="1558">
        <v>1.2327677624602333</v>
      </c>
      <c r="L102" s="1559">
        <v>-0.20941611598426846</v>
      </c>
    </row>
    <row r="103" spans="1:12">
      <c r="A103" s="1195" t="s">
        <v>86</v>
      </c>
      <c r="B103" s="1487" t="s">
        <v>24</v>
      </c>
      <c r="C103" s="1197">
        <v>21952.165735345799</v>
      </c>
      <c r="D103" s="1197">
        <v>21290.817411966411</v>
      </c>
      <c r="E103" s="1560">
        <v>22391.209050052716</v>
      </c>
      <c r="F103" s="1560">
        <v>21716.633760205739</v>
      </c>
      <c r="G103" s="1561">
        <v>3.1062608381004697</v>
      </c>
      <c r="H103" s="1562">
        <v>362.51819836214742</v>
      </c>
      <c r="I103" s="1562">
        <v>-1.8178601022570684</v>
      </c>
      <c r="J103" s="1563">
        <v>32.091346153846153</v>
      </c>
      <c r="K103" s="1563">
        <v>14.567868504772004</v>
      </c>
      <c r="L103" s="1564">
        <v>3.8545025506128496</v>
      </c>
    </row>
    <row r="104" spans="1:12">
      <c r="A104" s="1191" t="s">
        <v>86</v>
      </c>
      <c r="B104" s="1486" t="s">
        <v>25</v>
      </c>
      <c r="C104" s="1193">
        <v>22284.73431372549</v>
      </c>
      <c r="D104" s="1193">
        <v>21355.394117647058</v>
      </c>
      <c r="E104" s="1545">
        <v>22730.429</v>
      </c>
      <c r="F104" s="1545">
        <v>21782.502</v>
      </c>
      <c r="G104" s="1546">
        <v>4.3517819945569141</v>
      </c>
      <c r="H104" s="1547">
        <v>353.5</v>
      </c>
      <c r="I104" s="1547">
        <v>-0.50661412890515378</v>
      </c>
      <c r="J104" s="1558">
        <v>58.254269449715366</v>
      </c>
      <c r="K104" s="1558">
        <v>11.055143160127253</v>
      </c>
      <c r="L104" s="1559">
        <v>4.2691529463749998</v>
      </c>
    </row>
    <row r="105" spans="1:12">
      <c r="A105" s="1191" t="s">
        <v>86</v>
      </c>
      <c r="B105" s="1486" t="s">
        <v>26</v>
      </c>
      <c r="C105" s="1193">
        <v>21005.639215686275</v>
      </c>
      <c r="D105" s="1193">
        <v>21190.019607843136</v>
      </c>
      <c r="E105" s="1545">
        <v>21425.752</v>
      </c>
      <c r="F105" s="1545">
        <v>21613.82</v>
      </c>
      <c r="G105" s="1546">
        <v>-0.87012846410305678</v>
      </c>
      <c r="H105" s="1547">
        <v>390.9</v>
      </c>
      <c r="I105" s="1547">
        <v>-0.61022120518688883</v>
      </c>
      <c r="J105" s="1558">
        <v>-13.114754098360656</v>
      </c>
      <c r="K105" s="1558">
        <v>3.5127253446447506</v>
      </c>
      <c r="L105" s="1559">
        <v>-0.41465039576215146</v>
      </c>
    </row>
    <row r="106" spans="1:12">
      <c r="A106" s="1195" t="s">
        <v>86</v>
      </c>
      <c r="B106" s="1487" t="s">
        <v>27</v>
      </c>
      <c r="C106" s="1197">
        <v>20215.658654120503</v>
      </c>
      <c r="D106" s="1197">
        <v>20308.584009832506</v>
      </c>
      <c r="E106" s="1560">
        <v>20619.971827202913</v>
      </c>
      <c r="F106" s="1560">
        <v>20714.755690029157</v>
      </c>
      <c r="G106" s="1561">
        <v>-0.45756688731726969</v>
      </c>
      <c r="H106" s="1562">
        <v>322.06330349877953</v>
      </c>
      <c r="I106" s="1562">
        <v>-2.5065065019307577</v>
      </c>
      <c r="J106" s="1563">
        <v>-14.83021483021483</v>
      </c>
      <c r="K106" s="1563">
        <v>16.291092258748673</v>
      </c>
      <c r="L106" s="1564">
        <v>-2.2899018179961139</v>
      </c>
    </row>
    <row r="107" spans="1:12">
      <c r="A107" s="1191" t="s">
        <v>86</v>
      </c>
      <c r="B107" s="1486" t="s">
        <v>28</v>
      </c>
      <c r="C107" s="1193">
        <v>20153.644117647058</v>
      </c>
      <c r="D107" s="1193">
        <v>20321.860784313725</v>
      </c>
      <c r="E107" s="1545">
        <v>20556.717000000001</v>
      </c>
      <c r="F107" s="1545">
        <v>20728.297999999999</v>
      </c>
      <c r="G107" s="1546">
        <v>-0.82776212499452839</v>
      </c>
      <c r="H107" s="1547">
        <v>307.8</v>
      </c>
      <c r="I107" s="1547">
        <v>-2.130365659777421</v>
      </c>
      <c r="J107" s="1558">
        <v>-10.783316378433367</v>
      </c>
      <c r="K107" s="1558">
        <v>11.625132555673384</v>
      </c>
      <c r="L107" s="1559">
        <v>-1.0326063060314841</v>
      </c>
    </row>
    <row r="108" spans="1:12" ht="15.75" thickBot="1">
      <c r="A108" s="1488" t="s">
        <v>86</v>
      </c>
      <c r="B108" s="1489" t="s">
        <v>29</v>
      </c>
      <c r="C108" s="1198">
        <v>20348.653921568628</v>
      </c>
      <c r="D108" s="1198">
        <v>20284.085294117645</v>
      </c>
      <c r="E108" s="1565">
        <v>20755.627</v>
      </c>
      <c r="F108" s="1565">
        <v>20689.767</v>
      </c>
      <c r="G108" s="1566">
        <v>0.31832161280501892</v>
      </c>
      <c r="H108" s="1558">
        <v>357.6</v>
      </c>
      <c r="I108" s="1558">
        <v>-1.8121911037891174</v>
      </c>
      <c r="J108" s="1558">
        <v>-23.478260869565219</v>
      </c>
      <c r="K108" s="1558">
        <v>4.6659597030752922</v>
      </c>
      <c r="L108" s="1559">
        <v>-1.2572955119646254</v>
      </c>
    </row>
    <row r="109" spans="1:12" ht="15.75" thickBot="1">
      <c r="A109" s="1490"/>
      <c r="B109" s="1491"/>
      <c r="C109" s="1567"/>
      <c r="D109" s="1567"/>
      <c r="E109" s="1567"/>
      <c r="F109" s="1567"/>
      <c r="G109" s="1568"/>
      <c r="H109" s="1569"/>
      <c r="I109" s="1569"/>
      <c r="J109" s="1569"/>
      <c r="K109" s="1569"/>
      <c r="L109" s="1570"/>
    </row>
    <row r="110" spans="1:12">
      <c r="A110" s="1191" t="s">
        <v>87</v>
      </c>
      <c r="B110" s="1492" t="s">
        <v>26</v>
      </c>
      <c r="C110" s="1571">
        <v>20789.202941176471</v>
      </c>
      <c r="D110" s="1571">
        <v>20946.960784313727</v>
      </c>
      <c r="E110" s="1572">
        <v>21204.987000000001</v>
      </c>
      <c r="F110" s="1572">
        <v>21365.9</v>
      </c>
      <c r="G110" s="1573">
        <v>-0.75312998750345383</v>
      </c>
      <c r="H110" s="1574">
        <v>412.1</v>
      </c>
      <c r="I110" s="1574">
        <v>-0.38675368624606382</v>
      </c>
      <c r="J110" s="1574">
        <v>-8.115942028985506</v>
      </c>
      <c r="K110" s="1574">
        <v>4.2020148462354188</v>
      </c>
      <c r="L110" s="1575">
        <v>-0.24042656504451987</v>
      </c>
    </row>
    <row r="111" spans="1:12" ht="15.75" thickBot="1">
      <c r="A111" s="1488" t="s">
        <v>87</v>
      </c>
      <c r="B111" s="1489" t="s">
        <v>29</v>
      </c>
      <c r="C111" s="1198">
        <v>20274.850000000002</v>
      </c>
      <c r="D111" s="1198">
        <v>20114.51568627451</v>
      </c>
      <c r="E111" s="1565">
        <v>20680.347000000002</v>
      </c>
      <c r="F111" s="1565">
        <v>20516.806</v>
      </c>
      <c r="G111" s="1566">
        <v>0.79710750299048039</v>
      </c>
      <c r="H111" s="1558">
        <v>383.5</v>
      </c>
      <c r="I111" s="1558">
        <v>2.1304926764314249</v>
      </c>
      <c r="J111" s="1558">
        <v>3.3426183844011144</v>
      </c>
      <c r="K111" s="1558">
        <v>4.9178154825026512</v>
      </c>
      <c r="L111" s="1559">
        <v>0.29510108641714972</v>
      </c>
    </row>
    <row r="112" spans="1:12" ht="15.75" thickBot="1">
      <c r="A112" s="1490"/>
      <c r="B112" s="1491"/>
      <c r="C112" s="1567"/>
      <c r="D112" s="1567"/>
      <c r="E112" s="1567"/>
      <c r="F112" s="1567"/>
      <c r="G112" s="1568"/>
      <c r="H112" s="1569"/>
      <c r="I112" s="1569"/>
      <c r="J112" s="1569"/>
      <c r="K112" s="1569"/>
      <c r="L112" s="1570"/>
    </row>
    <row r="113" spans="1:12">
      <c r="A113" s="1195" t="s">
        <v>88</v>
      </c>
      <c r="B113" s="1485" t="s">
        <v>21</v>
      </c>
      <c r="C113" s="1196" t="s">
        <v>73</v>
      </c>
      <c r="D113" s="1196" t="s">
        <v>73</v>
      </c>
      <c r="E113" s="1553" t="s">
        <v>73</v>
      </c>
      <c r="F113" s="1553" t="s">
        <v>73</v>
      </c>
      <c r="G113" s="1554" t="s">
        <v>73</v>
      </c>
      <c r="H113" s="1555" t="s">
        <v>73</v>
      </c>
      <c r="I113" s="1555" t="s">
        <v>73</v>
      </c>
      <c r="J113" s="1556" t="s">
        <v>73</v>
      </c>
      <c r="K113" s="1556" t="s">
        <v>73</v>
      </c>
      <c r="L113" s="1557" t="s">
        <v>73</v>
      </c>
    </row>
    <row r="114" spans="1:12">
      <c r="A114" s="1192" t="s">
        <v>88</v>
      </c>
      <c r="B114" s="1486" t="s">
        <v>22</v>
      </c>
      <c r="C114" s="1193" t="s">
        <v>73</v>
      </c>
      <c r="D114" s="1193" t="s">
        <v>73</v>
      </c>
      <c r="E114" s="1545" t="s">
        <v>73</v>
      </c>
      <c r="F114" s="1545" t="s">
        <v>73</v>
      </c>
      <c r="G114" s="1546" t="s">
        <v>73</v>
      </c>
      <c r="H114" s="1547" t="s">
        <v>73</v>
      </c>
      <c r="I114" s="1547" t="s">
        <v>73</v>
      </c>
      <c r="J114" s="1558" t="s">
        <v>73</v>
      </c>
      <c r="K114" s="1558" t="s">
        <v>73</v>
      </c>
      <c r="L114" s="1559" t="s">
        <v>73</v>
      </c>
    </row>
    <row r="115" spans="1:12">
      <c r="A115" s="1192" t="s">
        <v>88</v>
      </c>
      <c r="B115" s="1486" t="s">
        <v>23</v>
      </c>
      <c r="C115" s="1193" t="s">
        <v>73</v>
      </c>
      <c r="D115" s="1193" t="s">
        <v>73</v>
      </c>
      <c r="E115" s="1545" t="s">
        <v>73</v>
      </c>
      <c r="F115" s="1545" t="s">
        <v>73</v>
      </c>
      <c r="G115" s="1546" t="s">
        <v>73</v>
      </c>
      <c r="H115" s="1547" t="s">
        <v>73</v>
      </c>
      <c r="I115" s="1547" t="s">
        <v>73</v>
      </c>
      <c r="J115" s="1558" t="s">
        <v>73</v>
      </c>
      <c r="K115" s="1558" t="s">
        <v>73</v>
      </c>
      <c r="L115" s="1559" t="s">
        <v>73</v>
      </c>
    </row>
    <row r="116" spans="1:12">
      <c r="A116" s="1192" t="s">
        <v>88</v>
      </c>
      <c r="B116" s="1486" t="s">
        <v>30</v>
      </c>
      <c r="C116" s="1193" t="s">
        <v>73</v>
      </c>
      <c r="D116" s="1193" t="s">
        <v>73</v>
      </c>
      <c r="E116" s="1545" t="s">
        <v>73</v>
      </c>
      <c r="F116" s="1545" t="s">
        <v>73</v>
      </c>
      <c r="G116" s="1546" t="s">
        <v>73</v>
      </c>
      <c r="H116" s="1547" t="s">
        <v>73</v>
      </c>
      <c r="I116" s="1547" t="s">
        <v>73</v>
      </c>
      <c r="J116" s="1558" t="s">
        <v>73</v>
      </c>
      <c r="K116" s="1558" t="s">
        <v>73</v>
      </c>
      <c r="L116" s="1559" t="s">
        <v>73</v>
      </c>
    </row>
    <row r="117" spans="1:12">
      <c r="A117" s="1199" t="s">
        <v>88</v>
      </c>
      <c r="B117" s="1487" t="s">
        <v>24</v>
      </c>
      <c r="C117" s="1197" t="s">
        <v>73</v>
      </c>
      <c r="D117" s="1197" t="s">
        <v>73</v>
      </c>
      <c r="E117" s="1560" t="s">
        <v>73</v>
      </c>
      <c r="F117" s="1560" t="s">
        <v>73</v>
      </c>
      <c r="G117" s="1561" t="s">
        <v>73</v>
      </c>
      <c r="H117" s="1562" t="s">
        <v>73</v>
      </c>
      <c r="I117" s="1562" t="s">
        <v>73</v>
      </c>
      <c r="J117" s="1563" t="s">
        <v>73</v>
      </c>
      <c r="K117" s="1563" t="s">
        <v>73</v>
      </c>
      <c r="L117" s="1564" t="s">
        <v>73</v>
      </c>
    </row>
    <row r="118" spans="1:12">
      <c r="A118" s="1192" t="s">
        <v>88</v>
      </c>
      <c r="B118" s="1486" t="s">
        <v>26</v>
      </c>
      <c r="C118" s="1193" t="s">
        <v>73</v>
      </c>
      <c r="D118" s="1193" t="s">
        <v>73</v>
      </c>
      <c r="E118" s="1545" t="s">
        <v>73</v>
      </c>
      <c r="F118" s="1545" t="s">
        <v>73</v>
      </c>
      <c r="G118" s="1546" t="s">
        <v>73</v>
      </c>
      <c r="H118" s="1547" t="s">
        <v>73</v>
      </c>
      <c r="I118" s="1547" t="s">
        <v>73</v>
      </c>
      <c r="J118" s="1558" t="s">
        <v>73</v>
      </c>
      <c r="K118" s="1558" t="s">
        <v>73</v>
      </c>
      <c r="L118" s="1559" t="s">
        <v>73</v>
      </c>
    </row>
    <row r="119" spans="1:12">
      <c r="A119" s="1192" t="s">
        <v>88</v>
      </c>
      <c r="B119" s="1486" t="s">
        <v>31</v>
      </c>
      <c r="C119" s="1193" t="s">
        <v>73</v>
      </c>
      <c r="D119" s="1193" t="s">
        <v>73</v>
      </c>
      <c r="E119" s="1545" t="s">
        <v>73</v>
      </c>
      <c r="F119" s="1545" t="s">
        <v>73</v>
      </c>
      <c r="G119" s="1546" t="s">
        <v>73</v>
      </c>
      <c r="H119" s="1547" t="s">
        <v>73</v>
      </c>
      <c r="I119" s="1547" t="s">
        <v>73</v>
      </c>
      <c r="J119" s="1558" t="s">
        <v>73</v>
      </c>
      <c r="K119" s="1558" t="s">
        <v>73</v>
      </c>
      <c r="L119" s="1559" t="s">
        <v>73</v>
      </c>
    </row>
    <row r="120" spans="1:12">
      <c r="A120" s="1199" t="s">
        <v>88</v>
      </c>
      <c r="B120" s="1487" t="s">
        <v>27</v>
      </c>
      <c r="C120" s="1197" t="s">
        <v>73</v>
      </c>
      <c r="D120" s="1197" t="s">
        <v>73</v>
      </c>
      <c r="E120" s="1560" t="s">
        <v>73</v>
      </c>
      <c r="F120" s="1560" t="s">
        <v>73</v>
      </c>
      <c r="G120" s="1561" t="s">
        <v>73</v>
      </c>
      <c r="H120" s="1562" t="s">
        <v>73</v>
      </c>
      <c r="I120" s="1562" t="s">
        <v>73</v>
      </c>
      <c r="J120" s="1563" t="s">
        <v>73</v>
      </c>
      <c r="K120" s="1563" t="s">
        <v>73</v>
      </c>
      <c r="L120" s="1564" t="s">
        <v>73</v>
      </c>
    </row>
    <row r="121" spans="1:12">
      <c r="A121" s="1192" t="s">
        <v>88</v>
      </c>
      <c r="B121" s="1486" t="s">
        <v>29</v>
      </c>
      <c r="C121" s="1193" t="s">
        <v>73</v>
      </c>
      <c r="D121" s="1193" t="s">
        <v>73</v>
      </c>
      <c r="E121" s="1545" t="s">
        <v>73</v>
      </c>
      <c r="F121" s="1545" t="s">
        <v>73</v>
      </c>
      <c r="G121" s="1546" t="s">
        <v>73</v>
      </c>
      <c r="H121" s="1547" t="s">
        <v>73</v>
      </c>
      <c r="I121" s="1547" t="s">
        <v>73</v>
      </c>
      <c r="J121" s="1558" t="s">
        <v>73</v>
      </c>
      <c r="K121" s="1558" t="s">
        <v>73</v>
      </c>
      <c r="L121" s="1559" t="s">
        <v>73</v>
      </c>
    </row>
    <row r="122" spans="1:12" ht="15.75" thickBot="1">
      <c r="A122" s="1493" t="s">
        <v>88</v>
      </c>
      <c r="B122" s="1486" t="s">
        <v>32</v>
      </c>
      <c r="C122" s="1198" t="s">
        <v>73</v>
      </c>
      <c r="D122" s="1198" t="s">
        <v>73</v>
      </c>
      <c r="E122" s="1565" t="s">
        <v>73</v>
      </c>
      <c r="F122" s="1565" t="s">
        <v>73</v>
      </c>
      <c r="G122" s="1566" t="s">
        <v>73</v>
      </c>
      <c r="H122" s="1558" t="s">
        <v>73</v>
      </c>
      <c r="I122" s="1558" t="s">
        <v>73</v>
      </c>
      <c r="J122" s="1558" t="s">
        <v>73</v>
      </c>
      <c r="K122" s="1558" t="s">
        <v>73</v>
      </c>
      <c r="L122" s="1559" t="s">
        <v>73</v>
      </c>
    </row>
    <row r="123" spans="1:12" ht="15.75" thickBot="1">
      <c r="A123" s="1490"/>
      <c r="B123" s="1491"/>
      <c r="C123" s="1567"/>
      <c r="D123" s="1567"/>
      <c r="E123" s="1567"/>
      <c r="F123" s="1567"/>
      <c r="G123" s="1568"/>
      <c r="H123" s="1569"/>
      <c r="I123" s="1569"/>
      <c r="J123" s="1569"/>
      <c r="K123" s="1569"/>
      <c r="L123" s="1570"/>
    </row>
    <row r="124" spans="1:12">
      <c r="A124" s="1195" t="s">
        <v>20</v>
      </c>
      <c r="B124" s="1485" t="s">
        <v>24</v>
      </c>
      <c r="C124" s="1196">
        <v>18711.418988286085</v>
      </c>
      <c r="D124" s="1196">
        <v>18919.510594534186</v>
      </c>
      <c r="E124" s="1553">
        <v>19085.647368051807</v>
      </c>
      <c r="F124" s="1553">
        <v>19297.90080642487</v>
      </c>
      <c r="G124" s="1554">
        <v>-1.0998783779756904</v>
      </c>
      <c r="H124" s="1555">
        <v>338.11788321167882</v>
      </c>
      <c r="I124" s="1555">
        <v>-0.48399737584082841</v>
      </c>
      <c r="J124" s="1556">
        <v>-3.5211267605633805</v>
      </c>
      <c r="K124" s="1556">
        <v>3.6320254506892891</v>
      </c>
      <c r="L124" s="1557">
        <v>-2.4940812509268717E-2</v>
      </c>
    </row>
    <row r="125" spans="1:12">
      <c r="A125" s="1191" t="s">
        <v>20</v>
      </c>
      <c r="B125" s="1486" t="s">
        <v>25</v>
      </c>
      <c r="C125" s="1193">
        <v>18932.917647058825</v>
      </c>
      <c r="D125" s="1193">
        <v>19005.229411764703</v>
      </c>
      <c r="E125" s="1545">
        <v>19311.576000000001</v>
      </c>
      <c r="F125" s="1545">
        <v>19385.333999999999</v>
      </c>
      <c r="G125" s="1546">
        <v>-0.38048351398019759</v>
      </c>
      <c r="H125" s="1547">
        <v>311.60000000000002</v>
      </c>
      <c r="I125" s="1547">
        <v>0.12853470437019091</v>
      </c>
      <c r="J125" s="1558">
        <v>8.6419753086419746</v>
      </c>
      <c r="K125" s="1558">
        <v>1.166489925768823</v>
      </c>
      <c r="L125" s="1559">
        <v>0.12348194225092457</v>
      </c>
    </row>
    <row r="126" spans="1:12">
      <c r="A126" s="1191" t="s">
        <v>20</v>
      </c>
      <c r="B126" s="1486" t="s">
        <v>26</v>
      </c>
      <c r="C126" s="1193">
        <v>18653.344117647059</v>
      </c>
      <c r="D126" s="1193">
        <v>19001.537254901959</v>
      </c>
      <c r="E126" s="1545">
        <v>19026.411</v>
      </c>
      <c r="F126" s="1545">
        <v>19381.567999999999</v>
      </c>
      <c r="G126" s="1546">
        <v>-1.8324471993184415</v>
      </c>
      <c r="H126" s="1547">
        <v>348.5</v>
      </c>
      <c r="I126" s="1547">
        <v>0.1149095087618435</v>
      </c>
      <c r="J126" s="1558">
        <v>-14.204545454545455</v>
      </c>
      <c r="K126" s="1558">
        <v>2.0015906680805937</v>
      </c>
      <c r="L126" s="1559">
        <v>-0.2646982837607661</v>
      </c>
    </row>
    <row r="127" spans="1:12">
      <c r="A127" s="1191" t="s">
        <v>20</v>
      </c>
      <c r="B127" s="1486" t="s">
        <v>31</v>
      </c>
      <c r="C127" s="1193">
        <v>18471.973529411764</v>
      </c>
      <c r="D127" s="1193">
        <v>18202.270588235293</v>
      </c>
      <c r="E127" s="1545">
        <v>18841.413</v>
      </c>
      <c r="F127" s="1545">
        <v>18566.315999999999</v>
      </c>
      <c r="G127" s="1546">
        <v>1.4816994389193936</v>
      </c>
      <c r="H127" s="1547">
        <v>360</v>
      </c>
      <c r="I127" s="1547">
        <v>-2.9911075181891733</v>
      </c>
      <c r="J127" s="1558">
        <v>29.629629629629626</v>
      </c>
      <c r="K127" s="1558">
        <v>0.46394485683987274</v>
      </c>
      <c r="L127" s="1559">
        <v>0.11627552900057325</v>
      </c>
    </row>
    <row r="128" spans="1:12">
      <c r="A128" s="1195" t="s">
        <v>20</v>
      </c>
      <c r="B128" s="1487" t="s">
        <v>27</v>
      </c>
      <c r="C128" s="1197">
        <v>17072.309029872536</v>
      </c>
      <c r="D128" s="1197">
        <v>17304.015418412866</v>
      </c>
      <c r="E128" s="1560">
        <v>17413.755210469986</v>
      </c>
      <c r="F128" s="1560">
        <v>17650.095726781125</v>
      </c>
      <c r="G128" s="1561">
        <v>-1.3390324900761326</v>
      </c>
      <c r="H128" s="1562">
        <v>291.97350543478262</v>
      </c>
      <c r="I128" s="1562">
        <v>0.65091590488201201</v>
      </c>
      <c r="J128" s="1563">
        <v>-3.7908496732026142</v>
      </c>
      <c r="K128" s="1563">
        <v>19.512195121951219</v>
      </c>
      <c r="L128" s="1564">
        <v>-0.18906678894241935</v>
      </c>
    </row>
    <row r="129" spans="1:12">
      <c r="A129" s="1191" t="s">
        <v>20</v>
      </c>
      <c r="B129" s="1486" t="s">
        <v>28</v>
      </c>
      <c r="C129" s="1193">
        <v>16724.687254901961</v>
      </c>
      <c r="D129" s="1193">
        <v>16931.129411764705</v>
      </c>
      <c r="E129" s="1545">
        <v>17059.181</v>
      </c>
      <c r="F129" s="1545">
        <v>17269.752</v>
      </c>
      <c r="G129" s="1546">
        <v>-1.2193052917030882</v>
      </c>
      <c r="H129" s="1547">
        <v>267.39999999999998</v>
      </c>
      <c r="I129" s="1547">
        <v>-0.14936519790889996</v>
      </c>
      <c r="J129" s="1558">
        <v>-14.347357065803667</v>
      </c>
      <c r="K129" s="1558">
        <v>10.524920466595971</v>
      </c>
      <c r="L129" s="1559">
        <v>-1.4117264558866456</v>
      </c>
    </row>
    <row r="130" spans="1:12">
      <c r="A130" s="1191" t="s">
        <v>20</v>
      </c>
      <c r="B130" s="1486" t="s">
        <v>29</v>
      </c>
      <c r="C130" s="1193">
        <v>17432.690196078431</v>
      </c>
      <c r="D130" s="1193">
        <v>17763.880392156861</v>
      </c>
      <c r="E130" s="1545">
        <v>17781.344000000001</v>
      </c>
      <c r="F130" s="1545">
        <v>18119.157999999999</v>
      </c>
      <c r="G130" s="1546">
        <v>-1.8644023083191752</v>
      </c>
      <c r="H130" s="1547">
        <v>318.60000000000002</v>
      </c>
      <c r="I130" s="1547">
        <v>-0.46860356138706649</v>
      </c>
      <c r="J130" s="1558">
        <v>14.942528735632186</v>
      </c>
      <c r="K130" s="1558">
        <v>7.9533404029692472</v>
      </c>
      <c r="L130" s="1559">
        <v>1.2317333980761234</v>
      </c>
    </row>
    <row r="131" spans="1:12">
      <c r="A131" s="1191" t="s">
        <v>20</v>
      </c>
      <c r="B131" s="1486" t="s">
        <v>32</v>
      </c>
      <c r="C131" s="1193">
        <v>17259.312745098039</v>
      </c>
      <c r="D131" s="1193">
        <v>17855.427450980391</v>
      </c>
      <c r="E131" s="1545">
        <v>17604.499</v>
      </c>
      <c r="F131" s="1545">
        <v>18212.536</v>
      </c>
      <c r="G131" s="1546">
        <v>-3.338563064473834</v>
      </c>
      <c r="H131" s="1547">
        <v>337.3</v>
      </c>
      <c r="I131" s="1547">
        <v>-4.0943986352004487</v>
      </c>
      <c r="J131" s="1558">
        <v>-3.7037037037037033</v>
      </c>
      <c r="K131" s="1558">
        <v>1.033934252386002</v>
      </c>
      <c r="L131" s="1559">
        <v>-9.0737311318964675E-3</v>
      </c>
    </row>
    <row r="132" spans="1:12">
      <c r="A132" s="1195" t="s">
        <v>20</v>
      </c>
      <c r="B132" s="1487" t="s">
        <v>33</v>
      </c>
      <c r="C132" s="1197">
        <v>14993.375129498882</v>
      </c>
      <c r="D132" s="1197">
        <v>15393.013347798586</v>
      </c>
      <c r="E132" s="1560">
        <v>15293.242632088859</v>
      </c>
      <c r="F132" s="1560">
        <v>15700.873614754557</v>
      </c>
      <c r="G132" s="1561">
        <v>-2.5962312204248019</v>
      </c>
      <c r="H132" s="1562">
        <v>220.20298913043479</v>
      </c>
      <c r="I132" s="1562">
        <v>-1.9609306768549151</v>
      </c>
      <c r="J132" s="1563">
        <v>-7.8848560700876096</v>
      </c>
      <c r="K132" s="1563">
        <v>9.7560975609756095</v>
      </c>
      <c r="L132" s="1564">
        <v>-0.53233921471329104</v>
      </c>
    </row>
    <row r="133" spans="1:12">
      <c r="A133" s="1191" t="s">
        <v>20</v>
      </c>
      <c r="B133" s="1486" t="s">
        <v>74</v>
      </c>
      <c r="C133" s="1193">
        <v>14704.081372549021</v>
      </c>
      <c r="D133" s="1193">
        <v>15073.029411764706</v>
      </c>
      <c r="E133" s="1545">
        <v>14998.163</v>
      </c>
      <c r="F133" s="1545">
        <v>15374.49</v>
      </c>
      <c r="G133" s="1546">
        <v>-2.4477364777628354</v>
      </c>
      <c r="H133" s="1547">
        <v>209.5</v>
      </c>
      <c r="I133" s="1547">
        <v>-1.5507518796992534</v>
      </c>
      <c r="J133" s="1558">
        <v>-0.56074766355140182</v>
      </c>
      <c r="K133" s="1558">
        <v>7.0519618239660655</v>
      </c>
      <c r="L133" s="1559">
        <v>0.1629584760392051</v>
      </c>
    </row>
    <row r="134" spans="1:12">
      <c r="A134" s="1191" t="s">
        <v>20</v>
      </c>
      <c r="B134" s="1486" t="s">
        <v>34</v>
      </c>
      <c r="C134" s="1193">
        <v>15378.436274509802</v>
      </c>
      <c r="D134" s="1193">
        <v>15530.937254901961</v>
      </c>
      <c r="E134" s="1545">
        <v>15686.004999999999</v>
      </c>
      <c r="F134" s="1545">
        <v>15841.556</v>
      </c>
      <c r="G134" s="1546">
        <v>-0.98191743285824507</v>
      </c>
      <c r="H134" s="1547">
        <v>235.6</v>
      </c>
      <c r="I134" s="1547">
        <v>0.29799914857385634</v>
      </c>
      <c r="J134" s="1558">
        <v>-18.134715025906736</v>
      </c>
      <c r="K134" s="1558">
        <v>2.0943796394485683</v>
      </c>
      <c r="L134" s="1559">
        <v>-0.39081222251383174</v>
      </c>
    </row>
    <row r="135" spans="1:12" ht="15.75" thickBot="1">
      <c r="A135" s="1191" t="s">
        <v>20</v>
      </c>
      <c r="B135" s="1486" t="s">
        <v>35</v>
      </c>
      <c r="C135" s="1193">
        <v>16330.206862745099</v>
      </c>
      <c r="D135" s="1193">
        <v>16881.242156862743</v>
      </c>
      <c r="E135" s="1545">
        <v>16656.811000000002</v>
      </c>
      <c r="F135" s="1545">
        <v>17218.866999999998</v>
      </c>
      <c r="G135" s="1546">
        <v>-3.264186894526782</v>
      </c>
      <c r="H135" s="1547">
        <v>291.10000000000002</v>
      </c>
      <c r="I135" s="1547">
        <v>1.9257703081232491</v>
      </c>
      <c r="J135" s="1558">
        <v>-35.2112676056338</v>
      </c>
      <c r="K135" s="1558">
        <v>0.6097560975609756</v>
      </c>
      <c r="L135" s="1559">
        <v>-0.30448546823866385</v>
      </c>
    </row>
    <row r="136" spans="1:12" ht="15.75" thickBot="1">
      <c r="A136" s="1490"/>
      <c r="B136" s="1491"/>
      <c r="C136" s="1567"/>
      <c r="D136" s="1567"/>
      <c r="E136" s="1567"/>
      <c r="F136" s="1567"/>
      <c r="G136" s="1568"/>
      <c r="H136" s="1569"/>
      <c r="I136" s="1569"/>
      <c r="J136" s="1569"/>
      <c r="K136" s="1569"/>
      <c r="L136" s="1570"/>
    </row>
    <row r="137" spans="1:12">
      <c r="A137" s="1195" t="s">
        <v>89</v>
      </c>
      <c r="B137" s="1487" t="s">
        <v>21</v>
      </c>
      <c r="C137" s="1197">
        <v>21606.722993357718</v>
      </c>
      <c r="D137" s="1197">
        <v>21767.567365535637</v>
      </c>
      <c r="E137" s="1560">
        <v>22038.857453224871</v>
      </c>
      <c r="F137" s="1560">
        <v>22202.918712846349</v>
      </c>
      <c r="G137" s="1561">
        <v>-0.73891753486695366</v>
      </c>
      <c r="H137" s="1562">
        <v>348.84324324324319</v>
      </c>
      <c r="I137" s="1562">
        <v>-2.4679230455349384</v>
      </c>
      <c r="J137" s="1563">
        <v>33.333333333333329</v>
      </c>
      <c r="K137" s="1563">
        <v>1.9618239660657475</v>
      </c>
      <c r="L137" s="1564">
        <v>0.53251672939307171</v>
      </c>
    </row>
    <row r="138" spans="1:12">
      <c r="A138" s="1191" t="s">
        <v>89</v>
      </c>
      <c r="B138" s="1486" t="s">
        <v>22</v>
      </c>
      <c r="C138" s="1193">
        <v>19774.809803921569</v>
      </c>
      <c r="D138" s="1193">
        <v>20835.009803921566</v>
      </c>
      <c r="E138" s="1545">
        <v>20170.306</v>
      </c>
      <c r="F138" s="1545">
        <v>21251.71</v>
      </c>
      <c r="G138" s="1546">
        <v>-5.0885505213462761</v>
      </c>
      <c r="H138" s="1547">
        <v>321</v>
      </c>
      <c r="I138" s="1547">
        <v>-4.973357015985794</v>
      </c>
      <c r="J138" s="1558">
        <v>11.111111111111111</v>
      </c>
      <c r="K138" s="1558">
        <v>0.26511134676564158</v>
      </c>
      <c r="L138" s="1559">
        <v>3.3331794872775211E-2</v>
      </c>
    </row>
    <row r="139" spans="1:12">
      <c r="A139" s="1191" t="s">
        <v>89</v>
      </c>
      <c r="B139" s="1486" t="s">
        <v>23</v>
      </c>
      <c r="C139" s="1193">
        <v>21810.387254901962</v>
      </c>
      <c r="D139" s="1193">
        <v>22047.94901960784</v>
      </c>
      <c r="E139" s="1545">
        <v>22246.595000000001</v>
      </c>
      <c r="F139" s="1545">
        <v>22488.907999999999</v>
      </c>
      <c r="G139" s="1546">
        <v>-1.0774778392974809</v>
      </c>
      <c r="H139" s="1547">
        <v>340.2</v>
      </c>
      <c r="I139" s="1547">
        <v>-3.1872509960159334</v>
      </c>
      <c r="J139" s="1558">
        <v>41.53846153846154</v>
      </c>
      <c r="K139" s="1558">
        <v>1.2195121951219512</v>
      </c>
      <c r="L139" s="1559">
        <v>0.38253047995326717</v>
      </c>
    </row>
    <row r="140" spans="1:12">
      <c r="A140" s="1191" t="s">
        <v>89</v>
      </c>
      <c r="B140" s="1486" t="s">
        <v>30</v>
      </c>
      <c r="C140" s="1193">
        <v>21993.940196078431</v>
      </c>
      <c r="D140" s="1193">
        <v>21699.48137254902</v>
      </c>
      <c r="E140" s="1545">
        <v>22433.819</v>
      </c>
      <c r="F140" s="1545">
        <v>22133.471000000001</v>
      </c>
      <c r="G140" s="1546">
        <v>1.3569855356170666</v>
      </c>
      <c r="H140" s="1547">
        <v>386.4</v>
      </c>
      <c r="I140" s="1547">
        <v>0.36363636363635776</v>
      </c>
      <c r="J140" s="1558">
        <v>28.571428571428569</v>
      </c>
      <c r="K140" s="1558">
        <v>0.47720042417815484</v>
      </c>
      <c r="L140" s="1559">
        <v>0.11665445456702939</v>
      </c>
    </row>
    <row r="141" spans="1:12">
      <c r="A141" s="1195" t="s">
        <v>89</v>
      </c>
      <c r="B141" s="1487" t="s">
        <v>24</v>
      </c>
      <c r="C141" s="1197">
        <v>21496.490066755887</v>
      </c>
      <c r="D141" s="1197">
        <v>21932.484703744412</v>
      </c>
      <c r="E141" s="1560">
        <v>21926.419868091005</v>
      </c>
      <c r="F141" s="1560">
        <v>22371.1343978193</v>
      </c>
      <c r="G141" s="1561">
        <v>-1.9878944081246279</v>
      </c>
      <c r="H141" s="1562">
        <v>307.54451219512191</v>
      </c>
      <c r="I141" s="1562">
        <v>0.23918514190791168</v>
      </c>
      <c r="J141" s="1563">
        <v>-20.484848484848484</v>
      </c>
      <c r="K141" s="1563">
        <v>8.695652173913043</v>
      </c>
      <c r="L141" s="1564">
        <v>-1.9275772878433308</v>
      </c>
    </row>
    <row r="142" spans="1:12">
      <c r="A142" s="1191" t="s">
        <v>89</v>
      </c>
      <c r="B142" s="1486" t="s">
        <v>25</v>
      </c>
      <c r="C142" s="1193">
        <v>21468.816666666666</v>
      </c>
      <c r="D142" s="1193">
        <v>22262.201960784314</v>
      </c>
      <c r="E142" s="1545">
        <v>21898.192999999999</v>
      </c>
      <c r="F142" s="1545">
        <v>22707.446</v>
      </c>
      <c r="G142" s="1546">
        <v>-3.5638221929493992</v>
      </c>
      <c r="H142" s="1547">
        <v>276.2</v>
      </c>
      <c r="I142" s="1547">
        <v>-0.93256814921091191</v>
      </c>
      <c r="J142" s="1558">
        <v>-33.628318584070797</v>
      </c>
      <c r="K142" s="1558">
        <v>1.9883351007423118</v>
      </c>
      <c r="L142" s="1559">
        <v>-0.92178593969034339</v>
      </c>
    </row>
    <row r="143" spans="1:12">
      <c r="A143" s="1191" t="s">
        <v>89</v>
      </c>
      <c r="B143" s="1486" t="s">
        <v>26</v>
      </c>
      <c r="C143" s="1193">
        <v>21594.809803921566</v>
      </c>
      <c r="D143" s="1193">
        <v>21942.22450980392</v>
      </c>
      <c r="E143" s="1545">
        <v>22026.705999999998</v>
      </c>
      <c r="F143" s="1545">
        <v>22381.069</v>
      </c>
      <c r="G143" s="1546">
        <v>-1.5833157924672911</v>
      </c>
      <c r="H143" s="1547">
        <v>311.39999999999998</v>
      </c>
      <c r="I143" s="1547">
        <v>0.2898550724637608</v>
      </c>
      <c r="J143" s="1558">
        <v>-13.025210084033615</v>
      </c>
      <c r="K143" s="1558">
        <v>5.4878048780487809</v>
      </c>
      <c r="L143" s="1559">
        <v>-0.64147660534035111</v>
      </c>
    </row>
    <row r="144" spans="1:12">
      <c r="A144" s="1191" t="s">
        <v>89</v>
      </c>
      <c r="B144" s="1486" t="s">
        <v>31</v>
      </c>
      <c r="C144" s="1193">
        <v>21129.391176470588</v>
      </c>
      <c r="D144" s="1193">
        <v>21407.352941176468</v>
      </c>
      <c r="E144" s="1545">
        <v>21551.978999999999</v>
      </c>
      <c r="F144" s="1545">
        <v>21835.5</v>
      </c>
      <c r="G144" s="1546">
        <v>-1.2984406127636219</v>
      </c>
      <c r="H144" s="1547">
        <v>341.3</v>
      </c>
      <c r="I144" s="1547">
        <v>-0.78488372093022929</v>
      </c>
      <c r="J144" s="1558">
        <v>-25.203252032520325</v>
      </c>
      <c r="K144" s="1558">
        <v>1.2195121951219512</v>
      </c>
      <c r="L144" s="1559">
        <v>-0.36431474281263543</v>
      </c>
    </row>
    <row r="145" spans="1:12">
      <c r="A145" s="1195" t="s">
        <v>89</v>
      </c>
      <c r="B145" s="1487" t="s">
        <v>27</v>
      </c>
      <c r="C145" s="1197">
        <v>19943.1531348526</v>
      </c>
      <c r="D145" s="1197">
        <v>19924.1538500514</v>
      </c>
      <c r="E145" s="1560">
        <v>20342.016197549652</v>
      </c>
      <c r="F145" s="1560">
        <v>20322.636927052426</v>
      </c>
      <c r="G145" s="1561">
        <v>9.5358051057975624E-2</v>
      </c>
      <c r="H145" s="1562">
        <v>263.9352214212152</v>
      </c>
      <c r="I145" s="1562">
        <v>-0.69416532798746233</v>
      </c>
      <c r="J145" s="1563">
        <v>6.3526834611171967</v>
      </c>
      <c r="K145" s="1563">
        <v>12.8711558854719</v>
      </c>
      <c r="L145" s="1564">
        <v>1.1147819477948477</v>
      </c>
    </row>
    <row r="146" spans="1:12">
      <c r="A146" s="1191" t="s">
        <v>89</v>
      </c>
      <c r="B146" s="1486" t="s">
        <v>28</v>
      </c>
      <c r="C146" s="1193">
        <v>19131.314705882352</v>
      </c>
      <c r="D146" s="1193">
        <v>18887.182352941174</v>
      </c>
      <c r="E146" s="1545">
        <v>19513.940999999999</v>
      </c>
      <c r="F146" s="1545">
        <v>19264.925999999999</v>
      </c>
      <c r="G146" s="1546">
        <v>1.2925821775801238</v>
      </c>
      <c r="H146" s="1547">
        <v>232.5</v>
      </c>
      <c r="I146" s="1547">
        <v>-2.6789451653411493</v>
      </c>
      <c r="J146" s="1558">
        <v>11.436950146627565</v>
      </c>
      <c r="K146" s="1558">
        <v>5.0371155885471897</v>
      </c>
      <c r="L146" s="1559">
        <v>0.64618074435455508</v>
      </c>
    </row>
    <row r="147" spans="1:12">
      <c r="A147" s="1191" t="s">
        <v>89</v>
      </c>
      <c r="B147" s="1486" t="s">
        <v>29</v>
      </c>
      <c r="C147" s="1193">
        <v>20478.733333333334</v>
      </c>
      <c r="D147" s="1193">
        <v>20480.136274509805</v>
      </c>
      <c r="E147" s="1545">
        <v>20888.308000000001</v>
      </c>
      <c r="F147" s="1545">
        <v>20889.739000000001</v>
      </c>
      <c r="G147" s="1546">
        <v>-6.8502531314560454E-3</v>
      </c>
      <c r="H147" s="1547">
        <v>281.89999999999998</v>
      </c>
      <c r="I147" s="1547">
        <v>1.1481880157875812</v>
      </c>
      <c r="J147" s="1547">
        <v>4.1015625</v>
      </c>
      <c r="K147" s="1547">
        <v>7.0652173913043477</v>
      </c>
      <c r="L147" s="1548">
        <v>0.4723768041294818</v>
      </c>
    </row>
    <row r="148" spans="1:12" ht="15.75" thickBot="1">
      <c r="A148" s="1494" t="s">
        <v>89</v>
      </c>
      <c r="B148" s="1495" t="s">
        <v>32</v>
      </c>
      <c r="C148" s="1194">
        <v>19448.223529411764</v>
      </c>
      <c r="D148" s="1194">
        <v>20202.21470588235</v>
      </c>
      <c r="E148" s="1549">
        <v>19837.187999999998</v>
      </c>
      <c r="F148" s="1549">
        <v>20606.258999999998</v>
      </c>
      <c r="G148" s="1550">
        <v>-3.7322203899310393</v>
      </c>
      <c r="H148" s="1551">
        <v>304.8</v>
      </c>
      <c r="I148" s="1551">
        <v>-1.1352578657152124</v>
      </c>
      <c r="J148" s="1551">
        <v>-3.3333333333333335</v>
      </c>
      <c r="K148" s="1551">
        <v>0.7688229056203606</v>
      </c>
      <c r="L148" s="1552">
        <v>-3.7756006891939142E-3</v>
      </c>
    </row>
    <row r="149" spans="1:12">
      <c r="G149" s="1471"/>
      <c r="H149" s="1471"/>
      <c r="I149" s="1471"/>
      <c r="J149" s="1471"/>
      <c r="K149" s="1471"/>
      <c r="L149" s="1471"/>
    </row>
    <row r="150" spans="1:12" ht="15.75" thickBot="1">
      <c r="G150" s="1471"/>
      <c r="H150" s="1471"/>
      <c r="I150" s="1471"/>
      <c r="J150" s="1471"/>
      <c r="K150" s="1471"/>
      <c r="L150" s="1577"/>
    </row>
    <row r="151" spans="1:12" ht="15.75" thickBot="1">
      <c r="A151" s="1497" t="s">
        <v>271</v>
      </c>
      <c r="B151" s="1498"/>
      <c r="C151" s="1498"/>
      <c r="D151" s="1498"/>
      <c r="E151" s="1498"/>
      <c r="F151" s="1498"/>
      <c r="G151" s="1578"/>
      <c r="H151" s="1578"/>
      <c r="I151" s="1578"/>
      <c r="J151" s="1578"/>
      <c r="K151" s="1578"/>
      <c r="L151" s="1579"/>
    </row>
    <row r="152" spans="1:12">
      <c r="A152" s="1500"/>
      <c r="B152" s="1501"/>
      <c r="C152" s="1006" t="s">
        <v>5</v>
      </c>
      <c r="D152" s="1006" t="s">
        <v>5</v>
      </c>
      <c r="E152" s="1006"/>
      <c r="F152" s="1006"/>
      <c r="G152" s="1502"/>
      <c r="H152" s="1614" t="s">
        <v>6</v>
      </c>
      <c r="I152" s="1615"/>
      <c r="J152" s="1503" t="s">
        <v>7</v>
      </c>
      <c r="K152" s="1504" t="s">
        <v>8</v>
      </c>
      <c r="L152" s="1505"/>
    </row>
    <row r="153" spans="1:12">
      <c r="A153" s="1506" t="s">
        <v>9</v>
      </c>
      <c r="B153" s="1507" t="s">
        <v>10</v>
      </c>
      <c r="C153" s="1508" t="s">
        <v>36</v>
      </c>
      <c r="D153" s="1508" t="s">
        <v>36</v>
      </c>
      <c r="E153" s="1509" t="s">
        <v>37</v>
      </c>
      <c r="F153" s="1510"/>
      <c r="G153" s="1511"/>
      <c r="H153" s="1616" t="s">
        <v>11</v>
      </c>
      <c r="I153" s="1617"/>
      <c r="J153" s="1512" t="s">
        <v>12</v>
      </c>
      <c r="K153" s="1513" t="s">
        <v>13</v>
      </c>
      <c r="L153" s="1514"/>
    </row>
    <row r="154" spans="1:12" ht="45.75" thickBot="1">
      <c r="A154" s="1515" t="s">
        <v>14</v>
      </c>
      <c r="B154" s="1516" t="s">
        <v>15</v>
      </c>
      <c r="C154" s="1189" t="s">
        <v>532</v>
      </c>
      <c r="D154" s="1190" t="s">
        <v>524</v>
      </c>
      <c r="E154" s="1517" t="s">
        <v>532</v>
      </c>
      <c r="F154" s="1518" t="s">
        <v>524</v>
      </c>
      <c r="G154" s="1519" t="s">
        <v>16</v>
      </c>
      <c r="H154" s="1520" t="s">
        <v>532</v>
      </c>
      <c r="I154" s="1521" t="s">
        <v>16</v>
      </c>
      <c r="J154" s="1522" t="s">
        <v>16</v>
      </c>
      <c r="K154" s="1523" t="s">
        <v>532</v>
      </c>
      <c r="L154" s="1524" t="s">
        <v>17</v>
      </c>
    </row>
    <row r="155" spans="1:12" ht="15.75" thickBot="1">
      <c r="A155" s="1474" t="s">
        <v>18</v>
      </c>
      <c r="B155" s="1475" t="s">
        <v>19</v>
      </c>
      <c r="C155" s="1525">
        <v>18952.778766435971</v>
      </c>
      <c r="D155" s="1525">
        <v>18962.756551538085</v>
      </c>
      <c r="E155" s="1526">
        <v>19331.83434176469</v>
      </c>
      <c r="F155" s="1527">
        <v>19342.011682568846</v>
      </c>
      <c r="G155" s="1528">
        <v>-5.2617798867980639E-2</v>
      </c>
      <c r="H155" s="1529">
        <v>305.30236106649528</v>
      </c>
      <c r="I155" s="1529">
        <v>-2.3587983679191505E-2</v>
      </c>
      <c r="J155" s="1530">
        <v>-2.4290863501018651</v>
      </c>
      <c r="K155" s="1529">
        <v>100</v>
      </c>
      <c r="L155" s="1531" t="s">
        <v>19</v>
      </c>
    </row>
    <row r="156" spans="1:12" ht="15.75" thickBot="1">
      <c r="A156" s="1476"/>
      <c r="B156" s="1477"/>
      <c r="C156" s="1532"/>
      <c r="D156" s="1532"/>
      <c r="E156" s="1532"/>
      <c r="F156" s="1532"/>
      <c r="G156" s="1533"/>
      <c r="H156" s="1530"/>
      <c r="I156" s="1530"/>
      <c r="J156" s="1530"/>
      <c r="K156" s="1530"/>
      <c r="L156" s="1534"/>
    </row>
    <row r="157" spans="1:12">
      <c r="A157" s="1478" t="s">
        <v>80</v>
      </c>
      <c r="B157" s="1479" t="s">
        <v>19</v>
      </c>
      <c r="C157" s="1535">
        <v>19346.627849948909</v>
      </c>
      <c r="D157" s="1535">
        <v>18647.554201680668</v>
      </c>
      <c r="E157" s="1536">
        <v>19733.560406947887</v>
      </c>
      <c r="F157" s="1536">
        <v>19020.505285714284</v>
      </c>
      <c r="G157" s="1537">
        <v>3.7488758080951556</v>
      </c>
      <c r="H157" s="1538">
        <v>268.68</v>
      </c>
      <c r="I157" s="1538">
        <v>23.131419328750503</v>
      </c>
      <c r="J157" s="1538">
        <v>-11.76470588235294</v>
      </c>
      <c r="K157" s="1538">
        <v>0.24092515258592995</v>
      </c>
      <c r="L157" s="1539">
        <v>-2.549076968330688E-2</v>
      </c>
    </row>
    <row r="158" spans="1:12">
      <c r="A158" s="1191" t="s">
        <v>81</v>
      </c>
      <c r="B158" s="1480" t="s">
        <v>19</v>
      </c>
      <c r="C158" s="1540">
        <v>20252.237723510501</v>
      </c>
      <c r="D158" s="1540">
        <v>20382.562232824388</v>
      </c>
      <c r="E158" s="1541">
        <v>20657.282477980712</v>
      </c>
      <c r="F158" s="1541">
        <v>20790.213477480876</v>
      </c>
      <c r="G158" s="1542">
        <v>-0.63939218153844135</v>
      </c>
      <c r="H158" s="1543">
        <v>344.85607235142118</v>
      </c>
      <c r="I158" s="1543">
        <v>-4.8625450582580963E-2</v>
      </c>
      <c r="J158" s="1543">
        <v>-19.416970327954193</v>
      </c>
      <c r="K158" s="1543">
        <v>24.863475746867973</v>
      </c>
      <c r="L158" s="1544">
        <v>-5.2415234695557835</v>
      </c>
    </row>
    <row r="159" spans="1:12">
      <c r="A159" s="1192" t="s">
        <v>82</v>
      </c>
      <c r="B159" s="1481" t="s">
        <v>19</v>
      </c>
      <c r="C159" s="1193">
        <v>20471.233120788213</v>
      </c>
      <c r="D159" s="1193">
        <v>20298.389981798169</v>
      </c>
      <c r="E159" s="1545">
        <v>20880.657783203977</v>
      </c>
      <c r="F159" s="1545">
        <v>20704.357781434133</v>
      </c>
      <c r="G159" s="1546">
        <v>0.85151156887335933</v>
      </c>
      <c r="H159" s="1547">
        <v>378.47029702970298</v>
      </c>
      <c r="I159" s="1547">
        <v>-4.4829029486468048</v>
      </c>
      <c r="J159" s="1547">
        <v>33.480176211453745</v>
      </c>
      <c r="K159" s="1547">
        <v>4.8666880822357852</v>
      </c>
      <c r="L159" s="1548">
        <v>1.3092519436995058</v>
      </c>
    </row>
    <row r="160" spans="1:12">
      <c r="A160" s="1192" t="s">
        <v>83</v>
      </c>
      <c r="B160" s="1481" t="s">
        <v>19</v>
      </c>
      <c r="C160" s="1193" t="s">
        <v>200</v>
      </c>
      <c r="D160" s="1193" t="s">
        <v>73</v>
      </c>
      <c r="E160" s="1545" t="s">
        <v>200</v>
      </c>
      <c r="F160" s="1545" t="s">
        <v>73</v>
      </c>
      <c r="G160" s="1546" t="s">
        <v>73</v>
      </c>
      <c r="H160" s="1547" t="s">
        <v>200</v>
      </c>
      <c r="I160" s="1547" t="s">
        <v>73</v>
      </c>
      <c r="J160" s="1547" t="s">
        <v>73</v>
      </c>
      <c r="K160" s="1547">
        <v>0.32123353678123995</v>
      </c>
      <c r="L160" s="1548" t="s">
        <v>73</v>
      </c>
    </row>
    <row r="161" spans="1:12">
      <c r="A161" s="1192" t="s">
        <v>71</v>
      </c>
      <c r="B161" s="1481" t="s">
        <v>19</v>
      </c>
      <c r="C161" s="1193">
        <v>16542.644227918256</v>
      </c>
      <c r="D161" s="1193">
        <v>16529.326834646236</v>
      </c>
      <c r="E161" s="1545">
        <v>16873.49711247662</v>
      </c>
      <c r="F161" s="1545">
        <v>16859.91337133916</v>
      </c>
      <c r="G161" s="1546">
        <v>8.0568273622040831E-2</v>
      </c>
      <c r="H161" s="1547">
        <v>284.32520599250932</v>
      </c>
      <c r="I161" s="1547">
        <v>1.217243282481326</v>
      </c>
      <c r="J161" s="1547">
        <v>0.30052592036063114</v>
      </c>
      <c r="K161" s="1547">
        <v>42.884677160295539</v>
      </c>
      <c r="L161" s="1548">
        <v>1.1670780379009287</v>
      </c>
    </row>
    <row r="162" spans="1:12" ht="15.75" thickBot="1">
      <c r="A162" s="1482" t="s">
        <v>84</v>
      </c>
      <c r="B162" s="1483" t="s">
        <v>19</v>
      </c>
      <c r="C162" s="1194">
        <v>20924.689219115571</v>
      </c>
      <c r="D162" s="1194">
        <v>20672.355840367967</v>
      </c>
      <c r="E162" s="1549">
        <v>21343.183003497881</v>
      </c>
      <c r="F162" s="1549">
        <v>21085.802957175329</v>
      </c>
      <c r="G162" s="1550">
        <v>1.2206319429489318</v>
      </c>
      <c r="H162" s="1551">
        <v>289.31748502994009</v>
      </c>
      <c r="I162" s="1551">
        <v>1.1751436755493354</v>
      </c>
      <c r="J162" s="1551">
        <v>7.4646074646074645</v>
      </c>
      <c r="K162" s="1551">
        <v>26.823000321233536</v>
      </c>
      <c r="L162" s="1552">
        <v>2.4694507208574201</v>
      </c>
    </row>
    <row r="163" spans="1:12" ht="15.75" thickBot="1">
      <c r="A163" s="1476"/>
      <c r="B163" s="1484"/>
      <c r="C163" s="1532"/>
      <c r="D163" s="1532"/>
      <c r="E163" s="1532"/>
      <c r="F163" s="1532"/>
      <c r="G163" s="1533"/>
      <c r="H163" s="1530"/>
      <c r="I163" s="1530"/>
      <c r="J163" s="1530"/>
      <c r="K163" s="1530"/>
      <c r="L163" s="1534"/>
    </row>
    <row r="164" spans="1:12">
      <c r="A164" s="1195" t="s">
        <v>85</v>
      </c>
      <c r="B164" s="1485" t="s">
        <v>21</v>
      </c>
      <c r="C164" s="1196" t="s">
        <v>73</v>
      </c>
      <c r="D164" s="1196" t="s">
        <v>73</v>
      </c>
      <c r="E164" s="1553" t="s">
        <v>73</v>
      </c>
      <c r="F164" s="1553" t="s">
        <v>73</v>
      </c>
      <c r="G164" s="1554" t="s">
        <v>73</v>
      </c>
      <c r="H164" s="1555" t="s">
        <v>73</v>
      </c>
      <c r="I164" s="1555" t="s">
        <v>73</v>
      </c>
      <c r="J164" s="1556" t="s">
        <v>73</v>
      </c>
      <c r="K164" s="1556" t="s">
        <v>73</v>
      </c>
      <c r="L164" s="1557" t="s">
        <v>73</v>
      </c>
    </row>
    <row r="165" spans="1:12">
      <c r="A165" s="1191" t="s">
        <v>85</v>
      </c>
      <c r="B165" s="1486" t="s">
        <v>22</v>
      </c>
      <c r="C165" s="1193" t="s">
        <v>73</v>
      </c>
      <c r="D165" s="1193" t="s">
        <v>73</v>
      </c>
      <c r="E165" s="1545" t="s">
        <v>73</v>
      </c>
      <c r="F165" s="1545" t="s">
        <v>73</v>
      </c>
      <c r="G165" s="1546" t="s">
        <v>73</v>
      </c>
      <c r="H165" s="1547" t="s">
        <v>73</v>
      </c>
      <c r="I165" s="1547" t="s">
        <v>73</v>
      </c>
      <c r="J165" s="1558" t="s">
        <v>73</v>
      </c>
      <c r="K165" s="1558" t="s">
        <v>73</v>
      </c>
      <c r="L165" s="1559" t="s">
        <v>73</v>
      </c>
    </row>
    <row r="166" spans="1:12">
      <c r="A166" s="1191" t="s">
        <v>85</v>
      </c>
      <c r="B166" s="1486" t="s">
        <v>23</v>
      </c>
      <c r="C166" s="1193" t="s">
        <v>73</v>
      </c>
      <c r="D166" s="1193" t="s">
        <v>73</v>
      </c>
      <c r="E166" s="1545" t="s">
        <v>73</v>
      </c>
      <c r="F166" s="1545" t="s">
        <v>73</v>
      </c>
      <c r="G166" s="1546" t="s">
        <v>73</v>
      </c>
      <c r="H166" s="1547" t="s">
        <v>73</v>
      </c>
      <c r="I166" s="1547" t="s">
        <v>73</v>
      </c>
      <c r="J166" s="1558" t="s">
        <v>73</v>
      </c>
      <c r="K166" s="1558" t="s">
        <v>73</v>
      </c>
      <c r="L166" s="1559" t="s">
        <v>73</v>
      </c>
    </row>
    <row r="167" spans="1:12">
      <c r="A167" s="1195" t="s">
        <v>85</v>
      </c>
      <c r="B167" s="1487" t="s">
        <v>24</v>
      </c>
      <c r="C167" s="1197">
        <v>19516.273554187021</v>
      </c>
      <c r="D167" s="1197" t="s">
        <v>200</v>
      </c>
      <c r="E167" s="1560">
        <v>19906.59902527076</v>
      </c>
      <c r="F167" s="1560" t="s">
        <v>200</v>
      </c>
      <c r="G167" s="1561" t="s">
        <v>73</v>
      </c>
      <c r="H167" s="1562">
        <v>277.02</v>
      </c>
      <c r="I167" s="1562" t="s">
        <v>73</v>
      </c>
      <c r="J167" s="1563" t="s">
        <v>73</v>
      </c>
      <c r="K167" s="1563">
        <v>0.16061676839061997</v>
      </c>
      <c r="L167" s="1564" t="s">
        <v>73</v>
      </c>
    </row>
    <row r="168" spans="1:12">
      <c r="A168" s="1191" t="s">
        <v>85</v>
      </c>
      <c r="B168" s="1486" t="s">
        <v>25</v>
      </c>
      <c r="C168" s="1193" t="s">
        <v>200</v>
      </c>
      <c r="D168" s="1193" t="s">
        <v>200</v>
      </c>
      <c r="E168" s="1545" t="s">
        <v>200</v>
      </c>
      <c r="F168" s="1545" t="s">
        <v>200</v>
      </c>
      <c r="G168" s="1546" t="s">
        <v>73</v>
      </c>
      <c r="H168" s="1547" t="s">
        <v>200</v>
      </c>
      <c r="I168" s="1547" t="s">
        <v>73</v>
      </c>
      <c r="J168" s="1558" t="s">
        <v>73</v>
      </c>
      <c r="K168" s="1558">
        <v>0.11243173787343398</v>
      </c>
      <c r="L168" s="1559" t="s">
        <v>73</v>
      </c>
    </row>
    <row r="169" spans="1:12">
      <c r="A169" s="1191" t="s">
        <v>85</v>
      </c>
      <c r="B169" s="1486" t="s">
        <v>26</v>
      </c>
      <c r="C169" s="1193" t="s">
        <v>200</v>
      </c>
      <c r="D169" s="1193" t="s">
        <v>73</v>
      </c>
      <c r="E169" s="1545" t="s">
        <v>200</v>
      </c>
      <c r="F169" s="1545"/>
      <c r="G169" s="1546" t="s">
        <v>73</v>
      </c>
      <c r="H169" s="1547" t="s">
        <v>200</v>
      </c>
      <c r="I169" s="1547" t="s">
        <v>73</v>
      </c>
      <c r="J169" s="1558" t="s">
        <v>73</v>
      </c>
      <c r="K169" s="1558" t="s">
        <v>73</v>
      </c>
      <c r="L169" s="1559" t="s">
        <v>73</v>
      </c>
    </row>
    <row r="170" spans="1:12">
      <c r="A170" s="1195" t="s">
        <v>85</v>
      </c>
      <c r="B170" s="1487" t="s">
        <v>27</v>
      </c>
      <c r="C170" s="1197">
        <v>18973.676579520696</v>
      </c>
      <c r="D170" s="1197">
        <v>18497.932352941174</v>
      </c>
      <c r="E170" s="1560">
        <v>19353.15011111111</v>
      </c>
      <c r="F170" s="1560">
        <v>18867.891</v>
      </c>
      <c r="G170" s="1561">
        <v>2.5718778591158413</v>
      </c>
      <c r="H170" s="1562">
        <v>252</v>
      </c>
      <c r="I170" s="1562">
        <v>15.968706856879884</v>
      </c>
      <c r="J170" s="1563">
        <v>-66.666666666666657</v>
      </c>
      <c r="K170" s="1563">
        <v>8.0308384195309987E-2</v>
      </c>
      <c r="L170" s="1564">
        <v>-0.15476448839519302</v>
      </c>
    </row>
    <row r="171" spans="1:12">
      <c r="A171" s="1191" t="s">
        <v>85</v>
      </c>
      <c r="B171" s="1486" t="s">
        <v>28</v>
      </c>
      <c r="C171" s="1193">
        <v>18592.404901960785</v>
      </c>
      <c r="D171" s="1193">
        <v>18497.932352941174</v>
      </c>
      <c r="E171" s="1545">
        <v>18964.253000000001</v>
      </c>
      <c r="F171" s="1545">
        <v>18867.891</v>
      </c>
      <c r="G171" s="1546">
        <v>0.51071950754857021</v>
      </c>
      <c r="H171" s="1547">
        <v>245</v>
      </c>
      <c r="I171" s="1547">
        <v>12.747353888633221</v>
      </c>
      <c r="J171" s="1558">
        <v>-73.333333333333329</v>
      </c>
      <c r="K171" s="1558">
        <v>6.4246707356248003E-2</v>
      </c>
      <c r="L171" s="1559">
        <v>-0.17082616523425503</v>
      </c>
    </row>
    <row r="172" spans="1:12" ht="15.75" thickBot="1">
      <c r="A172" s="1488" t="s">
        <v>85</v>
      </c>
      <c r="B172" s="1489" t="s">
        <v>29</v>
      </c>
      <c r="C172" s="1198" t="s">
        <v>200</v>
      </c>
      <c r="D172" s="1198" t="s">
        <v>73</v>
      </c>
      <c r="E172" s="1565" t="s">
        <v>200</v>
      </c>
      <c r="F172" s="1565" t="s">
        <v>73</v>
      </c>
      <c r="G172" s="1566" t="s">
        <v>73</v>
      </c>
      <c r="H172" s="1558" t="s">
        <v>200</v>
      </c>
      <c r="I172" s="1558" t="s">
        <v>73</v>
      </c>
      <c r="J172" s="1558" t="s">
        <v>73</v>
      </c>
      <c r="K172" s="1558">
        <v>1.6061676839062001E-2</v>
      </c>
      <c r="L172" s="1559" t="s">
        <v>73</v>
      </c>
    </row>
    <row r="173" spans="1:12" ht="15.75" thickBot="1">
      <c r="A173" s="1476"/>
      <c r="B173" s="1484"/>
      <c r="C173" s="1532"/>
      <c r="D173" s="1532"/>
      <c r="E173" s="1532"/>
      <c r="F173" s="1532"/>
      <c r="G173" s="1533"/>
      <c r="H173" s="1530"/>
      <c r="I173" s="1530"/>
      <c r="J173" s="1530"/>
      <c r="K173" s="1530"/>
      <c r="L173" s="1534"/>
    </row>
    <row r="174" spans="1:12">
      <c r="A174" s="1195" t="s">
        <v>86</v>
      </c>
      <c r="B174" s="1485" t="s">
        <v>21</v>
      </c>
      <c r="C174" s="1196">
        <v>21190.550278843031</v>
      </c>
      <c r="D174" s="1196">
        <v>21215.791468550913</v>
      </c>
      <c r="E174" s="1553">
        <v>21614.361284419891</v>
      </c>
      <c r="F174" s="1553">
        <v>21640.107297921932</v>
      </c>
      <c r="G174" s="1554">
        <v>-0.11897359448173057</v>
      </c>
      <c r="H174" s="1555">
        <v>415.14128440366972</v>
      </c>
      <c r="I174" s="1555">
        <v>0.7838764755976434</v>
      </c>
      <c r="J174" s="1556">
        <v>-12.8</v>
      </c>
      <c r="K174" s="1556">
        <v>3.5014455509155153</v>
      </c>
      <c r="L174" s="1557">
        <v>-0.41643565892620238</v>
      </c>
    </row>
    <row r="175" spans="1:12">
      <c r="A175" s="1191" t="s">
        <v>86</v>
      </c>
      <c r="B175" s="1486" t="s">
        <v>22</v>
      </c>
      <c r="C175" s="1193">
        <v>21473.911764705881</v>
      </c>
      <c r="D175" s="1193">
        <v>21273.392156862745</v>
      </c>
      <c r="E175" s="1545">
        <v>21903.39</v>
      </c>
      <c r="F175" s="1545">
        <v>21698.86</v>
      </c>
      <c r="G175" s="1546">
        <v>0.94258408045399078</v>
      </c>
      <c r="H175" s="1547">
        <v>413.6</v>
      </c>
      <c r="I175" s="1547">
        <v>2.2496909765142203</v>
      </c>
      <c r="J175" s="1558">
        <v>-22.905027932960895</v>
      </c>
      <c r="K175" s="1558">
        <v>2.2165114037905558</v>
      </c>
      <c r="L175" s="1559">
        <v>-0.5886915424561141</v>
      </c>
    </row>
    <row r="176" spans="1:12">
      <c r="A176" s="1191" t="s">
        <v>86</v>
      </c>
      <c r="B176" s="1486" t="s">
        <v>23</v>
      </c>
      <c r="C176" s="1193">
        <v>20706.580392156862</v>
      </c>
      <c r="D176" s="1193">
        <v>21079.354901960782</v>
      </c>
      <c r="E176" s="1545">
        <v>21120.712</v>
      </c>
      <c r="F176" s="1545">
        <v>21500.941999999999</v>
      </c>
      <c r="G176" s="1546">
        <v>-1.7684341458155628</v>
      </c>
      <c r="H176" s="1547">
        <v>417.8</v>
      </c>
      <c r="I176" s="1547">
        <v>-2.972596377148168</v>
      </c>
      <c r="J176" s="1558">
        <v>12.676056338028168</v>
      </c>
      <c r="K176" s="1558">
        <v>1.2849341471249598</v>
      </c>
      <c r="L176" s="1559">
        <v>0.17225588352991195</v>
      </c>
    </row>
    <row r="177" spans="1:12">
      <c r="A177" s="1195" t="s">
        <v>86</v>
      </c>
      <c r="B177" s="1487" t="s">
        <v>24</v>
      </c>
      <c r="C177" s="1197">
        <v>20563.834423491026</v>
      </c>
      <c r="D177" s="1197">
        <v>20758.531886046865</v>
      </c>
      <c r="E177" s="1560">
        <v>20975.111111960847</v>
      </c>
      <c r="F177" s="1560">
        <v>21173.702523767803</v>
      </c>
      <c r="G177" s="1561">
        <v>-0.93791537679361459</v>
      </c>
      <c r="H177" s="1562">
        <v>362.42261640798228</v>
      </c>
      <c r="I177" s="1562">
        <v>-0.92085617112678297</v>
      </c>
      <c r="J177" s="1563">
        <v>-27.724358974358974</v>
      </c>
      <c r="K177" s="1563">
        <v>7.2438162544169611</v>
      </c>
      <c r="L177" s="1564">
        <v>-2.5352152453479668</v>
      </c>
    </row>
    <row r="178" spans="1:12">
      <c r="A178" s="1191" t="s">
        <v>86</v>
      </c>
      <c r="B178" s="1486" t="s">
        <v>25</v>
      </c>
      <c r="C178" s="1193">
        <v>20481.981372549017</v>
      </c>
      <c r="D178" s="1193">
        <v>20772.326470588236</v>
      </c>
      <c r="E178" s="1545">
        <v>20891.620999999999</v>
      </c>
      <c r="F178" s="1545">
        <v>21187.773000000001</v>
      </c>
      <c r="G178" s="1546">
        <v>-1.3977495416814303</v>
      </c>
      <c r="H178" s="1547">
        <v>353.6</v>
      </c>
      <c r="I178" s="1547">
        <v>-1.035544360481385</v>
      </c>
      <c r="J178" s="1558">
        <v>-37.528089887640448</v>
      </c>
      <c r="K178" s="1558">
        <v>4.4651461612592351</v>
      </c>
      <c r="L178" s="1559">
        <v>-2.5086823922590229</v>
      </c>
    </row>
    <row r="179" spans="1:12">
      <c r="A179" s="1191" t="s">
        <v>86</v>
      </c>
      <c r="B179" s="1486" t="s">
        <v>26</v>
      </c>
      <c r="C179" s="1193">
        <v>20687.304901960782</v>
      </c>
      <c r="D179" s="1193">
        <v>20726.865686274508</v>
      </c>
      <c r="E179" s="1545">
        <v>21101.050999999999</v>
      </c>
      <c r="F179" s="1545">
        <v>21141.402999999998</v>
      </c>
      <c r="G179" s="1546">
        <v>-0.19086718133133812</v>
      </c>
      <c r="H179" s="1547">
        <v>376.6</v>
      </c>
      <c r="I179" s="1547">
        <v>-2.662186611527515</v>
      </c>
      <c r="J179" s="1558">
        <v>-3.3519553072625698</v>
      </c>
      <c r="K179" s="1558">
        <v>2.778670093157726</v>
      </c>
      <c r="L179" s="1559">
        <v>-2.6532853088943931E-2</v>
      </c>
    </row>
    <row r="180" spans="1:12">
      <c r="A180" s="1195" t="s">
        <v>86</v>
      </c>
      <c r="B180" s="1487" t="s">
        <v>27</v>
      </c>
      <c r="C180" s="1197">
        <v>19766.893790429353</v>
      </c>
      <c r="D180" s="1197">
        <v>19864.914226420493</v>
      </c>
      <c r="E180" s="1560">
        <v>20162.231666237942</v>
      </c>
      <c r="F180" s="1560">
        <v>20262.212510948902</v>
      </c>
      <c r="G180" s="1561">
        <v>-0.49343498227024862</v>
      </c>
      <c r="H180" s="1562">
        <v>318.41160409556312</v>
      </c>
      <c r="I180" s="1562">
        <v>0.54827313985790638</v>
      </c>
      <c r="J180" s="1563">
        <v>-16.045845272206304</v>
      </c>
      <c r="K180" s="1563">
        <v>14.118213941535496</v>
      </c>
      <c r="L180" s="1564">
        <v>-2.2898725652816179</v>
      </c>
    </row>
    <row r="181" spans="1:12">
      <c r="A181" s="1191" t="s">
        <v>86</v>
      </c>
      <c r="B181" s="1486" t="s">
        <v>28</v>
      </c>
      <c r="C181" s="1193">
        <v>19613.874509803918</v>
      </c>
      <c r="D181" s="1193">
        <v>19847.562745098039</v>
      </c>
      <c r="E181" s="1545">
        <v>20006.151999999998</v>
      </c>
      <c r="F181" s="1545">
        <v>20244.513999999999</v>
      </c>
      <c r="G181" s="1546">
        <v>-1.1774152740836406</v>
      </c>
      <c r="H181" s="1547">
        <v>310.10000000000002</v>
      </c>
      <c r="I181" s="1547">
        <v>0.58384690236782721</v>
      </c>
      <c r="J181" s="1558">
        <v>-33.827160493827165</v>
      </c>
      <c r="K181" s="1558">
        <v>8.6090587857372309</v>
      </c>
      <c r="L181" s="1559">
        <v>-4.0848763341499339</v>
      </c>
    </row>
    <row r="182" spans="1:12" ht="15.75" thickBot="1">
      <c r="A182" s="1488" t="s">
        <v>86</v>
      </c>
      <c r="B182" s="1489" t="s">
        <v>29</v>
      </c>
      <c r="C182" s="1198">
        <v>19990.700980392157</v>
      </c>
      <c r="D182" s="1198">
        <v>19917.854901960782</v>
      </c>
      <c r="E182" s="1565">
        <v>20390.514999999999</v>
      </c>
      <c r="F182" s="1565">
        <v>20316.212</v>
      </c>
      <c r="G182" s="1566">
        <v>0.36573254896139051</v>
      </c>
      <c r="H182" s="1558">
        <v>331.4</v>
      </c>
      <c r="I182" s="1558">
        <v>-4.0254850854329662</v>
      </c>
      <c r="J182" s="1558">
        <v>44.725738396624472</v>
      </c>
      <c r="K182" s="1558">
        <v>5.5091551557982656</v>
      </c>
      <c r="L182" s="1559">
        <v>1.7950037688683178</v>
      </c>
    </row>
    <row r="183" spans="1:12" ht="15.75" thickBot="1">
      <c r="A183" s="1490"/>
      <c r="B183" s="1491"/>
      <c r="C183" s="1567"/>
      <c r="D183" s="1567"/>
      <c r="E183" s="1567"/>
      <c r="F183" s="1567"/>
      <c r="G183" s="1568"/>
      <c r="H183" s="1569"/>
      <c r="I183" s="1569"/>
      <c r="J183" s="1569"/>
      <c r="K183" s="1569"/>
      <c r="L183" s="1570"/>
    </row>
    <row r="184" spans="1:12">
      <c r="A184" s="1191" t="s">
        <v>87</v>
      </c>
      <c r="B184" s="1492" t="s">
        <v>26</v>
      </c>
      <c r="C184" s="1571">
        <v>20788.437254901957</v>
      </c>
      <c r="D184" s="1571">
        <v>20696.109803921569</v>
      </c>
      <c r="E184" s="1572">
        <v>21204.205999999998</v>
      </c>
      <c r="F184" s="1572">
        <v>21110.031999999999</v>
      </c>
      <c r="G184" s="1573">
        <v>0.44611017169466666</v>
      </c>
      <c r="H184" s="1574">
        <v>405.5</v>
      </c>
      <c r="I184" s="1574">
        <v>-0.73439412484700128</v>
      </c>
      <c r="J184" s="1574">
        <v>12.037037037037036</v>
      </c>
      <c r="K184" s="1574">
        <v>1.9434628975265018</v>
      </c>
      <c r="L184" s="1575">
        <v>0.25093821487487977</v>
      </c>
    </row>
    <row r="185" spans="1:12" ht="15.75" thickBot="1">
      <c r="A185" s="1488" t="s">
        <v>87</v>
      </c>
      <c r="B185" s="1489" t="s">
        <v>29</v>
      </c>
      <c r="C185" s="1198">
        <v>20234.043137254899</v>
      </c>
      <c r="D185" s="1198">
        <v>19915.509803921566</v>
      </c>
      <c r="E185" s="1565">
        <v>20638.723999999998</v>
      </c>
      <c r="F185" s="1565">
        <v>20313.82</v>
      </c>
      <c r="G185" s="1566">
        <v>1.599423446697857</v>
      </c>
      <c r="H185" s="1558">
        <v>360.5</v>
      </c>
      <c r="I185" s="1558">
        <v>-6.3879511815113021</v>
      </c>
      <c r="J185" s="1558">
        <v>52.941176470588239</v>
      </c>
      <c r="K185" s="1558">
        <v>2.9232251847092838</v>
      </c>
      <c r="L185" s="1559">
        <v>1.0583137288246265</v>
      </c>
    </row>
    <row r="186" spans="1:12" ht="15.75" thickBot="1">
      <c r="A186" s="1490"/>
      <c r="B186" s="1491"/>
      <c r="C186" s="1567"/>
      <c r="D186" s="1567"/>
      <c r="E186" s="1567"/>
      <c r="F186" s="1567"/>
      <c r="G186" s="1568"/>
      <c r="H186" s="1569"/>
      <c r="I186" s="1569"/>
      <c r="J186" s="1569"/>
      <c r="K186" s="1569"/>
      <c r="L186" s="1570"/>
    </row>
    <row r="187" spans="1:12">
      <c r="A187" s="1195" t="s">
        <v>88</v>
      </c>
      <c r="B187" s="1485" t="s">
        <v>21</v>
      </c>
      <c r="C187" s="1196" t="s">
        <v>73</v>
      </c>
      <c r="D187" s="1196" t="s">
        <v>73</v>
      </c>
      <c r="E187" s="1553" t="s">
        <v>73</v>
      </c>
      <c r="F187" s="1553" t="s">
        <v>73</v>
      </c>
      <c r="G187" s="1554" t="s">
        <v>73</v>
      </c>
      <c r="H187" s="1555" t="s">
        <v>73</v>
      </c>
      <c r="I187" s="1555" t="s">
        <v>73</v>
      </c>
      <c r="J187" s="1556" t="s">
        <v>73</v>
      </c>
      <c r="K187" s="1556" t="s">
        <v>73</v>
      </c>
      <c r="L187" s="1557" t="s">
        <v>73</v>
      </c>
    </row>
    <row r="188" spans="1:12">
      <c r="A188" s="1192" t="s">
        <v>88</v>
      </c>
      <c r="B188" s="1486" t="s">
        <v>22</v>
      </c>
      <c r="C188" s="1193" t="s">
        <v>73</v>
      </c>
      <c r="D188" s="1193" t="s">
        <v>73</v>
      </c>
      <c r="E188" s="1545" t="s">
        <v>73</v>
      </c>
      <c r="F188" s="1545" t="s">
        <v>73</v>
      </c>
      <c r="G188" s="1546" t="s">
        <v>73</v>
      </c>
      <c r="H188" s="1547" t="s">
        <v>73</v>
      </c>
      <c r="I188" s="1547" t="s">
        <v>73</v>
      </c>
      <c r="J188" s="1558" t="s">
        <v>73</v>
      </c>
      <c r="K188" s="1558" t="s">
        <v>73</v>
      </c>
      <c r="L188" s="1559" t="s">
        <v>73</v>
      </c>
    </row>
    <row r="189" spans="1:12">
      <c r="A189" s="1192" t="s">
        <v>88</v>
      </c>
      <c r="B189" s="1486" t="s">
        <v>23</v>
      </c>
      <c r="C189" s="1193" t="s">
        <v>73</v>
      </c>
      <c r="D189" s="1193" t="s">
        <v>73</v>
      </c>
      <c r="E189" s="1545" t="s">
        <v>73</v>
      </c>
      <c r="F189" s="1545" t="s">
        <v>73</v>
      </c>
      <c r="G189" s="1546" t="s">
        <v>73</v>
      </c>
      <c r="H189" s="1547" t="s">
        <v>73</v>
      </c>
      <c r="I189" s="1547" t="s">
        <v>73</v>
      </c>
      <c r="J189" s="1558" t="s">
        <v>73</v>
      </c>
      <c r="K189" s="1558" t="s">
        <v>73</v>
      </c>
      <c r="L189" s="1559" t="s">
        <v>73</v>
      </c>
    </row>
    <row r="190" spans="1:12">
      <c r="A190" s="1192" t="s">
        <v>88</v>
      </c>
      <c r="B190" s="1486" t="s">
        <v>30</v>
      </c>
      <c r="C190" s="1193" t="s">
        <v>73</v>
      </c>
      <c r="D190" s="1193" t="s">
        <v>73</v>
      </c>
      <c r="E190" s="1545" t="s">
        <v>73</v>
      </c>
      <c r="F190" s="1545" t="s">
        <v>73</v>
      </c>
      <c r="G190" s="1546" t="s">
        <v>73</v>
      </c>
      <c r="H190" s="1547" t="s">
        <v>73</v>
      </c>
      <c r="I190" s="1547" t="s">
        <v>73</v>
      </c>
      <c r="J190" s="1558" t="s">
        <v>73</v>
      </c>
      <c r="K190" s="1558" t="s">
        <v>73</v>
      </c>
      <c r="L190" s="1559" t="s">
        <v>73</v>
      </c>
    </row>
    <row r="191" spans="1:12">
      <c r="A191" s="1199" t="s">
        <v>88</v>
      </c>
      <c r="B191" s="1487" t="s">
        <v>24</v>
      </c>
      <c r="C191" s="1197" t="s">
        <v>200</v>
      </c>
      <c r="D191" s="1197" t="s">
        <v>73</v>
      </c>
      <c r="E191" s="1560" t="s">
        <v>200</v>
      </c>
      <c r="F191" s="1560" t="s">
        <v>73</v>
      </c>
      <c r="G191" s="1561" t="s">
        <v>73</v>
      </c>
      <c r="H191" s="1562" t="s">
        <v>200</v>
      </c>
      <c r="I191" s="1562" t="s">
        <v>73</v>
      </c>
      <c r="J191" s="1563" t="s">
        <v>73</v>
      </c>
      <c r="K191" s="1563">
        <v>4.8185030517185992E-2</v>
      </c>
      <c r="L191" s="1564" t="s">
        <v>73</v>
      </c>
    </row>
    <row r="192" spans="1:12">
      <c r="A192" s="1192" t="s">
        <v>88</v>
      </c>
      <c r="B192" s="1486" t="s">
        <v>26</v>
      </c>
      <c r="C192" s="1193" t="s">
        <v>200</v>
      </c>
      <c r="D192" s="1193" t="s">
        <v>73</v>
      </c>
      <c r="E192" s="1545" t="s">
        <v>200</v>
      </c>
      <c r="F192" s="1545" t="s">
        <v>73</v>
      </c>
      <c r="G192" s="1546" t="s">
        <v>73</v>
      </c>
      <c r="H192" s="1547" t="s">
        <v>200</v>
      </c>
      <c r="I192" s="1547" t="s">
        <v>73</v>
      </c>
      <c r="J192" s="1558" t="s">
        <v>73</v>
      </c>
      <c r="K192" s="1558">
        <v>1.6061676839062001E-2</v>
      </c>
      <c r="L192" s="1559" t="s">
        <v>73</v>
      </c>
    </row>
    <row r="193" spans="1:12">
      <c r="A193" s="1192" t="s">
        <v>88</v>
      </c>
      <c r="B193" s="1486" t="s">
        <v>31</v>
      </c>
      <c r="C193" s="1193" t="s">
        <v>200</v>
      </c>
      <c r="D193" s="1193" t="s">
        <v>73</v>
      </c>
      <c r="E193" s="1545" t="s">
        <v>200</v>
      </c>
      <c r="F193" s="1545" t="s">
        <v>73</v>
      </c>
      <c r="G193" s="1546" t="s">
        <v>73</v>
      </c>
      <c r="H193" s="1547" t="s">
        <v>200</v>
      </c>
      <c r="I193" s="1547" t="s">
        <v>73</v>
      </c>
      <c r="J193" s="1558" t="s">
        <v>73</v>
      </c>
      <c r="K193" s="1558">
        <v>3.2123353678124002E-2</v>
      </c>
      <c r="L193" s="1559" t="s">
        <v>73</v>
      </c>
    </row>
    <row r="194" spans="1:12">
      <c r="A194" s="1199" t="s">
        <v>88</v>
      </c>
      <c r="B194" s="1487" t="s">
        <v>27</v>
      </c>
      <c r="C194" s="1197" t="s">
        <v>200</v>
      </c>
      <c r="D194" s="1197" t="s">
        <v>73</v>
      </c>
      <c r="E194" s="1560" t="s">
        <v>200</v>
      </c>
      <c r="F194" s="1560" t="s">
        <v>73</v>
      </c>
      <c r="G194" s="1561" t="s">
        <v>73</v>
      </c>
      <c r="H194" s="1562" t="s">
        <v>200</v>
      </c>
      <c r="I194" s="1562" t="s">
        <v>73</v>
      </c>
      <c r="J194" s="1563" t="s">
        <v>73</v>
      </c>
      <c r="K194" s="1563">
        <v>0.27304850626405397</v>
      </c>
      <c r="L194" s="1564" t="s">
        <v>73</v>
      </c>
    </row>
    <row r="195" spans="1:12">
      <c r="A195" s="1192" t="s">
        <v>88</v>
      </c>
      <c r="B195" s="1486" t="s">
        <v>29</v>
      </c>
      <c r="C195" s="1193" t="s">
        <v>200</v>
      </c>
      <c r="D195" s="1193" t="s">
        <v>73</v>
      </c>
      <c r="E195" s="1545" t="s">
        <v>200</v>
      </c>
      <c r="F195" s="1545" t="s">
        <v>73</v>
      </c>
      <c r="G195" s="1546" t="s">
        <v>73</v>
      </c>
      <c r="H195" s="1547" t="s">
        <v>200</v>
      </c>
      <c r="I195" s="1547" t="s">
        <v>73</v>
      </c>
      <c r="J195" s="1558" t="s">
        <v>73</v>
      </c>
      <c r="K195" s="1558">
        <v>0.16061676839061997</v>
      </c>
      <c r="L195" s="1559" t="s">
        <v>73</v>
      </c>
    </row>
    <row r="196" spans="1:12" ht="15.75" thickBot="1">
      <c r="A196" s="1493" t="s">
        <v>88</v>
      </c>
      <c r="B196" s="1486" t="s">
        <v>32</v>
      </c>
      <c r="C196" s="1198" t="s">
        <v>200</v>
      </c>
      <c r="D196" s="1198" t="s">
        <v>73</v>
      </c>
      <c r="E196" s="1565" t="s">
        <v>200</v>
      </c>
      <c r="F196" s="1565" t="s">
        <v>73</v>
      </c>
      <c r="G196" s="1566" t="s">
        <v>73</v>
      </c>
      <c r="H196" s="1558" t="s">
        <v>200</v>
      </c>
      <c r="I196" s="1558" t="s">
        <v>73</v>
      </c>
      <c r="J196" s="1558" t="s">
        <v>73</v>
      </c>
      <c r="K196" s="1558">
        <v>0.11243173787343398</v>
      </c>
      <c r="L196" s="1559" t="s">
        <v>73</v>
      </c>
    </row>
    <row r="197" spans="1:12" ht="15.75" thickBot="1">
      <c r="A197" s="1490"/>
      <c r="B197" s="1491"/>
      <c r="C197" s="1567"/>
      <c r="D197" s="1567"/>
      <c r="E197" s="1567"/>
      <c r="F197" s="1567"/>
      <c r="G197" s="1568"/>
      <c r="H197" s="1569"/>
      <c r="I197" s="1569"/>
      <c r="J197" s="1569"/>
      <c r="K197" s="1569"/>
      <c r="L197" s="1570"/>
    </row>
    <row r="198" spans="1:12">
      <c r="A198" s="1195" t="s">
        <v>20</v>
      </c>
      <c r="B198" s="1485" t="s">
        <v>24</v>
      </c>
      <c r="C198" s="1196">
        <v>17989.808425112384</v>
      </c>
      <c r="D198" s="1196">
        <v>18029.308844081283</v>
      </c>
      <c r="E198" s="1553">
        <v>18349.604593614633</v>
      </c>
      <c r="F198" s="1553">
        <v>18389.895020962907</v>
      </c>
      <c r="G198" s="1554">
        <v>-0.21909003451268697</v>
      </c>
      <c r="H198" s="1555">
        <v>348.20391061452511</v>
      </c>
      <c r="I198" s="1555">
        <v>2.396637737176718</v>
      </c>
      <c r="J198" s="1556">
        <v>-6.5274151436031342</v>
      </c>
      <c r="K198" s="1556">
        <v>5.7500803083841951</v>
      </c>
      <c r="L198" s="1557">
        <v>-0.25211370509331577</v>
      </c>
    </row>
    <row r="199" spans="1:12">
      <c r="A199" s="1191" t="s">
        <v>20</v>
      </c>
      <c r="B199" s="1486" t="s">
        <v>25</v>
      </c>
      <c r="C199" s="1193">
        <v>17275.678431372547</v>
      </c>
      <c r="D199" s="1193">
        <v>17337.041176470586</v>
      </c>
      <c r="E199" s="1545">
        <v>17621.191999999999</v>
      </c>
      <c r="F199" s="1545">
        <v>17683.781999999999</v>
      </c>
      <c r="G199" s="1546">
        <v>-0.35394012434670447</v>
      </c>
      <c r="H199" s="1547">
        <v>322.2</v>
      </c>
      <c r="I199" s="1547">
        <v>0.1554243083618278</v>
      </c>
      <c r="J199" s="1558">
        <v>-14.563106796116504</v>
      </c>
      <c r="K199" s="1558">
        <v>1.4134275618374559</v>
      </c>
      <c r="L199" s="1559">
        <v>-0.2007394966173317</v>
      </c>
    </row>
    <row r="200" spans="1:12">
      <c r="A200" s="1191" t="s">
        <v>20</v>
      </c>
      <c r="B200" s="1486" t="s">
        <v>26</v>
      </c>
      <c r="C200" s="1193">
        <v>18069.256862745096</v>
      </c>
      <c r="D200" s="1193">
        <v>18110.867647058822</v>
      </c>
      <c r="E200" s="1545">
        <v>18430.642</v>
      </c>
      <c r="F200" s="1545">
        <v>18473.084999999999</v>
      </c>
      <c r="G200" s="1546">
        <v>-0.22975588538676298</v>
      </c>
      <c r="H200" s="1547">
        <v>343</v>
      </c>
      <c r="I200" s="1547">
        <v>3.4066927946940044</v>
      </c>
      <c r="J200" s="1558">
        <v>5.5555555555555554</v>
      </c>
      <c r="K200" s="1558">
        <v>2.4413748795374239</v>
      </c>
      <c r="L200" s="1559">
        <v>0.18467530266859455</v>
      </c>
    </row>
    <row r="201" spans="1:12">
      <c r="A201" s="1191" t="s">
        <v>20</v>
      </c>
      <c r="B201" s="1486" t="s">
        <v>31</v>
      </c>
      <c r="C201" s="1193">
        <v>18354.380392156861</v>
      </c>
      <c r="D201" s="1193">
        <v>18415.194117647057</v>
      </c>
      <c r="E201" s="1545">
        <v>18721.468000000001</v>
      </c>
      <c r="F201" s="1545">
        <v>18783.498</v>
      </c>
      <c r="G201" s="1546">
        <v>-0.3302366790253809</v>
      </c>
      <c r="H201" s="1547">
        <v>374.3</v>
      </c>
      <c r="I201" s="1547">
        <v>3.1697905181918409</v>
      </c>
      <c r="J201" s="1558">
        <v>-13.23529411764706</v>
      </c>
      <c r="K201" s="1558">
        <v>1.8952778670093158</v>
      </c>
      <c r="L201" s="1559">
        <v>-0.23604951114457884</v>
      </c>
    </row>
    <row r="202" spans="1:12">
      <c r="A202" s="1195" t="s">
        <v>20</v>
      </c>
      <c r="B202" s="1487" t="s">
        <v>27</v>
      </c>
      <c r="C202" s="1197">
        <v>17201.388623540646</v>
      </c>
      <c r="D202" s="1197">
        <v>17226.975913492115</v>
      </c>
      <c r="E202" s="1560">
        <v>17545.41639601146</v>
      </c>
      <c r="F202" s="1560">
        <v>17571.515431761956</v>
      </c>
      <c r="G202" s="1561">
        <v>-0.14853036354121149</v>
      </c>
      <c r="H202" s="1562">
        <v>300.24139784946237</v>
      </c>
      <c r="I202" s="1562">
        <v>1.3544778522485073</v>
      </c>
      <c r="J202" s="1563">
        <v>1.9178082191780823</v>
      </c>
      <c r="K202" s="1563">
        <v>23.899775136524255</v>
      </c>
      <c r="L202" s="1564">
        <v>1.0193488710486243</v>
      </c>
    </row>
    <row r="203" spans="1:12">
      <c r="A203" s="1191" t="s">
        <v>20</v>
      </c>
      <c r="B203" s="1486" t="s">
        <v>28</v>
      </c>
      <c r="C203" s="1193">
        <v>16819.333333333336</v>
      </c>
      <c r="D203" s="1193">
        <v>16769.827450980389</v>
      </c>
      <c r="E203" s="1545">
        <v>17155.72</v>
      </c>
      <c r="F203" s="1545">
        <v>17105.223999999998</v>
      </c>
      <c r="G203" s="1546">
        <v>0.29520806041477637</v>
      </c>
      <c r="H203" s="1547">
        <v>276.5</v>
      </c>
      <c r="I203" s="1547">
        <v>1.6917984553144625</v>
      </c>
      <c r="J203" s="1558">
        <v>-8.0775444264943452</v>
      </c>
      <c r="K203" s="1558">
        <v>9.1390941214262771</v>
      </c>
      <c r="L203" s="1559">
        <v>-0.56157975414181571</v>
      </c>
    </row>
    <row r="204" spans="1:12">
      <c r="A204" s="1191" t="s">
        <v>20</v>
      </c>
      <c r="B204" s="1486" t="s">
        <v>29</v>
      </c>
      <c r="C204" s="1193">
        <v>17281.055882352939</v>
      </c>
      <c r="D204" s="1193">
        <v>17451.288235294116</v>
      </c>
      <c r="E204" s="1545">
        <v>17626.677</v>
      </c>
      <c r="F204" s="1545">
        <v>17800.313999999998</v>
      </c>
      <c r="G204" s="1546">
        <v>-0.97547155628827009</v>
      </c>
      <c r="H204" s="1547">
        <v>300.3</v>
      </c>
      <c r="I204" s="1547">
        <v>-0.6615944426066821</v>
      </c>
      <c r="J204" s="1558">
        <v>-2.5466893039049237</v>
      </c>
      <c r="K204" s="1558">
        <v>9.219402505621586</v>
      </c>
      <c r="L204" s="1559">
        <v>-1.1125624765499609E-2</v>
      </c>
    </row>
    <row r="205" spans="1:12">
      <c r="A205" s="1191" t="s">
        <v>20</v>
      </c>
      <c r="B205" s="1486" t="s">
        <v>32</v>
      </c>
      <c r="C205" s="1193">
        <v>17597.564705882352</v>
      </c>
      <c r="D205" s="1193">
        <v>17656.554901960786</v>
      </c>
      <c r="E205" s="1545">
        <v>17949.516</v>
      </c>
      <c r="F205" s="1545">
        <v>18009.686000000002</v>
      </c>
      <c r="G205" s="1546">
        <v>-0.33409799593397621</v>
      </c>
      <c r="H205" s="1547">
        <v>339.3</v>
      </c>
      <c r="I205" s="1547">
        <v>-0.73142188414277354</v>
      </c>
      <c r="J205" s="1558">
        <v>36.904761904761905</v>
      </c>
      <c r="K205" s="1558">
        <v>5.5412785094763892</v>
      </c>
      <c r="L205" s="1559">
        <v>1.5920542499559378</v>
      </c>
    </row>
    <row r="206" spans="1:12">
      <c r="A206" s="1195" t="s">
        <v>20</v>
      </c>
      <c r="B206" s="1487" t="s">
        <v>33</v>
      </c>
      <c r="C206" s="1197">
        <v>14014.055169122086</v>
      </c>
      <c r="D206" s="1197">
        <v>13842.607489916298</v>
      </c>
      <c r="E206" s="1560">
        <v>14294.336272504528</v>
      </c>
      <c r="F206" s="1560">
        <v>14119.459639714623</v>
      </c>
      <c r="G206" s="1561">
        <v>1.238550463347897</v>
      </c>
      <c r="H206" s="1562">
        <v>227.83021844660195</v>
      </c>
      <c r="I206" s="1562">
        <v>0.84121227378342545</v>
      </c>
      <c r="J206" s="1563">
        <v>0.61050061050061055</v>
      </c>
      <c r="K206" s="1563">
        <v>13.234821715387085</v>
      </c>
      <c r="L206" s="1564">
        <v>0.39984287194561929</v>
      </c>
    </row>
    <row r="207" spans="1:12">
      <c r="A207" s="1191" t="s">
        <v>20</v>
      </c>
      <c r="B207" s="1486" t="s">
        <v>74</v>
      </c>
      <c r="C207" s="1193">
        <v>13744.145098039216</v>
      </c>
      <c r="D207" s="1193">
        <v>13628.981372549018</v>
      </c>
      <c r="E207" s="1545">
        <v>14019.028</v>
      </c>
      <c r="F207" s="1545">
        <v>13901.561</v>
      </c>
      <c r="G207" s="1546">
        <v>0.84499143657320608</v>
      </c>
      <c r="H207" s="1547">
        <v>220.9</v>
      </c>
      <c r="I207" s="1547">
        <v>1.6566958122411386</v>
      </c>
      <c r="J207" s="1558">
        <v>3.5000000000000004</v>
      </c>
      <c r="K207" s="1558">
        <v>9.9743013170575008</v>
      </c>
      <c r="L207" s="1559">
        <v>0.57138641343737717</v>
      </c>
    </row>
    <row r="208" spans="1:12">
      <c r="A208" s="1191" t="s">
        <v>20</v>
      </c>
      <c r="B208" s="1486" t="s">
        <v>34</v>
      </c>
      <c r="C208" s="1193">
        <v>14718.402941176471</v>
      </c>
      <c r="D208" s="1193">
        <v>14310.66274509804</v>
      </c>
      <c r="E208" s="1545">
        <v>15012.771000000001</v>
      </c>
      <c r="F208" s="1545">
        <v>14596.876</v>
      </c>
      <c r="G208" s="1546">
        <v>2.8492055423365961</v>
      </c>
      <c r="H208" s="1547">
        <v>246.3</v>
      </c>
      <c r="I208" s="1547">
        <v>-0.2025931928687196</v>
      </c>
      <c r="J208" s="1558">
        <v>-7.6923076923076925</v>
      </c>
      <c r="K208" s="1558">
        <v>2.8911018310311598</v>
      </c>
      <c r="L208" s="1559">
        <v>-0.16484551264538005</v>
      </c>
    </row>
    <row r="209" spans="1:12" ht="15.75" thickBot="1">
      <c r="A209" s="1191" t="s">
        <v>20</v>
      </c>
      <c r="B209" s="1486" t="s">
        <v>35</v>
      </c>
      <c r="C209" s="1193">
        <v>14945.804901960784</v>
      </c>
      <c r="D209" s="1193">
        <v>14658.475490196079</v>
      </c>
      <c r="E209" s="1545">
        <v>15244.721</v>
      </c>
      <c r="F209" s="1545">
        <v>14951.645</v>
      </c>
      <c r="G209" s="1546">
        <v>1.9601588989037602</v>
      </c>
      <c r="H209" s="1547">
        <v>270.39999999999998</v>
      </c>
      <c r="I209" s="1547">
        <v>-0.62477030503493036</v>
      </c>
      <c r="J209" s="1558">
        <v>-4.1666666666666661</v>
      </c>
      <c r="K209" s="1558">
        <v>0.36941856729842593</v>
      </c>
      <c r="L209" s="1559">
        <v>-6.6980288463789339E-3</v>
      </c>
    </row>
    <row r="210" spans="1:12" ht="15.75" thickBot="1">
      <c r="A210" s="1490"/>
      <c r="B210" s="1491"/>
      <c r="C210" s="1567"/>
      <c r="D210" s="1567"/>
      <c r="E210" s="1567"/>
      <c r="F210" s="1567"/>
      <c r="G210" s="1568"/>
      <c r="H210" s="1569"/>
      <c r="I210" s="1569"/>
      <c r="J210" s="1569"/>
      <c r="K210" s="1569"/>
      <c r="L210" s="1570"/>
    </row>
    <row r="211" spans="1:12">
      <c r="A211" s="1195" t="s">
        <v>89</v>
      </c>
      <c r="B211" s="1487" t="s">
        <v>21</v>
      </c>
      <c r="C211" s="1197">
        <v>21977.788779513216</v>
      </c>
      <c r="D211" s="1197">
        <v>21724.150415245185</v>
      </c>
      <c r="E211" s="1560">
        <v>22417.344555103482</v>
      </c>
      <c r="F211" s="1560">
        <v>22158.633423550091</v>
      </c>
      <c r="G211" s="1561">
        <v>1.1675410058385378</v>
      </c>
      <c r="H211" s="1562">
        <v>336.48869047619053</v>
      </c>
      <c r="I211" s="1562">
        <v>-2.4180195432901925</v>
      </c>
      <c r="J211" s="1563">
        <v>1.8181818181818181</v>
      </c>
      <c r="K211" s="1563">
        <v>2.6983617089624157</v>
      </c>
      <c r="L211" s="1564">
        <v>0.11256011046688208</v>
      </c>
    </row>
    <row r="212" spans="1:12">
      <c r="A212" s="1191" t="s">
        <v>89</v>
      </c>
      <c r="B212" s="1486" t="s">
        <v>22</v>
      </c>
      <c r="C212" s="1193">
        <v>21695.231372549017</v>
      </c>
      <c r="D212" s="1193">
        <v>20908.653921568628</v>
      </c>
      <c r="E212" s="1545">
        <v>22129.135999999999</v>
      </c>
      <c r="F212" s="1545">
        <v>21326.827000000001</v>
      </c>
      <c r="G212" s="1546">
        <v>3.7619707798070356</v>
      </c>
      <c r="H212" s="1547">
        <v>308.89999999999998</v>
      </c>
      <c r="I212" s="1547">
        <v>-3.4687500000000071</v>
      </c>
      <c r="J212" s="1558">
        <v>23.333333333333332</v>
      </c>
      <c r="K212" s="1558">
        <v>0.59428204304529397</v>
      </c>
      <c r="L212" s="1559">
        <v>0.12413629786428793</v>
      </c>
    </row>
    <row r="213" spans="1:12">
      <c r="A213" s="1191" t="s">
        <v>89</v>
      </c>
      <c r="B213" s="1486" t="s">
        <v>23</v>
      </c>
      <c r="C213" s="1193">
        <v>21710.50294117647</v>
      </c>
      <c r="D213" s="1193">
        <v>21883.284313725489</v>
      </c>
      <c r="E213" s="1545">
        <v>22144.713</v>
      </c>
      <c r="F213" s="1545">
        <v>22320.95</v>
      </c>
      <c r="G213" s="1546">
        <v>-0.78955868813827801</v>
      </c>
      <c r="H213" s="1547">
        <v>334.8</v>
      </c>
      <c r="I213" s="1547">
        <v>-1.0638297872340325</v>
      </c>
      <c r="J213" s="1558">
        <v>0</v>
      </c>
      <c r="K213" s="1558">
        <v>1.2367491166077738</v>
      </c>
      <c r="L213" s="1559">
        <v>3.0041703976524614E-2</v>
      </c>
    </row>
    <row r="214" spans="1:12">
      <c r="A214" s="1191" t="s">
        <v>89</v>
      </c>
      <c r="B214" s="1486" t="s">
        <v>30</v>
      </c>
      <c r="C214" s="1193">
        <v>22501.611764705882</v>
      </c>
      <c r="D214" s="1193">
        <v>21897.49019607843</v>
      </c>
      <c r="E214" s="1545">
        <v>22951.644</v>
      </c>
      <c r="F214" s="1545">
        <v>22335.439999999999</v>
      </c>
      <c r="G214" s="1546">
        <v>2.758862149122657</v>
      </c>
      <c r="H214" s="1547">
        <v>357.8</v>
      </c>
      <c r="I214" s="1547">
        <v>-2.2938285090114632</v>
      </c>
      <c r="J214" s="1558">
        <v>-6.8965517241379306</v>
      </c>
      <c r="K214" s="1558">
        <v>0.86733054930934783</v>
      </c>
      <c r="L214" s="1559">
        <v>-4.1617891373930571E-2</v>
      </c>
    </row>
    <row r="215" spans="1:12">
      <c r="A215" s="1195" t="s">
        <v>89</v>
      </c>
      <c r="B215" s="1487" t="s">
        <v>24</v>
      </c>
      <c r="C215" s="1197">
        <v>21510.441852146905</v>
      </c>
      <c r="D215" s="1197">
        <v>21301.260316171814</v>
      </c>
      <c r="E215" s="1560">
        <v>21940.650689189843</v>
      </c>
      <c r="F215" s="1560">
        <v>21727.285522495251</v>
      </c>
      <c r="G215" s="1561">
        <v>0.98201483325510175</v>
      </c>
      <c r="H215" s="1562">
        <v>304.69735682819385</v>
      </c>
      <c r="I215" s="1562">
        <v>0.726697857051952</v>
      </c>
      <c r="J215" s="1563">
        <v>22.262118491921004</v>
      </c>
      <c r="K215" s="1563">
        <v>10.938001927401221</v>
      </c>
      <c r="L215" s="1564">
        <v>2.208962591873874</v>
      </c>
    </row>
    <row r="216" spans="1:12">
      <c r="A216" s="1191" t="s">
        <v>89</v>
      </c>
      <c r="B216" s="1486" t="s">
        <v>25</v>
      </c>
      <c r="C216" s="1193">
        <v>20642.192156862744</v>
      </c>
      <c r="D216" s="1193">
        <v>20421.442156862744</v>
      </c>
      <c r="E216" s="1545">
        <v>21055.036</v>
      </c>
      <c r="F216" s="1545">
        <v>20829.870999999999</v>
      </c>
      <c r="G216" s="1546">
        <v>1.0809716488402683</v>
      </c>
      <c r="H216" s="1547">
        <v>271.60000000000002</v>
      </c>
      <c r="I216" s="1547">
        <v>-2.3021582733812869</v>
      </c>
      <c r="J216" s="1558">
        <v>-6.3492063492063489</v>
      </c>
      <c r="K216" s="1558">
        <v>1.8952778670093158</v>
      </c>
      <c r="L216" s="1559">
        <v>-7.9334262750909934E-2</v>
      </c>
    </row>
    <row r="217" spans="1:12">
      <c r="A217" s="1191" t="s">
        <v>89</v>
      </c>
      <c r="B217" s="1486" t="s">
        <v>26</v>
      </c>
      <c r="C217" s="1193">
        <v>21784.52549019608</v>
      </c>
      <c r="D217" s="1193">
        <v>21528.26862745098</v>
      </c>
      <c r="E217" s="1545">
        <v>22220.216</v>
      </c>
      <c r="F217" s="1545">
        <v>21958.833999999999</v>
      </c>
      <c r="G217" s="1546">
        <v>1.190327318836699</v>
      </c>
      <c r="H217" s="1547">
        <v>300.10000000000002</v>
      </c>
      <c r="I217" s="1547">
        <v>0.43507362784471593</v>
      </c>
      <c r="J217" s="1558">
        <v>23.018867924528301</v>
      </c>
      <c r="K217" s="1558">
        <v>5.2361066495342108</v>
      </c>
      <c r="L217" s="1559">
        <v>1.0831525671019904</v>
      </c>
    </row>
    <row r="218" spans="1:12">
      <c r="A218" s="1191" t="s">
        <v>89</v>
      </c>
      <c r="B218" s="1486" t="s">
        <v>31</v>
      </c>
      <c r="C218" s="1193">
        <v>21523.538235294116</v>
      </c>
      <c r="D218" s="1193">
        <v>21537.954901960784</v>
      </c>
      <c r="E218" s="1545">
        <v>21954.008999999998</v>
      </c>
      <c r="F218" s="1545">
        <v>21968.714</v>
      </c>
      <c r="G218" s="1546">
        <v>-6.6936098307810582E-2</v>
      </c>
      <c r="H218" s="1547">
        <v>327.5</v>
      </c>
      <c r="I218" s="1547">
        <v>0.1529051987767584</v>
      </c>
      <c r="J218" s="1558">
        <v>42.771084337349393</v>
      </c>
      <c r="K218" s="1558">
        <v>3.8066174108576933</v>
      </c>
      <c r="L218" s="1559">
        <v>1.2051442875227929</v>
      </c>
    </row>
    <row r="219" spans="1:12">
      <c r="A219" s="1195" t="s">
        <v>89</v>
      </c>
      <c r="B219" s="1487" t="s">
        <v>27</v>
      </c>
      <c r="C219" s="1197">
        <v>20098.378207492555</v>
      </c>
      <c r="D219" s="1197">
        <v>19915.221097256657</v>
      </c>
      <c r="E219" s="1560">
        <v>20500.345771642405</v>
      </c>
      <c r="F219" s="1560">
        <v>20313.52551920179</v>
      </c>
      <c r="G219" s="1561">
        <v>0.91968404137440019</v>
      </c>
      <c r="H219" s="1562">
        <v>266.9076735688185</v>
      </c>
      <c r="I219" s="1562">
        <v>1.4056805661186471</v>
      </c>
      <c r="J219" s="1563">
        <v>-1.3221153846153846</v>
      </c>
      <c r="K219" s="1563">
        <v>13.186636684869901</v>
      </c>
      <c r="L219" s="1564">
        <v>0.14792801851666582</v>
      </c>
    </row>
    <row r="220" spans="1:12">
      <c r="A220" s="1191" t="s">
        <v>89</v>
      </c>
      <c r="B220" s="1486" t="s">
        <v>28</v>
      </c>
      <c r="C220" s="1193">
        <v>19485.560784313726</v>
      </c>
      <c r="D220" s="1193">
        <v>19121.405882352941</v>
      </c>
      <c r="E220" s="1545">
        <v>19875.272000000001</v>
      </c>
      <c r="F220" s="1545">
        <v>19503.833999999999</v>
      </c>
      <c r="G220" s="1546">
        <v>1.9044358150300189</v>
      </c>
      <c r="H220" s="1547">
        <v>240.5</v>
      </c>
      <c r="I220" s="1547">
        <v>2.3404255319148937</v>
      </c>
      <c r="J220" s="1558">
        <v>-3.9735099337748347</v>
      </c>
      <c r="K220" s="1558">
        <v>4.6578862833279793</v>
      </c>
      <c r="L220" s="1559">
        <v>-7.4914218160816226E-2</v>
      </c>
    </row>
    <row r="221" spans="1:12">
      <c r="A221" s="1191" t="s">
        <v>89</v>
      </c>
      <c r="B221" s="1486" t="s">
        <v>29</v>
      </c>
      <c r="C221" s="1193">
        <v>20598.869607843139</v>
      </c>
      <c r="D221" s="1193">
        <v>20313.26862745098</v>
      </c>
      <c r="E221" s="1545">
        <v>21010.847000000002</v>
      </c>
      <c r="F221" s="1545">
        <v>20719.534</v>
      </c>
      <c r="G221" s="1546">
        <v>1.4059823932333706</v>
      </c>
      <c r="H221" s="1547">
        <v>275.39999999999998</v>
      </c>
      <c r="I221" s="1547">
        <v>1.5861305791220783</v>
      </c>
      <c r="J221" s="1547">
        <v>-3.674540682414698</v>
      </c>
      <c r="K221" s="1547">
        <v>5.894635399935753</v>
      </c>
      <c r="L221" s="1548">
        <v>-7.6215563863024194E-2</v>
      </c>
    </row>
    <row r="222" spans="1:12" ht="15.75" thickBot="1">
      <c r="A222" s="1494" t="s">
        <v>89</v>
      </c>
      <c r="B222" s="1495" t="s">
        <v>32</v>
      </c>
      <c r="C222" s="1194">
        <v>19936.216666666664</v>
      </c>
      <c r="D222" s="1194">
        <v>20255.546078431373</v>
      </c>
      <c r="E222" s="1549">
        <v>20334.940999999999</v>
      </c>
      <c r="F222" s="1549">
        <v>20660.656999999999</v>
      </c>
      <c r="G222" s="1550">
        <v>-1.5765035932787637</v>
      </c>
      <c r="H222" s="1551">
        <v>294.60000000000002</v>
      </c>
      <c r="I222" s="1551">
        <v>-1.8654230512991226</v>
      </c>
      <c r="J222" s="1551">
        <v>10.067114093959731</v>
      </c>
      <c r="K222" s="1551">
        <v>2.6341150016061676</v>
      </c>
      <c r="L222" s="1552">
        <v>0.29905780054050402</v>
      </c>
    </row>
    <row r="223" spans="1:12">
      <c r="G223" s="1471"/>
      <c r="H223" s="1471"/>
      <c r="I223" s="1471"/>
      <c r="J223" s="1471"/>
      <c r="K223" s="1471"/>
      <c r="L223" s="1471"/>
    </row>
    <row r="224" spans="1:12">
      <c r="G224" s="1471"/>
      <c r="H224" s="1471"/>
      <c r="I224" s="1471"/>
      <c r="J224" s="1471"/>
      <c r="K224" s="1471"/>
      <c r="L224" s="1580"/>
    </row>
    <row r="225" spans="1:12" ht="15.75" thickBot="1">
      <c r="G225" s="1471"/>
      <c r="H225" s="1471"/>
      <c r="I225" s="1471"/>
      <c r="J225" s="1471"/>
      <c r="K225" s="1471"/>
      <c r="L225" s="1577"/>
    </row>
    <row r="226" spans="1:12" ht="15.75" thickBot="1">
      <c r="A226" s="1497" t="s">
        <v>260</v>
      </c>
      <c r="B226" s="1498"/>
      <c r="C226" s="1498"/>
      <c r="D226" s="1498"/>
      <c r="E226" s="1498"/>
      <c r="F226" s="1498"/>
      <c r="G226" s="1578"/>
      <c r="H226" s="1578"/>
      <c r="I226" s="1578"/>
      <c r="J226" s="1578"/>
      <c r="K226" s="1578"/>
      <c r="L226" s="1579"/>
    </row>
    <row r="227" spans="1:12">
      <c r="A227" s="1500"/>
      <c r="B227" s="1501"/>
      <c r="C227" s="1006" t="s">
        <v>5</v>
      </c>
      <c r="D227" s="1006" t="s">
        <v>5</v>
      </c>
      <c r="E227" s="1006"/>
      <c r="F227" s="1006"/>
      <c r="G227" s="1502"/>
      <c r="H227" s="1614" t="s">
        <v>6</v>
      </c>
      <c r="I227" s="1615"/>
      <c r="J227" s="1503" t="s">
        <v>7</v>
      </c>
      <c r="K227" s="1504" t="s">
        <v>8</v>
      </c>
      <c r="L227" s="1505"/>
    </row>
    <row r="228" spans="1:12">
      <c r="A228" s="1506" t="s">
        <v>9</v>
      </c>
      <c r="B228" s="1507" t="s">
        <v>10</v>
      </c>
      <c r="C228" s="1508" t="s">
        <v>36</v>
      </c>
      <c r="D228" s="1508" t="s">
        <v>36</v>
      </c>
      <c r="E228" s="1509" t="s">
        <v>37</v>
      </c>
      <c r="F228" s="1510"/>
      <c r="G228" s="1511"/>
      <c r="H228" s="1616" t="s">
        <v>11</v>
      </c>
      <c r="I228" s="1617"/>
      <c r="J228" s="1512" t="s">
        <v>12</v>
      </c>
      <c r="K228" s="1513" t="s">
        <v>13</v>
      </c>
      <c r="L228" s="1514"/>
    </row>
    <row r="229" spans="1:12" ht="45.75" thickBot="1">
      <c r="A229" s="1515" t="s">
        <v>14</v>
      </c>
      <c r="B229" s="1516" t="s">
        <v>15</v>
      </c>
      <c r="C229" s="1189" t="s">
        <v>532</v>
      </c>
      <c r="D229" s="1190" t="s">
        <v>524</v>
      </c>
      <c r="E229" s="1517" t="s">
        <v>532</v>
      </c>
      <c r="F229" s="1518" t="s">
        <v>524</v>
      </c>
      <c r="G229" s="1519" t="s">
        <v>16</v>
      </c>
      <c r="H229" s="1520" t="s">
        <v>532</v>
      </c>
      <c r="I229" s="1521" t="s">
        <v>16</v>
      </c>
      <c r="J229" s="1522" t="s">
        <v>16</v>
      </c>
      <c r="K229" s="1523" t="s">
        <v>532</v>
      </c>
      <c r="L229" s="1524" t="s">
        <v>17</v>
      </c>
    </row>
    <row r="230" spans="1:12" ht="15.75" thickBot="1">
      <c r="A230" s="1474" t="s">
        <v>18</v>
      </c>
      <c r="B230" s="1475" t="s">
        <v>19</v>
      </c>
      <c r="C230" s="1525">
        <v>18477.404430931561</v>
      </c>
      <c r="D230" s="1525">
        <v>18724.734079567734</v>
      </c>
      <c r="E230" s="1526">
        <v>18846.952519550192</v>
      </c>
      <c r="F230" s="1527">
        <v>19113.112859702585</v>
      </c>
      <c r="G230" s="1528">
        <v>-1.3925535945196901</v>
      </c>
      <c r="H230" s="1529">
        <v>298.86562349542612</v>
      </c>
      <c r="I230" s="1529">
        <v>9.8457875974041473E-2</v>
      </c>
      <c r="J230" s="1530">
        <v>-12.914046121593293</v>
      </c>
      <c r="K230" s="1529">
        <v>100</v>
      </c>
      <c r="L230" s="1531" t="s">
        <v>19</v>
      </c>
    </row>
    <row r="231" spans="1:12" ht="15.75" thickBot="1">
      <c r="A231" s="1476"/>
      <c r="B231" s="1477"/>
      <c r="C231" s="1532"/>
      <c r="D231" s="1532"/>
      <c r="E231" s="1532"/>
      <c r="F231" s="1532"/>
      <c r="G231" s="1533"/>
      <c r="H231" s="1530"/>
      <c r="I231" s="1530"/>
      <c r="J231" s="1530"/>
      <c r="K231" s="1530"/>
      <c r="L231" s="1534"/>
    </row>
    <row r="232" spans="1:12">
      <c r="A232" s="1478" t="s">
        <v>80</v>
      </c>
      <c r="B232" s="1479" t="s">
        <v>19</v>
      </c>
      <c r="C232" s="1535" t="s">
        <v>73</v>
      </c>
      <c r="D232" s="1535" t="s">
        <v>73</v>
      </c>
      <c r="E232" s="1536" t="s">
        <v>73</v>
      </c>
      <c r="F232" s="1536" t="s">
        <v>73</v>
      </c>
      <c r="G232" s="1537" t="s">
        <v>73</v>
      </c>
      <c r="H232" s="1538" t="s">
        <v>73</v>
      </c>
      <c r="I232" s="1538" t="s">
        <v>73</v>
      </c>
      <c r="J232" s="1538" t="s">
        <v>73</v>
      </c>
      <c r="K232" s="1538" t="s">
        <v>73</v>
      </c>
      <c r="L232" s="1539" t="s">
        <v>73</v>
      </c>
    </row>
    <row r="233" spans="1:12">
      <c r="A233" s="1191" t="s">
        <v>81</v>
      </c>
      <c r="B233" s="1480" t="s">
        <v>19</v>
      </c>
      <c r="C233" s="1540">
        <v>20821.920589611374</v>
      </c>
      <c r="D233" s="1540">
        <v>20530.886800376644</v>
      </c>
      <c r="E233" s="1541">
        <v>21238.359001403602</v>
      </c>
      <c r="F233" s="1541">
        <v>20941.504536384178</v>
      </c>
      <c r="G233" s="1542">
        <v>1.4175412492625006</v>
      </c>
      <c r="H233" s="1543">
        <v>351.82395061728397</v>
      </c>
      <c r="I233" s="1543">
        <v>-1.7770076258195509E-2</v>
      </c>
      <c r="J233" s="1543">
        <v>-19.483101391650099</v>
      </c>
      <c r="K233" s="1543">
        <v>19.499277804525757</v>
      </c>
      <c r="L233" s="1544">
        <v>-1.590868945998352</v>
      </c>
    </row>
    <row r="234" spans="1:12">
      <c r="A234" s="1192" t="s">
        <v>82</v>
      </c>
      <c r="B234" s="1481" t="s">
        <v>19</v>
      </c>
      <c r="C234" s="1193">
        <v>20216.183206045614</v>
      </c>
      <c r="D234" s="1193">
        <v>20123.361135442621</v>
      </c>
      <c r="E234" s="1545">
        <v>20620.506870166526</v>
      </c>
      <c r="F234" s="1545">
        <v>20525.828358151473</v>
      </c>
      <c r="G234" s="1546">
        <v>0.46126524281029874</v>
      </c>
      <c r="H234" s="1547">
        <v>416.7858823529412</v>
      </c>
      <c r="I234" s="1547">
        <v>1.6587472297577031</v>
      </c>
      <c r="J234" s="1547">
        <v>-10.526315789473683</v>
      </c>
      <c r="K234" s="1547">
        <v>4.0924410207029371</v>
      </c>
      <c r="L234" s="1548">
        <v>0.10921250917253866</v>
      </c>
    </row>
    <row r="235" spans="1:12">
      <c r="A235" s="1192" t="s">
        <v>83</v>
      </c>
      <c r="B235" s="1481" t="s">
        <v>19</v>
      </c>
      <c r="C235" s="1193" t="s">
        <v>73</v>
      </c>
      <c r="D235" s="1193" t="s">
        <v>73</v>
      </c>
      <c r="E235" s="1545" t="s">
        <v>73</v>
      </c>
      <c r="F235" s="1545" t="s">
        <v>73</v>
      </c>
      <c r="G235" s="1546" t="s">
        <v>73</v>
      </c>
      <c r="H235" s="1547" t="s">
        <v>73</v>
      </c>
      <c r="I235" s="1547" t="s">
        <v>73</v>
      </c>
      <c r="J235" s="1547" t="s">
        <v>73</v>
      </c>
      <c r="K235" s="1547" t="s">
        <v>73</v>
      </c>
      <c r="L235" s="1548" t="s">
        <v>73</v>
      </c>
    </row>
    <row r="236" spans="1:12">
      <c r="A236" s="1192" t="s">
        <v>71</v>
      </c>
      <c r="B236" s="1481" t="s">
        <v>19</v>
      </c>
      <c r="C236" s="1193">
        <v>16615.304000332828</v>
      </c>
      <c r="D236" s="1193">
        <v>17436.589942285231</v>
      </c>
      <c r="E236" s="1545">
        <v>16947.610080339484</v>
      </c>
      <c r="F236" s="1545">
        <v>17785.321741130934</v>
      </c>
      <c r="G236" s="1546">
        <v>-4.7101293582681167</v>
      </c>
      <c r="H236" s="1547">
        <v>273.99746503496505</v>
      </c>
      <c r="I236" s="1547">
        <v>2.1454148707771584E-2</v>
      </c>
      <c r="J236" s="1547">
        <v>-19.662921348314608</v>
      </c>
      <c r="K236" s="1547">
        <v>55.079441502166581</v>
      </c>
      <c r="L236" s="1548">
        <v>-4.6270574496153927</v>
      </c>
    </row>
    <row r="237" spans="1:12" ht="15.75" thickBot="1">
      <c r="A237" s="1482" t="s">
        <v>84</v>
      </c>
      <c r="B237" s="1483" t="s">
        <v>19</v>
      </c>
      <c r="C237" s="1194">
        <v>19930.171513761255</v>
      </c>
      <c r="D237" s="1194">
        <v>19921.612731569083</v>
      </c>
      <c r="E237" s="1549">
        <v>20328.774944036482</v>
      </c>
      <c r="F237" s="1549">
        <v>20426.966110126341</v>
      </c>
      <c r="G237" s="1550">
        <v>-0.48069383167567853</v>
      </c>
      <c r="H237" s="1551">
        <v>292.04356659142212</v>
      </c>
      <c r="I237" s="1551">
        <v>-4.2793254313490424E-2</v>
      </c>
      <c r="J237" s="1551">
        <v>22.03856749311295</v>
      </c>
      <c r="K237" s="1551">
        <v>21.328839672604719</v>
      </c>
      <c r="L237" s="1552">
        <v>6.1087138864411976</v>
      </c>
    </row>
    <row r="238" spans="1:12" ht="15.75" thickBot="1">
      <c r="A238" s="1476"/>
      <c r="B238" s="1484"/>
      <c r="C238" s="1532"/>
      <c r="D238" s="1532"/>
      <c r="E238" s="1532"/>
      <c r="F238" s="1532"/>
      <c r="G238" s="1533"/>
      <c r="H238" s="1530"/>
      <c r="I238" s="1530"/>
      <c r="J238" s="1530"/>
      <c r="K238" s="1530"/>
      <c r="L238" s="1534"/>
    </row>
    <row r="239" spans="1:12">
      <c r="A239" s="1195" t="s">
        <v>85</v>
      </c>
      <c r="B239" s="1485" t="s">
        <v>21</v>
      </c>
      <c r="C239" s="1196" t="s">
        <v>73</v>
      </c>
      <c r="D239" s="1196" t="s">
        <v>73</v>
      </c>
      <c r="E239" s="1553" t="s">
        <v>73</v>
      </c>
      <c r="F239" s="1553" t="s">
        <v>73</v>
      </c>
      <c r="G239" s="1554" t="s">
        <v>73</v>
      </c>
      <c r="H239" s="1555" t="s">
        <v>73</v>
      </c>
      <c r="I239" s="1555" t="s">
        <v>73</v>
      </c>
      <c r="J239" s="1556" t="s">
        <v>73</v>
      </c>
      <c r="K239" s="1556" t="s">
        <v>73</v>
      </c>
      <c r="L239" s="1557" t="s">
        <v>73</v>
      </c>
    </row>
    <row r="240" spans="1:12">
      <c r="A240" s="1191" t="s">
        <v>85</v>
      </c>
      <c r="B240" s="1486" t="s">
        <v>22</v>
      </c>
      <c r="C240" s="1193" t="s">
        <v>73</v>
      </c>
      <c r="D240" s="1193" t="s">
        <v>73</v>
      </c>
      <c r="E240" s="1545" t="s">
        <v>73</v>
      </c>
      <c r="F240" s="1545" t="s">
        <v>73</v>
      </c>
      <c r="G240" s="1546" t="s">
        <v>73</v>
      </c>
      <c r="H240" s="1547" t="s">
        <v>73</v>
      </c>
      <c r="I240" s="1547" t="s">
        <v>73</v>
      </c>
      <c r="J240" s="1558" t="s">
        <v>73</v>
      </c>
      <c r="K240" s="1558" t="s">
        <v>73</v>
      </c>
      <c r="L240" s="1559" t="s">
        <v>73</v>
      </c>
    </row>
    <row r="241" spans="1:12">
      <c r="A241" s="1191" t="s">
        <v>85</v>
      </c>
      <c r="B241" s="1486" t="s">
        <v>23</v>
      </c>
      <c r="C241" s="1193" t="s">
        <v>73</v>
      </c>
      <c r="D241" s="1193" t="s">
        <v>73</v>
      </c>
      <c r="E241" s="1545" t="s">
        <v>73</v>
      </c>
      <c r="F241" s="1545" t="s">
        <v>73</v>
      </c>
      <c r="G241" s="1546" t="s">
        <v>73</v>
      </c>
      <c r="H241" s="1547" t="s">
        <v>73</v>
      </c>
      <c r="I241" s="1547" t="s">
        <v>73</v>
      </c>
      <c r="J241" s="1558" t="s">
        <v>73</v>
      </c>
      <c r="K241" s="1558" t="s">
        <v>73</v>
      </c>
      <c r="L241" s="1559" t="s">
        <v>73</v>
      </c>
    </row>
    <row r="242" spans="1:12">
      <c r="A242" s="1195" t="s">
        <v>85</v>
      </c>
      <c r="B242" s="1487" t="s">
        <v>24</v>
      </c>
      <c r="C242" s="1197" t="s">
        <v>73</v>
      </c>
      <c r="D242" s="1197" t="s">
        <v>73</v>
      </c>
      <c r="E242" s="1560" t="s">
        <v>73</v>
      </c>
      <c r="F242" s="1560" t="s">
        <v>73</v>
      </c>
      <c r="G242" s="1561" t="s">
        <v>73</v>
      </c>
      <c r="H242" s="1562" t="s">
        <v>73</v>
      </c>
      <c r="I242" s="1562" t="s">
        <v>73</v>
      </c>
      <c r="J242" s="1563" t="s">
        <v>73</v>
      </c>
      <c r="K242" s="1563" t="s">
        <v>73</v>
      </c>
      <c r="L242" s="1564" t="s">
        <v>73</v>
      </c>
    </row>
    <row r="243" spans="1:12">
      <c r="A243" s="1191" t="s">
        <v>85</v>
      </c>
      <c r="B243" s="1486" t="s">
        <v>25</v>
      </c>
      <c r="C243" s="1193" t="s">
        <v>73</v>
      </c>
      <c r="D243" s="1193" t="s">
        <v>73</v>
      </c>
      <c r="E243" s="1545" t="s">
        <v>73</v>
      </c>
      <c r="F243" s="1545" t="s">
        <v>73</v>
      </c>
      <c r="G243" s="1546" t="s">
        <v>73</v>
      </c>
      <c r="H243" s="1547" t="s">
        <v>73</v>
      </c>
      <c r="I243" s="1547" t="s">
        <v>73</v>
      </c>
      <c r="J243" s="1558" t="s">
        <v>73</v>
      </c>
      <c r="K243" s="1558" t="s">
        <v>73</v>
      </c>
      <c r="L243" s="1559" t="s">
        <v>73</v>
      </c>
    </row>
    <row r="244" spans="1:12">
      <c r="A244" s="1191" t="s">
        <v>85</v>
      </c>
      <c r="B244" s="1486" t="s">
        <v>26</v>
      </c>
      <c r="C244" s="1193" t="s">
        <v>73</v>
      </c>
      <c r="D244" s="1193" t="s">
        <v>73</v>
      </c>
      <c r="E244" s="1545" t="s">
        <v>73</v>
      </c>
      <c r="F244" s="1545" t="s">
        <v>73</v>
      </c>
      <c r="G244" s="1546" t="s">
        <v>73</v>
      </c>
      <c r="H244" s="1547" t="s">
        <v>73</v>
      </c>
      <c r="I244" s="1547" t="s">
        <v>73</v>
      </c>
      <c r="J244" s="1558" t="s">
        <v>73</v>
      </c>
      <c r="K244" s="1558" t="s">
        <v>73</v>
      </c>
      <c r="L244" s="1559" t="s">
        <v>73</v>
      </c>
    </row>
    <row r="245" spans="1:12">
      <c r="A245" s="1195" t="s">
        <v>85</v>
      </c>
      <c r="B245" s="1487" t="s">
        <v>27</v>
      </c>
      <c r="C245" s="1197" t="s">
        <v>73</v>
      </c>
      <c r="D245" s="1197" t="s">
        <v>73</v>
      </c>
      <c r="E245" s="1560" t="s">
        <v>73</v>
      </c>
      <c r="F245" s="1560" t="s">
        <v>73</v>
      </c>
      <c r="G245" s="1561" t="s">
        <v>73</v>
      </c>
      <c r="H245" s="1562" t="s">
        <v>73</v>
      </c>
      <c r="I245" s="1562" t="s">
        <v>73</v>
      </c>
      <c r="J245" s="1563" t="s">
        <v>73</v>
      </c>
      <c r="K245" s="1563" t="s">
        <v>73</v>
      </c>
      <c r="L245" s="1564" t="s">
        <v>73</v>
      </c>
    </row>
    <row r="246" spans="1:12">
      <c r="A246" s="1191" t="s">
        <v>85</v>
      </c>
      <c r="B246" s="1486" t="s">
        <v>28</v>
      </c>
      <c r="C246" s="1193" t="s">
        <v>73</v>
      </c>
      <c r="D246" s="1193" t="s">
        <v>73</v>
      </c>
      <c r="E246" s="1545" t="s">
        <v>73</v>
      </c>
      <c r="F246" s="1545" t="s">
        <v>73</v>
      </c>
      <c r="G246" s="1546" t="s">
        <v>73</v>
      </c>
      <c r="H246" s="1547" t="s">
        <v>73</v>
      </c>
      <c r="I246" s="1547" t="s">
        <v>73</v>
      </c>
      <c r="J246" s="1558" t="s">
        <v>73</v>
      </c>
      <c r="K246" s="1558" t="s">
        <v>73</v>
      </c>
      <c r="L246" s="1559" t="s">
        <v>73</v>
      </c>
    </row>
    <row r="247" spans="1:12" ht="15.75" thickBot="1">
      <c r="A247" s="1488" t="s">
        <v>85</v>
      </c>
      <c r="B247" s="1489" t="s">
        <v>29</v>
      </c>
      <c r="C247" s="1198" t="s">
        <v>73</v>
      </c>
      <c r="D247" s="1198" t="s">
        <v>73</v>
      </c>
      <c r="E247" s="1565" t="s">
        <v>73</v>
      </c>
      <c r="F247" s="1565" t="s">
        <v>73</v>
      </c>
      <c r="G247" s="1566" t="s">
        <v>73</v>
      </c>
      <c r="H247" s="1558" t="s">
        <v>73</v>
      </c>
      <c r="I247" s="1558" t="s">
        <v>73</v>
      </c>
      <c r="J247" s="1558" t="s">
        <v>73</v>
      </c>
      <c r="K247" s="1558" t="s">
        <v>73</v>
      </c>
      <c r="L247" s="1559" t="s">
        <v>73</v>
      </c>
    </row>
    <row r="248" spans="1:12" ht="15.75" thickBot="1">
      <c r="A248" s="1476"/>
      <c r="B248" s="1484"/>
      <c r="C248" s="1532"/>
      <c r="D248" s="1532"/>
      <c r="E248" s="1532"/>
      <c r="F248" s="1532"/>
      <c r="G248" s="1533"/>
      <c r="H248" s="1530"/>
      <c r="I248" s="1530"/>
      <c r="J248" s="1530"/>
      <c r="K248" s="1530"/>
      <c r="L248" s="1534"/>
    </row>
    <row r="249" spans="1:12">
      <c r="A249" s="1195" t="s">
        <v>86</v>
      </c>
      <c r="B249" s="1485" t="s">
        <v>21</v>
      </c>
      <c r="C249" s="1196">
        <v>22663.117488630429</v>
      </c>
      <c r="D249" s="1196">
        <v>21766.217193882112</v>
      </c>
      <c r="E249" s="1553">
        <v>23116.379838403038</v>
      </c>
      <c r="F249" s="1553">
        <v>22201.541537759756</v>
      </c>
      <c r="G249" s="1554">
        <v>4.1206071167956972</v>
      </c>
      <c r="H249" s="1555">
        <v>395.89892473118277</v>
      </c>
      <c r="I249" s="1555">
        <v>-2.6802069475143724</v>
      </c>
      <c r="J249" s="1556">
        <v>-4.1237113402061851</v>
      </c>
      <c r="K249" s="1556">
        <v>4.4776119402985071</v>
      </c>
      <c r="L249" s="1557">
        <v>0.41052598642010008</v>
      </c>
    </row>
    <row r="250" spans="1:12">
      <c r="A250" s="1191" t="s">
        <v>86</v>
      </c>
      <c r="B250" s="1486" t="s">
        <v>22</v>
      </c>
      <c r="C250" s="1193">
        <v>22827.833333333332</v>
      </c>
      <c r="D250" s="1193">
        <v>21566.74411764706</v>
      </c>
      <c r="E250" s="1545">
        <v>23284.39</v>
      </c>
      <c r="F250" s="1545">
        <v>21998.079000000002</v>
      </c>
      <c r="G250" s="1546">
        <v>5.8473787643002728</v>
      </c>
      <c r="H250" s="1547">
        <v>388.4</v>
      </c>
      <c r="I250" s="1547">
        <v>-2.3629964806435479</v>
      </c>
      <c r="J250" s="1558">
        <v>36.666666666666664</v>
      </c>
      <c r="K250" s="1558">
        <v>3.948001925854598</v>
      </c>
      <c r="L250" s="1559">
        <v>1.4322786554143461</v>
      </c>
    </row>
    <row r="251" spans="1:12">
      <c r="A251" s="1191" t="s">
        <v>86</v>
      </c>
      <c r="B251" s="1486" t="s">
        <v>23</v>
      </c>
      <c r="C251" s="1193" t="s">
        <v>200</v>
      </c>
      <c r="D251" s="1193">
        <v>22071.632352941175</v>
      </c>
      <c r="E251" s="1545" t="s">
        <v>200</v>
      </c>
      <c r="F251" s="1545">
        <v>22513.064999999999</v>
      </c>
      <c r="G251" s="1546" t="s">
        <v>73</v>
      </c>
      <c r="H251" s="1547" t="s">
        <v>200</v>
      </c>
      <c r="I251" s="1547" t="s">
        <v>73</v>
      </c>
      <c r="J251" s="1558" t="s">
        <v>73</v>
      </c>
      <c r="K251" s="1558">
        <v>0.52961001444390954</v>
      </c>
      <c r="L251" s="1559" t="s">
        <v>73</v>
      </c>
    </row>
    <row r="252" spans="1:12">
      <c r="A252" s="1195" t="s">
        <v>86</v>
      </c>
      <c r="B252" s="1487" t="s">
        <v>24</v>
      </c>
      <c r="C252" s="1197">
        <v>20795.855218844586</v>
      </c>
      <c r="D252" s="1197">
        <v>20614.269391693684</v>
      </c>
      <c r="E252" s="1560">
        <v>21211.772323221478</v>
      </c>
      <c r="F252" s="1560">
        <v>21026.55477952756</v>
      </c>
      <c r="G252" s="1561">
        <v>0.88087442586768583</v>
      </c>
      <c r="H252" s="1562">
        <v>361.66893203883495</v>
      </c>
      <c r="I252" s="1562">
        <v>-2.8735571232262984</v>
      </c>
      <c r="J252" s="1563">
        <v>-22.556390977443609</v>
      </c>
      <c r="K252" s="1563">
        <v>4.9590755897929704</v>
      </c>
      <c r="L252" s="1564">
        <v>-0.61744432634958724</v>
      </c>
    </row>
    <row r="253" spans="1:12">
      <c r="A253" s="1191" t="s">
        <v>86</v>
      </c>
      <c r="B253" s="1486" t="s">
        <v>25</v>
      </c>
      <c r="C253" s="1193">
        <v>20823.01274509804</v>
      </c>
      <c r="D253" s="1193">
        <v>20356.848039215685</v>
      </c>
      <c r="E253" s="1545">
        <v>21239.473000000002</v>
      </c>
      <c r="F253" s="1545">
        <v>20763.985000000001</v>
      </c>
      <c r="G253" s="1546">
        <v>2.2899650524694617</v>
      </c>
      <c r="H253" s="1547">
        <v>342.3</v>
      </c>
      <c r="I253" s="1547">
        <v>-5.1537822111388101</v>
      </c>
      <c r="J253" s="1558">
        <v>-18.666666666666668</v>
      </c>
      <c r="K253" s="1558">
        <v>2.9369282619162251</v>
      </c>
      <c r="L253" s="1559">
        <v>-0.20772582613408952</v>
      </c>
    </row>
    <row r="254" spans="1:12">
      <c r="A254" s="1191" t="s">
        <v>86</v>
      </c>
      <c r="B254" s="1486" t="s">
        <v>26</v>
      </c>
      <c r="C254" s="1193">
        <v>20761.215686274507</v>
      </c>
      <c r="D254" s="1193">
        <v>20924.527450980393</v>
      </c>
      <c r="E254" s="1545">
        <v>21176.44</v>
      </c>
      <c r="F254" s="1545">
        <v>21343.018</v>
      </c>
      <c r="G254" s="1546">
        <v>-0.78048006144211346</v>
      </c>
      <c r="H254" s="1547">
        <v>389.8</v>
      </c>
      <c r="I254" s="1547">
        <v>0.67148760330579105</v>
      </c>
      <c r="J254" s="1558">
        <v>-27.586206896551722</v>
      </c>
      <c r="K254" s="1558">
        <v>2.0221473278767452</v>
      </c>
      <c r="L254" s="1559">
        <v>-0.40971850021549772</v>
      </c>
    </row>
    <row r="255" spans="1:12">
      <c r="A255" s="1195" t="s">
        <v>86</v>
      </c>
      <c r="B255" s="1487" t="s">
        <v>27</v>
      </c>
      <c r="C255" s="1197">
        <v>19845.277287056299</v>
      </c>
      <c r="D255" s="1197">
        <v>19930.090560453249</v>
      </c>
      <c r="E255" s="1560">
        <v>20242.182832797425</v>
      </c>
      <c r="F255" s="1560">
        <v>20328.692371662313</v>
      </c>
      <c r="G255" s="1561">
        <v>-0.42555387864238625</v>
      </c>
      <c r="H255" s="1562">
        <v>327.35980861244025</v>
      </c>
      <c r="I255" s="1562">
        <v>1.5397865694050854</v>
      </c>
      <c r="J255" s="1563">
        <v>-23.443223443223442</v>
      </c>
      <c r="K255" s="1563">
        <v>10.06259027443428</v>
      </c>
      <c r="L255" s="1564">
        <v>-1.3839506060688649</v>
      </c>
    </row>
    <row r="256" spans="1:12">
      <c r="A256" s="1191" t="s">
        <v>86</v>
      </c>
      <c r="B256" s="1486" t="s">
        <v>28</v>
      </c>
      <c r="C256" s="1193">
        <v>19654.410784313724</v>
      </c>
      <c r="D256" s="1193">
        <v>19664.277450980389</v>
      </c>
      <c r="E256" s="1545">
        <v>20047.499</v>
      </c>
      <c r="F256" s="1545">
        <v>20057.562999999998</v>
      </c>
      <c r="G256" s="1546">
        <v>-5.0175587133883051E-2</v>
      </c>
      <c r="H256" s="1547">
        <v>313.8</v>
      </c>
      <c r="I256" s="1547">
        <v>3.1558185404339327</v>
      </c>
      <c r="J256" s="1558">
        <v>-15.789473684210526</v>
      </c>
      <c r="K256" s="1558">
        <v>6.9330765527202702</v>
      </c>
      <c r="L256" s="1559">
        <v>-0.23673476803444693</v>
      </c>
    </row>
    <row r="257" spans="1:12" ht="15.75" thickBot="1">
      <c r="A257" s="1488" t="s">
        <v>86</v>
      </c>
      <c r="B257" s="1489" t="s">
        <v>29</v>
      </c>
      <c r="C257" s="1198">
        <v>20216.575490196079</v>
      </c>
      <c r="D257" s="1198">
        <v>20314.116666666669</v>
      </c>
      <c r="E257" s="1565">
        <v>20620.906999999999</v>
      </c>
      <c r="F257" s="1565">
        <v>20720.399000000001</v>
      </c>
      <c r="G257" s="1566">
        <v>-0.48016449876279899</v>
      </c>
      <c r="H257" s="1558">
        <v>357.4</v>
      </c>
      <c r="I257" s="1558">
        <v>1.2751487673561916</v>
      </c>
      <c r="J257" s="1558">
        <v>-36.274509803921568</v>
      </c>
      <c r="K257" s="1558">
        <v>3.1295137217140105</v>
      </c>
      <c r="L257" s="1559">
        <v>-1.1472158380344171</v>
      </c>
    </row>
    <row r="258" spans="1:12" ht="15.75" thickBot="1">
      <c r="A258" s="1490"/>
      <c r="B258" s="1491"/>
      <c r="C258" s="1567"/>
      <c r="D258" s="1567"/>
      <c r="E258" s="1567"/>
      <c r="F258" s="1567"/>
      <c r="G258" s="1568"/>
      <c r="H258" s="1569"/>
      <c r="I258" s="1569"/>
      <c r="J258" s="1569"/>
      <c r="K258" s="1569"/>
      <c r="L258" s="1570"/>
    </row>
    <row r="259" spans="1:12">
      <c r="A259" s="1191" t="s">
        <v>87</v>
      </c>
      <c r="B259" s="1492" t="s">
        <v>26</v>
      </c>
      <c r="C259" s="1571">
        <v>20490.537254901963</v>
      </c>
      <c r="D259" s="1571">
        <v>20090.316666666666</v>
      </c>
      <c r="E259" s="1572">
        <v>20900.348000000002</v>
      </c>
      <c r="F259" s="1572">
        <v>20492.123</v>
      </c>
      <c r="G259" s="1573">
        <v>1.992106918351028</v>
      </c>
      <c r="H259" s="1574">
        <v>430.6</v>
      </c>
      <c r="I259" s="1574">
        <v>-0.39324543141336765</v>
      </c>
      <c r="J259" s="1574">
        <v>-9.6153846153846168</v>
      </c>
      <c r="K259" s="1574">
        <v>2.2628791526239769</v>
      </c>
      <c r="L259" s="1575">
        <v>8.2585651575759034E-2</v>
      </c>
    </row>
    <row r="260" spans="1:12" ht="15.75" thickBot="1">
      <c r="A260" s="1488" t="s">
        <v>87</v>
      </c>
      <c r="B260" s="1489" t="s">
        <v>29</v>
      </c>
      <c r="C260" s="1198">
        <v>19850.618627450982</v>
      </c>
      <c r="D260" s="1198">
        <v>20168.463725490194</v>
      </c>
      <c r="E260" s="1565">
        <v>20247.631000000001</v>
      </c>
      <c r="F260" s="1565">
        <v>20571.832999999999</v>
      </c>
      <c r="G260" s="1566">
        <v>-1.5759509616862899</v>
      </c>
      <c r="H260" s="1558">
        <v>399.7</v>
      </c>
      <c r="I260" s="1558">
        <v>4.3603133159268896</v>
      </c>
      <c r="J260" s="1558">
        <v>-11.627906976744185</v>
      </c>
      <c r="K260" s="1558">
        <v>1.82956186807896</v>
      </c>
      <c r="L260" s="1559">
        <v>2.6626857596779629E-2</v>
      </c>
    </row>
    <row r="261" spans="1:12" ht="15.75" thickBot="1">
      <c r="A261" s="1490"/>
      <c r="B261" s="1491"/>
      <c r="C261" s="1567"/>
      <c r="D261" s="1567"/>
      <c r="E261" s="1567"/>
      <c r="F261" s="1567"/>
      <c r="G261" s="1568"/>
      <c r="H261" s="1569"/>
      <c r="I261" s="1569"/>
      <c r="J261" s="1569"/>
      <c r="K261" s="1569"/>
      <c r="L261" s="1570"/>
    </row>
    <row r="262" spans="1:12">
      <c r="A262" s="1195" t="s">
        <v>88</v>
      </c>
      <c r="B262" s="1485" t="s">
        <v>21</v>
      </c>
      <c r="C262" s="1196" t="s">
        <v>73</v>
      </c>
      <c r="D262" s="1196" t="s">
        <v>73</v>
      </c>
      <c r="E262" s="1553" t="s">
        <v>73</v>
      </c>
      <c r="F262" s="1553" t="s">
        <v>73</v>
      </c>
      <c r="G262" s="1554" t="s">
        <v>73</v>
      </c>
      <c r="H262" s="1555" t="s">
        <v>73</v>
      </c>
      <c r="I262" s="1555" t="s">
        <v>73</v>
      </c>
      <c r="J262" s="1556" t="s">
        <v>73</v>
      </c>
      <c r="K262" s="1556" t="s">
        <v>73</v>
      </c>
      <c r="L262" s="1557" t="s">
        <v>73</v>
      </c>
    </row>
    <row r="263" spans="1:12">
      <c r="A263" s="1192" t="s">
        <v>88</v>
      </c>
      <c r="B263" s="1486" t="s">
        <v>22</v>
      </c>
      <c r="C263" s="1193" t="s">
        <v>73</v>
      </c>
      <c r="D263" s="1193" t="s">
        <v>73</v>
      </c>
      <c r="E263" s="1545" t="s">
        <v>73</v>
      </c>
      <c r="F263" s="1545" t="s">
        <v>73</v>
      </c>
      <c r="G263" s="1546" t="s">
        <v>73</v>
      </c>
      <c r="H263" s="1547" t="s">
        <v>73</v>
      </c>
      <c r="I263" s="1547" t="s">
        <v>73</v>
      </c>
      <c r="J263" s="1558" t="s">
        <v>73</v>
      </c>
      <c r="K263" s="1558" t="s">
        <v>73</v>
      </c>
      <c r="L263" s="1559" t="s">
        <v>73</v>
      </c>
    </row>
    <row r="264" spans="1:12">
      <c r="A264" s="1192" t="s">
        <v>88</v>
      </c>
      <c r="B264" s="1486" t="s">
        <v>23</v>
      </c>
      <c r="C264" s="1193" t="s">
        <v>73</v>
      </c>
      <c r="D264" s="1193" t="s">
        <v>73</v>
      </c>
      <c r="E264" s="1545" t="s">
        <v>73</v>
      </c>
      <c r="F264" s="1545" t="s">
        <v>73</v>
      </c>
      <c r="G264" s="1546" t="s">
        <v>73</v>
      </c>
      <c r="H264" s="1547" t="s">
        <v>73</v>
      </c>
      <c r="I264" s="1547" t="s">
        <v>73</v>
      </c>
      <c r="J264" s="1558" t="s">
        <v>73</v>
      </c>
      <c r="K264" s="1558" t="s">
        <v>73</v>
      </c>
      <c r="L264" s="1559" t="s">
        <v>73</v>
      </c>
    </row>
    <row r="265" spans="1:12">
      <c r="A265" s="1192" t="s">
        <v>88</v>
      </c>
      <c r="B265" s="1486" t="s">
        <v>30</v>
      </c>
      <c r="C265" s="1193" t="s">
        <v>73</v>
      </c>
      <c r="D265" s="1193" t="s">
        <v>73</v>
      </c>
      <c r="E265" s="1545" t="s">
        <v>73</v>
      </c>
      <c r="F265" s="1545" t="s">
        <v>73</v>
      </c>
      <c r="G265" s="1546" t="s">
        <v>73</v>
      </c>
      <c r="H265" s="1547" t="s">
        <v>73</v>
      </c>
      <c r="I265" s="1547" t="s">
        <v>73</v>
      </c>
      <c r="J265" s="1558" t="s">
        <v>73</v>
      </c>
      <c r="K265" s="1558" t="s">
        <v>73</v>
      </c>
      <c r="L265" s="1559" t="s">
        <v>73</v>
      </c>
    </row>
    <row r="266" spans="1:12">
      <c r="A266" s="1199" t="s">
        <v>88</v>
      </c>
      <c r="B266" s="1487" t="s">
        <v>24</v>
      </c>
      <c r="C266" s="1197" t="s">
        <v>73</v>
      </c>
      <c r="D266" s="1197" t="s">
        <v>73</v>
      </c>
      <c r="E266" s="1560" t="s">
        <v>73</v>
      </c>
      <c r="F266" s="1560" t="s">
        <v>73</v>
      </c>
      <c r="G266" s="1561" t="s">
        <v>73</v>
      </c>
      <c r="H266" s="1562" t="s">
        <v>73</v>
      </c>
      <c r="I266" s="1562" t="s">
        <v>73</v>
      </c>
      <c r="J266" s="1563" t="s">
        <v>73</v>
      </c>
      <c r="K266" s="1563" t="s">
        <v>73</v>
      </c>
      <c r="L266" s="1564" t="s">
        <v>73</v>
      </c>
    </row>
    <row r="267" spans="1:12">
      <c r="A267" s="1192" t="s">
        <v>88</v>
      </c>
      <c r="B267" s="1486" t="s">
        <v>26</v>
      </c>
      <c r="C267" s="1193" t="s">
        <v>73</v>
      </c>
      <c r="D267" s="1193" t="s">
        <v>73</v>
      </c>
      <c r="E267" s="1545" t="s">
        <v>73</v>
      </c>
      <c r="F267" s="1545" t="s">
        <v>73</v>
      </c>
      <c r="G267" s="1546" t="s">
        <v>73</v>
      </c>
      <c r="H267" s="1547" t="s">
        <v>73</v>
      </c>
      <c r="I267" s="1547" t="s">
        <v>73</v>
      </c>
      <c r="J267" s="1558" t="s">
        <v>73</v>
      </c>
      <c r="K267" s="1558" t="s">
        <v>73</v>
      </c>
      <c r="L267" s="1559" t="s">
        <v>73</v>
      </c>
    </row>
    <row r="268" spans="1:12">
      <c r="A268" s="1192" t="s">
        <v>88</v>
      </c>
      <c r="B268" s="1486" t="s">
        <v>31</v>
      </c>
      <c r="C268" s="1193" t="s">
        <v>73</v>
      </c>
      <c r="D268" s="1193" t="s">
        <v>73</v>
      </c>
      <c r="E268" s="1545" t="s">
        <v>73</v>
      </c>
      <c r="F268" s="1545" t="s">
        <v>73</v>
      </c>
      <c r="G268" s="1546" t="s">
        <v>73</v>
      </c>
      <c r="H268" s="1547" t="s">
        <v>73</v>
      </c>
      <c r="I268" s="1547" t="s">
        <v>73</v>
      </c>
      <c r="J268" s="1558" t="s">
        <v>73</v>
      </c>
      <c r="K268" s="1558" t="s">
        <v>73</v>
      </c>
      <c r="L268" s="1559" t="s">
        <v>73</v>
      </c>
    </row>
    <row r="269" spans="1:12">
      <c r="A269" s="1199" t="s">
        <v>88</v>
      </c>
      <c r="B269" s="1487" t="s">
        <v>27</v>
      </c>
      <c r="C269" s="1197" t="s">
        <v>73</v>
      </c>
      <c r="D269" s="1197" t="s">
        <v>73</v>
      </c>
      <c r="E269" s="1560" t="s">
        <v>73</v>
      </c>
      <c r="F269" s="1560" t="s">
        <v>73</v>
      </c>
      <c r="G269" s="1561" t="s">
        <v>73</v>
      </c>
      <c r="H269" s="1562" t="s">
        <v>73</v>
      </c>
      <c r="I269" s="1562" t="s">
        <v>73</v>
      </c>
      <c r="J269" s="1563" t="s">
        <v>73</v>
      </c>
      <c r="K269" s="1563" t="s">
        <v>73</v>
      </c>
      <c r="L269" s="1564" t="s">
        <v>73</v>
      </c>
    </row>
    <row r="270" spans="1:12">
      <c r="A270" s="1192" t="s">
        <v>88</v>
      </c>
      <c r="B270" s="1486" t="s">
        <v>29</v>
      </c>
      <c r="C270" s="1193" t="s">
        <v>73</v>
      </c>
      <c r="D270" s="1193" t="s">
        <v>73</v>
      </c>
      <c r="E270" s="1545" t="s">
        <v>73</v>
      </c>
      <c r="F270" s="1545" t="s">
        <v>73</v>
      </c>
      <c r="G270" s="1546" t="s">
        <v>73</v>
      </c>
      <c r="H270" s="1547" t="s">
        <v>73</v>
      </c>
      <c r="I270" s="1547" t="s">
        <v>73</v>
      </c>
      <c r="J270" s="1558" t="s">
        <v>73</v>
      </c>
      <c r="K270" s="1558" t="s">
        <v>73</v>
      </c>
      <c r="L270" s="1559" t="s">
        <v>73</v>
      </c>
    </row>
    <row r="271" spans="1:12" ht="15.75" thickBot="1">
      <c r="A271" s="1493" t="s">
        <v>88</v>
      </c>
      <c r="B271" s="1486" t="s">
        <v>32</v>
      </c>
      <c r="C271" s="1198" t="s">
        <v>73</v>
      </c>
      <c r="D271" s="1198" t="s">
        <v>73</v>
      </c>
      <c r="E271" s="1565" t="s">
        <v>73</v>
      </c>
      <c r="F271" s="1565" t="s">
        <v>73</v>
      </c>
      <c r="G271" s="1566" t="s">
        <v>73</v>
      </c>
      <c r="H271" s="1558" t="s">
        <v>73</v>
      </c>
      <c r="I271" s="1558" t="s">
        <v>73</v>
      </c>
      <c r="J271" s="1558" t="s">
        <v>73</v>
      </c>
      <c r="K271" s="1558" t="s">
        <v>73</v>
      </c>
      <c r="L271" s="1559" t="s">
        <v>73</v>
      </c>
    </row>
    <row r="272" spans="1:12" ht="15.75" thickBot="1">
      <c r="A272" s="1490"/>
      <c r="B272" s="1491"/>
      <c r="C272" s="1567"/>
      <c r="D272" s="1567"/>
      <c r="E272" s="1567"/>
      <c r="F272" s="1567"/>
      <c r="G272" s="1568"/>
      <c r="H272" s="1569"/>
      <c r="I272" s="1569"/>
      <c r="J272" s="1569"/>
      <c r="K272" s="1569"/>
      <c r="L272" s="1570"/>
    </row>
    <row r="273" spans="1:12">
      <c r="A273" s="1195" t="s">
        <v>20</v>
      </c>
      <c r="B273" s="1485" t="s">
        <v>24</v>
      </c>
      <c r="C273" s="1196">
        <v>18314.858304645015</v>
      </c>
      <c r="D273" s="1196">
        <v>18225.633887441629</v>
      </c>
      <c r="E273" s="1553">
        <v>18681.155470737915</v>
      </c>
      <c r="F273" s="1553">
        <v>18590.146565190462</v>
      </c>
      <c r="G273" s="1554">
        <v>0.48955453486237926</v>
      </c>
      <c r="H273" s="1555">
        <v>343.90749999999997</v>
      </c>
      <c r="I273" s="1555">
        <v>1.1827834607749155</v>
      </c>
      <c r="J273" s="1556">
        <v>-15.789473684210526</v>
      </c>
      <c r="K273" s="1556">
        <v>3.8517091959557055</v>
      </c>
      <c r="L273" s="1557">
        <v>-0.13151931557469299</v>
      </c>
    </row>
    <row r="274" spans="1:12">
      <c r="A274" s="1191" t="s">
        <v>20</v>
      </c>
      <c r="B274" s="1486" t="s">
        <v>25</v>
      </c>
      <c r="C274" s="1193">
        <v>18313.642156862745</v>
      </c>
      <c r="D274" s="1193">
        <v>18385.282352941176</v>
      </c>
      <c r="E274" s="1545">
        <v>18679.915000000001</v>
      </c>
      <c r="F274" s="1545">
        <v>18752.988000000001</v>
      </c>
      <c r="G274" s="1546">
        <v>-0.38966057035817608</v>
      </c>
      <c r="H274" s="1547">
        <v>313.7</v>
      </c>
      <c r="I274" s="1547">
        <v>1.6855753646677436</v>
      </c>
      <c r="J274" s="1558">
        <v>-5</v>
      </c>
      <c r="K274" s="1558">
        <v>0.91478093403948002</v>
      </c>
      <c r="L274" s="1559">
        <v>7.620651055939609E-2</v>
      </c>
    </row>
    <row r="275" spans="1:12">
      <c r="A275" s="1191" t="s">
        <v>20</v>
      </c>
      <c r="B275" s="1486" t="s">
        <v>26</v>
      </c>
      <c r="C275" s="1193">
        <v>17980.358823529412</v>
      </c>
      <c r="D275" s="1193">
        <v>17851.036274509803</v>
      </c>
      <c r="E275" s="1545">
        <v>18339.966</v>
      </c>
      <c r="F275" s="1545">
        <v>18208.057000000001</v>
      </c>
      <c r="G275" s="1546">
        <v>0.72445401505498164</v>
      </c>
      <c r="H275" s="1547">
        <v>332.9</v>
      </c>
      <c r="I275" s="1547">
        <v>0.39203860072374985</v>
      </c>
      <c r="J275" s="1558">
        <v>-20.454545454545457</v>
      </c>
      <c r="K275" s="1558">
        <v>1.6851227732306211</v>
      </c>
      <c r="L275" s="1559">
        <v>-0.15974095842556357</v>
      </c>
    </row>
    <row r="276" spans="1:12">
      <c r="A276" s="1191" t="s">
        <v>20</v>
      </c>
      <c r="B276" s="1486" t="s">
        <v>31</v>
      </c>
      <c r="C276" s="1193">
        <v>18709.218627450977</v>
      </c>
      <c r="D276" s="1193">
        <v>18614.215686274511</v>
      </c>
      <c r="E276" s="1545">
        <v>19083.402999999998</v>
      </c>
      <c r="F276" s="1545">
        <v>18986.5</v>
      </c>
      <c r="G276" s="1546">
        <v>0.51037842677691225</v>
      </c>
      <c r="H276" s="1547">
        <v>380.8</v>
      </c>
      <c r="I276" s="1547">
        <v>2.3931164291476295</v>
      </c>
      <c r="J276" s="1558">
        <v>-16.129032258064516</v>
      </c>
      <c r="K276" s="1558">
        <v>1.2518054886856043</v>
      </c>
      <c r="L276" s="1559">
        <v>-4.7984867708525725E-2</v>
      </c>
    </row>
    <row r="277" spans="1:12">
      <c r="A277" s="1195" t="s">
        <v>20</v>
      </c>
      <c r="B277" s="1487" t="s">
        <v>27</v>
      </c>
      <c r="C277" s="1197">
        <v>17547.891757216574</v>
      </c>
      <c r="D277" s="1197">
        <v>18426.630537890833</v>
      </c>
      <c r="E277" s="1560">
        <v>17898.849592360904</v>
      </c>
      <c r="F277" s="1560">
        <v>18795.163148648651</v>
      </c>
      <c r="G277" s="1561">
        <v>-4.7688522264952553</v>
      </c>
      <c r="H277" s="1562">
        <v>302.85737704918034</v>
      </c>
      <c r="I277" s="1562">
        <v>1.3826734065106614</v>
      </c>
      <c r="J277" s="1563">
        <v>-27.091633466135455</v>
      </c>
      <c r="K277" s="1563">
        <v>26.43235435724603</v>
      </c>
      <c r="L277" s="1564">
        <v>-5.1399726867791244</v>
      </c>
    </row>
    <row r="278" spans="1:12">
      <c r="A278" s="1191" t="s">
        <v>20</v>
      </c>
      <c r="B278" s="1486" t="s">
        <v>28</v>
      </c>
      <c r="C278" s="1193">
        <v>17199.620588235295</v>
      </c>
      <c r="D278" s="1193">
        <v>18122.719607843137</v>
      </c>
      <c r="E278" s="1545">
        <v>17543.613000000001</v>
      </c>
      <c r="F278" s="1545">
        <v>18485.173999999999</v>
      </c>
      <c r="G278" s="1546">
        <v>-5.0936009582598354</v>
      </c>
      <c r="H278" s="1547">
        <v>272.89999999999998</v>
      </c>
      <c r="I278" s="1547">
        <v>2.1332335329341277</v>
      </c>
      <c r="J278" s="1558">
        <v>-26.885245901639344</v>
      </c>
      <c r="K278" s="1558">
        <v>10.736639383726528</v>
      </c>
      <c r="L278" s="1559">
        <v>-2.0516205743447511</v>
      </c>
    </row>
    <row r="279" spans="1:12">
      <c r="A279" s="1191" t="s">
        <v>20</v>
      </c>
      <c r="B279" s="1486" t="s">
        <v>29</v>
      </c>
      <c r="C279" s="1193">
        <v>17714.186274509804</v>
      </c>
      <c r="D279" s="1193">
        <v>18693.454901960784</v>
      </c>
      <c r="E279" s="1545">
        <v>18068.47</v>
      </c>
      <c r="F279" s="1545">
        <v>19067.324000000001</v>
      </c>
      <c r="G279" s="1546">
        <v>-5.2385641529980784</v>
      </c>
      <c r="H279" s="1547">
        <v>316.5</v>
      </c>
      <c r="I279" s="1547">
        <v>0.69996818326439347</v>
      </c>
      <c r="J279" s="1558">
        <v>-30.026109660574413</v>
      </c>
      <c r="K279" s="1558">
        <v>12.903225806451612</v>
      </c>
      <c r="L279" s="1559">
        <v>-3.1554744031919952</v>
      </c>
    </row>
    <row r="280" spans="1:12">
      <c r="A280" s="1191" t="s">
        <v>20</v>
      </c>
      <c r="B280" s="1486" t="s">
        <v>32</v>
      </c>
      <c r="C280" s="1193">
        <v>17892.178431372551</v>
      </c>
      <c r="D280" s="1193">
        <v>18107.850980392159</v>
      </c>
      <c r="E280" s="1545">
        <v>18250.022000000001</v>
      </c>
      <c r="F280" s="1545">
        <v>18470.008000000002</v>
      </c>
      <c r="G280" s="1546">
        <v>-1.1910444218540717</v>
      </c>
      <c r="H280" s="1547">
        <v>355</v>
      </c>
      <c r="I280" s="1547">
        <v>2.8176951253880738E-2</v>
      </c>
      <c r="J280" s="1558">
        <v>-10.76923076923077</v>
      </c>
      <c r="K280" s="1558">
        <v>2.7924891670678864</v>
      </c>
      <c r="L280" s="1559">
        <v>6.7122290757613889E-2</v>
      </c>
    </row>
    <row r="281" spans="1:12">
      <c r="A281" s="1195" t="s">
        <v>20</v>
      </c>
      <c r="B281" s="1487" t="s">
        <v>33</v>
      </c>
      <c r="C281" s="1197">
        <v>14928.880354222585</v>
      </c>
      <c r="D281" s="1197">
        <v>15568.615520846703</v>
      </c>
      <c r="E281" s="1560">
        <v>15227.457961307036</v>
      </c>
      <c r="F281" s="1560">
        <v>15879.987831263637</v>
      </c>
      <c r="G281" s="1561">
        <v>-4.1091333122556719</v>
      </c>
      <c r="H281" s="1562">
        <v>232.37242718446603</v>
      </c>
      <c r="I281" s="1562">
        <v>0.74404105003269305</v>
      </c>
      <c r="J281" s="1563">
        <v>-10.590277777777777</v>
      </c>
      <c r="K281" s="1563">
        <v>24.795377948964852</v>
      </c>
      <c r="L281" s="1564">
        <v>0.64443455273843497</v>
      </c>
    </row>
    <row r="282" spans="1:12">
      <c r="A282" s="1191" t="s">
        <v>20</v>
      </c>
      <c r="B282" s="1486" t="s">
        <v>74</v>
      </c>
      <c r="C282" s="1193">
        <v>14541.436274509802</v>
      </c>
      <c r="D282" s="1193">
        <v>15622.075490196077</v>
      </c>
      <c r="E282" s="1545">
        <v>14832.264999999999</v>
      </c>
      <c r="F282" s="1545">
        <v>15934.517</v>
      </c>
      <c r="G282" s="1546">
        <v>-6.9173856979787995</v>
      </c>
      <c r="H282" s="1547">
        <v>216.4</v>
      </c>
      <c r="I282" s="1547">
        <v>-2.9596412556053786</v>
      </c>
      <c r="J282" s="1558">
        <v>-21.518987341772153</v>
      </c>
      <c r="K282" s="1558">
        <v>11.940298507462686</v>
      </c>
      <c r="L282" s="1559">
        <v>-1.3091773835226377</v>
      </c>
    </row>
    <row r="283" spans="1:12">
      <c r="A283" s="1191" t="s">
        <v>20</v>
      </c>
      <c r="B283" s="1486" t="s">
        <v>34</v>
      </c>
      <c r="C283" s="1193">
        <v>15240.930392156863</v>
      </c>
      <c r="D283" s="1193">
        <v>15521.417647058823</v>
      </c>
      <c r="E283" s="1545">
        <v>15545.749</v>
      </c>
      <c r="F283" s="1545">
        <v>15831.846</v>
      </c>
      <c r="G283" s="1546">
        <v>-1.8070981741484839</v>
      </c>
      <c r="H283" s="1547">
        <v>243.8</v>
      </c>
      <c r="I283" s="1547">
        <v>3.3050847457627168</v>
      </c>
      <c r="J283" s="1558">
        <v>0.41666666666666669</v>
      </c>
      <c r="K283" s="1558">
        <v>11.603273952816561</v>
      </c>
      <c r="L283" s="1559">
        <v>1.5403808710555538</v>
      </c>
    </row>
    <row r="284" spans="1:12" ht="15.75" thickBot="1">
      <c r="A284" s="1191" t="s">
        <v>20</v>
      </c>
      <c r="B284" s="1486" t="s">
        <v>35</v>
      </c>
      <c r="C284" s="1193">
        <v>15267.819607843136</v>
      </c>
      <c r="D284" s="1193">
        <v>15378.430392156863</v>
      </c>
      <c r="E284" s="1545">
        <v>15573.175999999999</v>
      </c>
      <c r="F284" s="1545">
        <v>15685.999</v>
      </c>
      <c r="G284" s="1546">
        <v>-0.71925925788979284</v>
      </c>
      <c r="H284" s="1547">
        <v>278.8</v>
      </c>
      <c r="I284" s="1547">
        <v>-3.026086956521735</v>
      </c>
      <c r="J284" s="1558">
        <v>30</v>
      </c>
      <c r="K284" s="1558">
        <v>1.2518054886856043</v>
      </c>
      <c r="L284" s="1559">
        <v>0.41323106520552033</v>
      </c>
    </row>
    <row r="285" spans="1:12" ht="15.75" thickBot="1">
      <c r="A285" s="1490"/>
      <c r="B285" s="1491"/>
      <c r="C285" s="1567"/>
      <c r="D285" s="1567"/>
      <c r="E285" s="1567"/>
      <c r="F285" s="1567"/>
      <c r="G285" s="1568"/>
      <c r="H285" s="1569"/>
      <c r="I285" s="1569"/>
      <c r="J285" s="1569"/>
      <c r="K285" s="1569"/>
      <c r="L285" s="1570"/>
    </row>
    <row r="286" spans="1:12">
      <c r="A286" s="1195" t="s">
        <v>89</v>
      </c>
      <c r="B286" s="1487" t="s">
        <v>21</v>
      </c>
      <c r="C286" s="1197">
        <v>21546.354249281409</v>
      </c>
      <c r="D286" s="1197">
        <v>21855.418295671931</v>
      </c>
      <c r="E286" s="1560">
        <v>21977.281334267038</v>
      </c>
      <c r="F286" s="1560">
        <v>22292.526661585369</v>
      </c>
      <c r="G286" s="1561">
        <v>-1.4141300898904556</v>
      </c>
      <c r="H286" s="1562">
        <v>334.68125000000003</v>
      </c>
      <c r="I286" s="1562">
        <v>-3.0722696440819943</v>
      </c>
      <c r="J286" s="1563">
        <v>-15.789473684210526</v>
      </c>
      <c r="K286" s="1563">
        <v>1.5406836783822822</v>
      </c>
      <c r="L286" s="1564">
        <v>-5.2607726229876972E-2</v>
      </c>
    </row>
    <row r="287" spans="1:12">
      <c r="A287" s="1191" t="s">
        <v>89</v>
      </c>
      <c r="B287" s="1486" t="s">
        <v>22</v>
      </c>
      <c r="C287" s="1193" t="s">
        <v>200</v>
      </c>
      <c r="D287" s="1193" t="s">
        <v>200</v>
      </c>
      <c r="E287" s="1545" t="s">
        <v>200</v>
      </c>
      <c r="F287" s="1545" t="s">
        <v>200</v>
      </c>
      <c r="G287" s="1546" t="s">
        <v>73</v>
      </c>
      <c r="H287" s="1547" t="s">
        <v>200</v>
      </c>
      <c r="I287" s="1547" t="s">
        <v>73</v>
      </c>
      <c r="J287" s="1558" t="s">
        <v>73</v>
      </c>
      <c r="K287" s="1558">
        <v>0.48146364949446319</v>
      </c>
      <c r="L287" s="1559" t="s">
        <v>73</v>
      </c>
    </row>
    <row r="288" spans="1:12">
      <c r="A288" s="1191" t="s">
        <v>89</v>
      </c>
      <c r="B288" s="1486" t="s">
        <v>23</v>
      </c>
      <c r="C288" s="1193">
        <v>21181.613725490195</v>
      </c>
      <c r="D288" s="1193">
        <v>21827.700980392157</v>
      </c>
      <c r="E288" s="1545">
        <v>21605.245999999999</v>
      </c>
      <c r="F288" s="1545">
        <v>22264.255000000001</v>
      </c>
      <c r="G288" s="1546">
        <v>-2.9599418440006269</v>
      </c>
      <c r="H288" s="1547">
        <v>346.3</v>
      </c>
      <c r="I288" s="1547">
        <v>1.0504814706740657</v>
      </c>
      <c r="J288" s="1558">
        <v>-36.666666666666664</v>
      </c>
      <c r="K288" s="1558">
        <v>0.91478093403948002</v>
      </c>
      <c r="L288" s="1559">
        <v>-0.34308070118064593</v>
      </c>
    </row>
    <row r="289" spans="1:12">
      <c r="A289" s="1191" t="s">
        <v>89</v>
      </c>
      <c r="B289" s="1486" t="s">
        <v>30</v>
      </c>
      <c r="C289" s="1193" t="s">
        <v>200</v>
      </c>
      <c r="D289" s="1193" t="s">
        <v>200</v>
      </c>
      <c r="E289" s="1545" t="s">
        <v>200</v>
      </c>
      <c r="F289" s="1545" t="s">
        <v>200</v>
      </c>
      <c r="G289" s="1546" t="s">
        <v>73</v>
      </c>
      <c r="H289" s="1547" t="s">
        <v>200</v>
      </c>
      <c r="I289" s="1547" t="s">
        <v>73</v>
      </c>
      <c r="J289" s="1558" t="s">
        <v>73</v>
      </c>
      <c r="K289" s="1558">
        <v>0.14443909484833894</v>
      </c>
      <c r="L289" s="1559" t="s">
        <v>73</v>
      </c>
    </row>
    <row r="290" spans="1:12">
      <c r="A290" s="1195" t="s">
        <v>89</v>
      </c>
      <c r="B290" s="1487" t="s">
        <v>24</v>
      </c>
      <c r="C290" s="1197">
        <v>21284.044570083646</v>
      </c>
      <c r="D290" s="1197">
        <v>21087.466261736692</v>
      </c>
      <c r="E290" s="1560">
        <v>21709.725461485319</v>
      </c>
      <c r="F290" s="1560">
        <v>21509.215586971426</v>
      </c>
      <c r="G290" s="1561">
        <v>0.93220449487402957</v>
      </c>
      <c r="H290" s="1562">
        <v>307.98617021276596</v>
      </c>
      <c r="I290" s="1562">
        <v>1.3737651389478562</v>
      </c>
      <c r="J290" s="1563">
        <v>30.555555555555557</v>
      </c>
      <c r="K290" s="1563">
        <v>9.0515166104959075</v>
      </c>
      <c r="L290" s="1564">
        <v>3.0137807614393033</v>
      </c>
    </row>
    <row r="291" spans="1:12">
      <c r="A291" s="1191" t="s">
        <v>89</v>
      </c>
      <c r="B291" s="1486" t="s">
        <v>25</v>
      </c>
      <c r="C291" s="1193">
        <v>21457.668627450981</v>
      </c>
      <c r="D291" s="1193">
        <v>20356.436274509801</v>
      </c>
      <c r="E291" s="1545">
        <v>21886.822</v>
      </c>
      <c r="F291" s="1545">
        <v>20763.564999999999</v>
      </c>
      <c r="G291" s="1546">
        <v>5.4097502042640633</v>
      </c>
      <c r="H291" s="1547">
        <v>271</v>
      </c>
      <c r="I291" s="1547">
        <v>6.7349350137849529</v>
      </c>
      <c r="J291" s="1558">
        <v>122.22222222222223</v>
      </c>
      <c r="K291" s="1558">
        <v>1.9258545979778527</v>
      </c>
      <c r="L291" s="1559">
        <v>1.1711376168457772</v>
      </c>
    </row>
    <row r="292" spans="1:12">
      <c r="A292" s="1191" t="s">
        <v>89</v>
      </c>
      <c r="B292" s="1486" t="s">
        <v>26</v>
      </c>
      <c r="C292" s="1193">
        <v>21261.783333333333</v>
      </c>
      <c r="D292" s="1193">
        <v>21039.322549019609</v>
      </c>
      <c r="E292" s="1545">
        <v>21687.019</v>
      </c>
      <c r="F292" s="1545">
        <v>21460.109</v>
      </c>
      <c r="G292" s="1546">
        <v>1.0573571644021</v>
      </c>
      <c r="H292" s="1547">
        <v>312.8</v>
      </c>
      <c r="I292" s="1547">
        <v>2.7257799671592813</v>
      </c>
      <c r="J292" s="1558">
        <v>31.182795698924732</v>
      </c>
      <c r="K292" s="1558">
        <v>5.8738565238324503</v>
      </c>
      <c r="L292" s="1559">
        <v>1.9744854546500603</v>
      </c>
    </row>
    <row r="293" spans="1:12">
      <c r="A293" s="1191" t="s">
        <v>89</v>
      </c>
      <c r="B293" s="1486" t="s">
        <v>31</v>
      </c>
      <c r="C293" s="1193">
        <v>21168.02254901961</v>
      </c>
      <c r="D293" s="1193">
        <v>21520.637254901958</v>
      </c>
      <c r="E293" s="1545">
        <v>21591.383000000002</v>
      </c>
      <c r="F293" s="1545">
        <v>21951.05</v>
      </c>
      <c r="G293" s="1546">
        <v>-1.6384956528275305</v>
      </c>
      <c r="H293" s="1547">
        <v>342.3</v>
      </c>
      <c r="I293" s="1547">
        <v>4.0109389243391034</v>
      </c>
      <c r="J293" s="1558">
        <v>-21.212121212121211</v>
      </c>
      <c r="K293" s="1558">
        <v>1.2518054886856043</v>
      </c>
      <c r="L293" s="1559">
        <v>-0.13184231005653424</v>
      </c>
    </row>
    <row r="294" spans="1:12">
      <c r="A294" s="1195" t="s">
        <v>89</v>
      </c>
      <c r="B294" s="1487" t="s">
        <v>27</v>
      </c>
      <c r="C294" s="1197">
        <v>18355.14572280525</v>
      </c>
      <c r="D294" s="1197">
        <v>18405.582145108936</v>
      </c>
      <c r="E294" s="1560">
        <v>18722.248637261357</v>
      </c>
      <c r="F294" s="1560">
        <v>18966.820368164259</v>
      </c>
      <c r="G294" s="1561">
        <v>-1.2894714356730828</v>
      </c>
      <c r="H294" s="1562">
        <v>272.48475336322872</v>
      </c>
      <c r="I294" s="1562">
        <v>0.26946107675248382</v>
      </c>
      <c r="J294" s="1563">
        <v>23.204419889502763</v>
      </c>
      <c r="K294" s="1563">
        <v>10.736639383726528</v>
      </c>
      <c r="L294" s="1564">
        <v>3.1475408512317689</v>
      </c>
    </row>
    <row r="295" spans="1:12">
      <c r="A295" s="1191" t="s">
        <v>89</v>
      </c>
      <c r="B295" s="1486" t="s">
        <v>28</v>
      </c>
      <c r="C295" s="1193">
        <v>17951.838235294119</v>
      </c>
      <c r="D295" s="1193">
        <v>18662.426470588234</v>
      </c>
      <c r="E295" s="1545">
        <v>18310.875</v>
      </c>
      <c r="F295" s="1545">
        <v>19035.674999999999</v>
      </c>
      <c r="G295" s="1546">
        <v>-3.8075875953965346</v>
      </c>
      <c r="H295" s="1547">
        <v>237.4</v>
      </c>
      <c r="I295" s="1547">
        <v>1.2798634812286689</v>
      </c>
      <c r="J295" s="1558">
        <v>48.717948717948715</v>
      </c>
      <c r="K295" s="1558">
        <v>2.7924891670678864</v>
      </c>
      <c r="L295" s="1559">
        <v>1.1572690412817228</v>
      </c>
    </row>
    <row r="296" spans="1:12">
      <c r="A296" s="1191" t="s">
        <v>89</v>
      </c>
      <c r="B296" s="1486" t="s">
        <v>29</v>
      </c>
      <c r="C296" s="1193">
        <v>20009.104901960785</v>
      </c>
      <c r="D296" s="1193">
        <v>20122.2</v>
      </c>
      <c r="E296" s="1545">
        <v>20409.287</v>
      </c>
      <c r="F296" s="1545">
        <v>20524.644</v>
      </c>
      <c r="G296" s="1546">
        <v>-0.56204141713736888</v>
      </c>
      <c r="H296" s="1547">
        <v>280.10000000000002</v>
      </c>
      <c r="I296" s="1547">
        <v>1.3386396526772959</v>
      </c>
      <c r="J296" s="1547">
        <v>16.101694915254235</v>
      </c>
      <c r="K296" s="1547">
        <v>6.5960519980741452</v>
      </c>
      <c r="L296" s="1548">
        <v>1.6484628995416504</v>
      </c>
    </row>
    <row r="297" spans="1:12" ht="15.75" thickBot="1">
      <c r="A297" s="1494" t="s">
        <v>89</v>
      </c>
      <c r="B297" s="1495" t="s">
        <v>32</v>
      </c>
      <c r="C297" s="1194">
        <v>11637.179411764706</v>
      </c>
      <c r="D297" s="1194">
        <v>11637.179411764706</v>
      </c>
      <c r="E297" s="1549">
        <v>11869.923000000001</v>
      </c>
      <c r="F297" s="1549">
        <v>12042.790999999999</v>
      </c>
      <c r="G297" s="1550">
        <v>-1.435447978794937</v>
      </c>
      <c r="H297" s="1551">
        <v>307.89999999999998</v>
      </c>
      <c r="I297" s="1551">
        <v>-0.54909560723515671</v>
      </c>
      <c r="J297" s="1551">
        <v>16.666666666666664</v>
      </c>
      <c r="K297" s="1551">
        <v>2.5454545454545454</v>
      </c>
      <c r="L297" s="1552">
        <v>0.57662763815347895</v>
      </c>
    </row>
    <row r="298" spans="1:12">
      <c r="G298" s="1471"/>
      <c r="H298" s="1471"/>
      <c r="I298" s="1471"/>
      <c r="J298" s="1471"/>
      <c r="K298" s="1471"/>
      <c r="L298" s="1471"/>
    </row>
    <row r="299" spans="1:12">
      <c r="G299" s="1471"/>
      <c r="H299" s="1471"/>
      <c r="I299" s="1471"/>
      <c r="J299" s="1471"/>
      <c r="K299" s="1471"/>
      <c r="L299" s="1471"/>
    </row>
    <row r="300" spans="1:12">
      <c r="G300" s="1471"/>
      <c r="H300" s="1471"/>
      <c r="I300" s="1471"/>
      <c r="J300" s="1471"/>
      <c r="K300" s="1471"/>
      <c r="L300" s="1471"/>
    </row>
    <row r="301" spans="1:12">
      <c r="G301" s="1471"/>
      <c r="H301" s="1471"/>
      <c r="I301" s="1471"/>
      <c r="J301" s="1471"/>
      <c r="K301" s="1471"/>
      <c r="L301" s="1471"/>
    </row>
    <row r="302" spans="1:12">
      <c r="G302" s="1471"/>
      <c r="H302" s="1471"/>
      <c r="I302" s="1471"/>
      <c r="J302" s="1471"/>
      <c r="K302" s="1471"/>
      <c r="L302" s="1471"/>
    </row>
    <row r="303" spans="1:12">
      <c r="G303" s="1471"/>
      <c r="H303" s="1471"/>
      <c r="I303" s="1471"/>
      <c r="J303" s="1471"/>
      <c r="K303" s="1471"/>
      <c r="L303" s="1471"/>
    </row>
    <row r="304" spans="1:12">
      <c r="G304" s="1471"/>
      <c r="H304" s="1471"/>
      <c r="I304" s="1471"/>
      <c r="J304" s="1471"/>
      <c r="K304" s="1471"/>
      <c r="L304" s="1471"/>
    </row>
    <row r="305" spans="7:12">
      <c r="G305" s="1471"/>
      <c r="H305" s="1471"/>
      <c r="I305" s="1471"/>
      <c r="J305" s="1471"/>
      <c r="K305" s="1471"/>
      <c r="L305" s="1471"/>
    </row>
    <row r="306" spans="7:12">
      <c r="G306" s="1471"/>
      <c r="H306" s="1471"/>
      <c r="I306" s="1471"/>
      <c r="J306" s="1471"/>
      <c r="K306" s="1471"/>
      <c r="L306" s="1471"/>
    </row>
    <row r="307" spans="7:12">
      <c r="G307" s="1471"/>
      <c r="H307" s="1471"/>
      <c r="I307" s="1471"/>
      <c r="J307" s="1471"/>
      <c r="K307" s="1471"/>
      <c r="L307" s="1471"/>
    </row>
    <row r="308" spans="7:12">
      <c r="G308" s="1471"/>
      <c r="H308" s="1471"/>
      <c r="I308" s="1471"/>
      <c r="J308" s="1471"/>
      <c r="K308" s="1471"/>
      <c r="L308" s="1471"/>
    </row>
    <row r="309" spans="7:12">
      <c r="G309" s="1471"/>
      <c r="H309" s="1471"/>
      <c r="I309" s="1471"/>
      <c r="J309" s="1471"/>
      <c r="K309" s="1471"/>
      <c r="L309" s="1471"/>
    </row>
    <row r="310" spans="7:12">
      <c r="G310" s="1471"/>
      <c r="H310" s="1471"/>
      <c r="I310" s="1471"/>
      <c r="J310" s="1471"/>
      <c r="K310" s="1471"/>
      <c r="L310" s="1471"/>
    </row>
    <row r="311" spans="7:12">
      <c r="G311" s="1471"/>
      <c r="H311" s="1471"/>
      <c r="I311" s="1471"/>
      <c r="J311" s="1471"/>
      <c r="K311" s="1471"/>
      <c r="L311" s="1471"/>
    </row>
    <row r="312" spans="7:12">
      <c r="G312" s="1471"/>
      <c r="H312" s="1471"/>
      <c r="I312" s="1471"/>
      <c r="J312" s="1471"/>
      <c r="K312" s="1471"/>
      <c r="L312" s="1471"/>
    </row>
    <row r="313" spans="7:12">
      <c r="G313" s="1471"/>
      <c r="H313" s="1471"/>
      <c r="I313" s="1471"/>
      <c r="J313" s="1471"/>
      <c r="K313" s="1471"/>
      <c r="L313" s="1471"/>
    </row>
    <row r="314" spans="7:12">
      <c r="G314" s="1471"/>
      <c r="H314" s="1471"/>
      <c r="I314" s="1471"/>
      <c r="J314" s="1471"/>
      <c r="K314" s="1471"/>
      <c r="L314" s="1471"/>
    </row>
    <row r="315" spans="7:12">
      <c r="G315" s="1471"/>
      <c r="H315" s="1471"/>
      <c r="I315" s="1471"/>
      <c r="J315" s="1471"/>
      <c r="K315" s="1471"/>
      <c r="L315" s="1471"/>
    </row>
    <row r="316" spans="7:12">
      <c r="G316" s="1471"/>
      <c r="H316" s="1471"/>
      <c r="I316" s="1471"/>
      <c r="J316" s="1471"/>
      <c r="K316" s="1471"/>
      <c r="L316" s="1471"/>
    </row>
    <row r="317" spans="7:12">
      <c r="G317" s="1471"/>
      <c r="H317" s="1471"/>
      <c r="I317" s="1471"/>
      <c r="J317" s="1471"/>
      <c r="K317" s="1471"/>
      <c r="L317" s="1471"/>
    </row>
    <row r="318" spans="7:12">
      <c r="G318" s="1471"/>
      <c r="H318" s="1471"/>
      <c r="I318" s="1471"/>
      <c r="J318" s="1471"/>
      <c r="K318" s="1471"/>
      <c r="L318" s="1471"/>
    </row>
    <row r="319" spans="7:12">
      <c r="G319" s="1471"/>
      <c r="H319" s="1471"/>
      <c r="I319" s="1471"/>
      <c r="J319" s="1471"/>
      <c r="K319" s="1471"/>
      <c r="L319" s="1471"/>
    </row>
    <row r="320" spans="7:12">
      <c r="G320" s="1471"/>
      <c r="H320" s="1471"/>
      <c r="I320" s="1471"/>
      <c r="J320" s="1471"/>
      <c r="K320" s="1471"/>
      <c r="L320" s="1471"/>
    </row>
    <row r="321" spans="7:12">
      <c r="G321" s="1471"/>
      <c r="H321" s="1471"/>
      <c r="I321" s="1471"/>
      <c r="J321" s="1471"/>
      <c r="K321" s="1471"/>
      <c r="L321" s="1471"/>
    </row>
    <row r="322" spans="7:12">
      <c r="G322" s="1471"/>
      <c r="H322" s="1471"/>
      <c r="I322" s="1471"/>
      <c r="J322" s="1471"/>
      <c r="K322" s="1471"/>
      <c r="L322" s="1471"/>
    </row>
    <row r="323" spans="7:12">
      <c r="G323" s="1471"/>
      <c r="H323" s="1471"/>
      <c r="I323" s="1471"/>
      <c r="J323" s="1471"/>
      <c r="K323" s="1471"/>
      <c r="L323" s="1471"/>
    </row>
    <row r="324" spans="7:12">
      <c r="G324" s="1471"/>
      <c r="H324" s="1471"/>
      <c r="I324" s="1471"/>
      <c r="J324" s="1471"/>
      <c r="K324" s="1471"/>
      <c r="L324" s="1471"/>
    </row>
    <row r="325" spans="7:12">
      <c r="G325" s="1471"/>
      <c r="H325" s="1471"/>
      <c r="I325" s="1471"/>
      <c r="J325" s="1471"/>
      <c r="K325" s="1471"/>
      <c r="L325" s="1471"/>
    </row>
    <row r="326" spans="7:12">
      <c r="G326" s="1471"/>
      <c r="H326" s="1471"/>
      <c r="I326" s="1471"/>
      <c r="J326" s="1471"/>
      <c r="K326" s="1471"/>
      <c r="L326" s="1471"/>
    </row>
    <row r="327" spans="7:12">
      <c r="G327" s="1471"/>
      <c r="H327" s="1471"/>
      <c r="I327" s="1471"/>
      <c r="J327" s="1471"/>
      <c r="K327" s="1471"/>
      <c r="L327" s="1471"/>
    </row>
    <row r="328" spans="7:12">
      <c r="G328" s="1471"/>
      <c r="H328" s="1471"/>
      <c r="I328" s="1471"/>
      <c r="J328" s="1471"/>
      <c r="K328" s="1471"/>
      <c r="L328" s="1471"/>
    </row>
    <row r="329" spans="7:12">
      <c r="G329" s="1471"/>
      <c r="H329" s="1471"/>
      <c r="I329" s="1471"/>
      <c r="J329" s="1471"/>
      <c r="K329" s="1471"/>
      <c r="L329" s="1471"/>
    </row>
    <row r="330" spans="7:12">
      <c r="G330" s="1471"/>
      <c r="H330" s="1471"/>
      <c r="I330" s="1471"/>
      <c r="J330" s="1471"/>
      <c r="K330" s="1471"/>
      <c r="L330" s="1471"/>
    </row>
    <row r="331" spans="7:12">
      <c r="G331" s="1471"/>
      <c r="H331" s="1471"/>
      <c r="I331" s="1471"/>
      <c r="J331" s="1471"/>
      <c r="K331" s="1471"/>
      <c r="L331" s="1471"/>
    </row>
    <row r="332" spans="7:12">
      <c r="G332" s="1471"/>
      <c r="H332" s="1471"/>
      <c r="I332" s="1471"/>
      <c r="J332" s="1471"/>
      <c r="K332" s="1471"/>
      <c r="L332" s="1471"/>
    </row>
    <row r="333" spans="7:12">
      <c r="G333" s="1471"/>
      <c r="H333" s="1471"/>
      <c r="I333" s="1471"/>
      <c r="J333" s="1471"/>
      <c r="K333" s="1471"/>
      <c r="L333" s="1471"/>
    </row>
    <row r="334" spans="7:12">
      <c r="G334" s="1471"/>
      <c r="H334" s="1471"/>
      <c r="I334" s="1471"/>
      <c r="J334" s="1471"/>
      <c r="K334" s="1471"/>
      <c r="L334" s="1471"/>
    </row>
    <row r="335" spans="7:12">
      <c r="G335" s="1471"/>
      <c r="H335" s="1471"/>
      <c r="I335" s="1471"/>
      <c r="J335" s="1471"/>
      <c r="K335" s="1471"/>
      <c r="L335" s="1471"/>
    </row>
    <row r="336" spans="7:12">
      <c r="G336" s="1471"/>
      <c r="H336" s="1471"/>
      <c r="I336" s="1471"/>
      <c r="J336" s="1471"/>
      <c r="K336" s="1471"/>
      <c r="L336" s="1471"/>
    </row>
    <row r="337" spans="7:12">
      <c r="G337" s="1471"/>
      <c r="H337" s="1471"/>
      <c r="I337" s="1471"/>
      <c r="J337" s="1471"/>
      <c r="K337" s="1471"/>
      <c r="L337" s="1471"/>
    </row>
    <row r="338" spans="7:12">
      <c r="G338" s="1471"/>
      <c r="H338" s="1471"/>
      <c r="I338" s="1471"/>
      <c r="J338" s="1471"/>
      <c r="K338" s="1471"/>
      <c r="L338" s="1471"/>
    </row>
    <row r="339" spans="7:12">
      <c r="G339" s="1471"/>
      <c r="H339" s="1471"/>
      <c r="I339" s="1471"/>
      <c r="J339" s="1471"/>
      <c r="K339" s="1471"/>
      <c r="L339" s="1471"/>
    </row>
    <row r="340" spans="7:12">
      <c r="G340" s="1471"/>
      <c r="H340" s="1471"/>
      <c r="I340" s="1471"/>
      <c r="J340" s="1471"/>
      <c r="K340" s="1471"/>
      <c r="L340" s="1471"/>
    </row>
    <row r="341" spans="7:12">
      <c r="G341" s="1471"/>
      <c r="H341" s="1471"/>
      <c r="I341" s="1471"/>
      <c r="J341" s="1471"/>
      <c r="K341" s="1471"/>
      <c r="L341" s="1471"/>
    </row>
    <row r="342" spans="7:12">
      <c r="G342" s="1471"/>
      <c r="H342" s="1471"/>
      <c r="I342" s="1471"/>
      <c r="J342" s="1471"/>
      <c r="K342" s="1471"/>
      <c r="L342" s="1471"/>
    </row>
    <row r="343" spans="7:12">
      <c r="G343" s="1471"/>
      <c r="H343" s="1471"/>
      <c r="I343" s="1471"/>
      <c r="J343" s="1471"/>
      <c r="K343" s="1471"/>
      <c r="L343" s="1471"/>
    </row>
    <row r="344" spans="7:12">
      <c r="G344" s="1471"/>
      <c r="H344" s="1471"/>
      <c r="I344" s="1471"/>
      <c r="J344" s="1471"/>
      <c r="K344" s="1471"/>
      <c r="L344" s="1471"/>
    </row>
    <row r="345" spans="7:12">
      <c r="G345" s="1471"/>
      <c r="H345" s="1471"/>
      <c r="I345" s="1471"/>
      <c r="J345" s="1471"/>
      <c r="K345" s="1471"/>
      <c r="L345" s="1471"/>
    </row>
    <row r="346" spans="7:12">
      <c r="G346" s="1471"/>
      <c r="H346" s="1471"/>
      <c r="I346" s="1471"/>
      <c r="J346" s="1471"/>
      <c r="K346" s="1471"/>
      <c r="L346" s="1471"/>
    </row>
    <row r="347" spans="7:12">
      <c r="G347" s="1471"/>
      <c r="H347" s="1471"/>
      <c r="I347" s="1471"/>
      <c r="J347" s="1471"/>
      <c r="K347" s="1471"/>
      <c r="L347" s="1471"/>
    </row>
    <row r="348" spans="7:12">
      <c r="G348" s="1471"/>
      <c r="H348" s="1471"/>
      <c r="I348" s="1471"/>
      <c r="J348" s="1471"/>
      <c r="K348" s="1471"/>
      <c r="L348" s="1471"/>
    </row>
    <row r="349" spans="7:12">
      <c r="G349" s="1471"/>
      <c r="H349" s="1471"/>
      <c r="I349" s="1471"/>
      <c r="J349" s="1471"/>
      <c r="K349" s="1471"/>
      <c r="L349" s="1471"/>
    </row>
    <row r="350" spans="7:12">
      <c r="G350" s="1471"/>
      <c r="H350" s="1471"/>
      <c r="I350" s="1471"/>
      <c r="J350" s="1471"/>
      <c r="K350" s="1471"/>
      <c r="L350" s="1471"/>
    </row>
    <row r="351" spans="7:12">
      <c r="G351" s="1471"/>
      <c r="H351" s="1471"/>
      <c r="I351" s="1471"/>
      <c r="J351" s="1471"/>
      <c r="K351" s="1471"/>
      <c r="L351" s="1471"/>
    </row>
    <row r="352" spans="7:12">
      <c r="G352" s="1471"/>
      <c r="H352" s="1471"/>
      <c r="I352" s="1471"/>
      <c r="J352" s="1471"/>
      <c r="K352" s="1471"/>
      <c r="L352" s="1471"/>
    </row>
    <row r="353" spans="7:12">
      <c r="G353" s="1471"/>
      <c r="H353" s="1471"/>
      <c r="I353" s="1471"/>
      <c r="J353" s="1471"/>
      <c r="K353" s="1471"/>
      <c r="L353" s="1471"/>
    </row>
    <row r="354" spans="7:12">
      <c r="G354" s="1471"/>
      <c r="H354" s="1471"/>
      <c r="I354" s="1471"/>
      <c r="J354" s="1471"/>
      <c r="K354" s="1471"/>
      <c r="L354" s="1471"/>
    </row>
    <row r="355" spans="7:12">
      <c r="G355" s="1471"/>
      <c r="H355" s="1471"/>
      <c r="I355" s="1471"/>
      <c r="J355" s="1471"/>
      <c r="K355" s="1471"/>
      <c r="L355" s="1471"/>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9" t="s">
        <v>406</v>
      </c>
      <c r="B1" s="1619"/>
      <c r="C1" s="1619"/>
      <c r="D1" s="1619"/>
      <c r="E1" s="1619"/>
      <c r="F1" s="1619"/>
      <c r="G1" s="1619"/>
      <c r="H1" s="1619"/>
    </row>
    <row r="2" spans="1:18" ht="45">
      <c r="A2" s="1303" t="s">
        <v>99</v>
      </c>
      <c r="B2" s="1006" t="s">
        <v>5</v>
      </c>
      <c r="C2" s="1304"/>
      <c r="D2" s="1305" t="s">
        <v>100</v>
      </c>
      <c r="E2" s="1620" t="s">
        <v>101</v>
      </c>
      <c r="F2" s="1621"/>
      <c r="G2" s="1622"/>
      <c r="H2" s="1306" t="s">
        <v>102</v>
      </c>
    </row>
    <row r="3" spans="1:18" ht="45.75" thickBot="1">
      <c r="A3" s="1008"/>
      <c r="B3" s="1307" t="s">
        <v>537</v>
      </c>
      <c r="C3" s="1307" t="s">
        <v>538</v>
      </c>
      <c r="D3" s="1308" t="s">
        <v>50</v>
      </c>
      <c r="E3" s="1307" t="s">
        <v>537</v>
      </c>
      <c r="F3" s="1309" t="s">
        <v>538</v>
      </c>
      <c r="G3" s="1218" t="s">
        <v>103</v>
      </c>
      <c r="H3" s="1310" t="s">
        <v>104</v>
      </c>
    </row>
    <row r="4" spans="1:18">
      <c r="A4" s="1311" t="s">
        <v>4</v>
      </c>
      <c r="B4" s="1312"/>
      <c r="C4" s="1312"/>
      <c r="D4" s="1313"/>
      <c r="E4" s="1314"/>
      <c r="F4" s="1314"/>
      <c r="G4" s="1315"/>
      <c r="H4" s="1316"/>
    </row>
    <row r="5" spans="1:18">
      <c r="A5" s="1199" t="s">
        <v>251</v>
      </c>
      <c r="B5" s="1197">
        <v>20221.803324718614</v>
      </c>
      <c r="C5" s="1197">
        <v>20998.855629837719</v>
      </c>
      <c r="D5" s="1317">
        <v>-3.7004507236812221</v>
      </c>
      <c r="E5" s="1318">
        <v>100</v>
      </c>
      <c r="F5" s="1319">
        <v>100</v>
      </c>
      <c r="G5" s="1320" t="s">
        <v>73</v>
      </c>
      <c r="H5" s="1321">
        <v>-0.16639586555213395</v>
      </c>
    </row>
    <row r="6" spans="1:18">
      <c r="A6" s="1192" t="s">
        <v>105</v>
      </c>
      <c r="B6" s="1193">
        <v>17045.008999999998</v>
      </c>
      <c r="C6" s="1193">
        <v>17115.325000000001</v>
      </c>
      <c r="D6" s="1322">
        <v>-0.41083648718328469</v>
      </c>
      <c r="E6" s="1323">
        <v>20.059610180791402</v>
      </c>
      <c r="F6" s="1324">
        <v>11.747548107981128</v>
      </c>
      <c r="G6" s="1325">
        <v>70.755718524473792</v>
      </c>
      <c r="H6" s="1326">
        <v>70.471588068655223</v>
      </c>
    </row>
    <row r="7" spans="1:18">
      <c r="A7" s="1192" t="s">
        <v>106</v>
      </c>
      <c r="B7" s="1193">
        <v>24153.685000000001</v>
      </c>
      <c r="C7" s="1193">
        <v>24560.457999999999</v>
      </c>
      <c r="D7" s="1322">
        <v>-1.6562109713100521</v>
      </c>
      <c r="E7" s="1323">
        <v>10.627867759519981</v>
      </c>
      <c r="F7" s="1324">
        <v>13.787365659808549</v>
      </c>
      <c r="G7" s="1325">
        <v>-22.915892551532142</v>
      </c>
      <c r="H7" s="1326">
        <v>-23.044157319324153</v>
      </c>
    </row>
    <row r="8" spans="1:18" ht="16.5" thickBot="1">
      <c r="A8" s="1327" t="s">
        <v>107</v>
      </c>
      <c r="B8" s="1194">
        <v>20538.308000000001</v>
      </c>
      <c r="C8" s="1194">
        <v>20952.080000000002</v>
      </c>
      <c r="D8" s="1328">
        <v>-1.9748492751077737</v>
      </c>
      <c r="E8" s="1329">
        <v>69.312522059688618</v>
      </c>
      <c r="F8" s="1330">
        <v>74.465086232210325</v>
      </c>
      <c r="G8" s="1331">
        <v>-6.9194362529226936</v>
      </c>
      <c r="H8" s="1332">
        <v>-7.0743184626304494</v>
      </c>
    </row>
    <row r="9" spans="1:18">
      <c r="A9" s="1195" t="s">
        <v>252</v>
      </c>
      <c r="B9" s="1196">
        <v>16240.49111294109</v>
      </c>
      <c r="C9" s="1196">
        <v>16796.045065200411</v>
      </c>
      <c r="D9" s="1333">
        <v>-3.3076474259429589</v>
      </c>
      <c r="E9" s="1334">
        <v>100</v>
      </c>
      <c r="F9" s="1335">
        <v>100</v>
      </c>
      <c r="G9" s="1336" t="s">
        <v>73</v>
      </c>
      <c r="H9" s="1337">
        <v>12.073997944501544</v>
      </c>
    </row>
    <row r="10" spans="1:18">
      <c r="A10" s="1192" t="s">
        <v>105</v>
      </c>
      <c r="B10" s="1193">
        <v>12867.056</v>
      </c>
      <c r="C10" s="1193">
        <v>12769.119000000001</v>
      </c>
      <c r="D10" s="1322">
        <v>0.76698321943745607</v>
      </c>
      <c r="E10" s="1323">
        <v>7.6021568483603561</v>
      </c>
      <c r="F10" s="1324">
        <v>6.1911613566289825</v>
      </c>
      <c r="G10" s="1325">
        <v>22.790481631052899</v>
      </c>
      <c r="H10" s="1326">
        <v>37.616201859229754</v>
      </c>
    </row>
    <row r="11" spans="1:18">
      <c r="A11" s="1192" t="s">
        <v>106</v>
      </c>
      <c r="B11" s="1193" t="s">
        <v>200</v>
      </c>
      <c r="C11" s="1193" t="s">
        <v>200</v>
      </c>
      <c r="D11" s="1322" t="s">
        <v>73</v>
      </c>
      <c r="E11" s="1323">
        <v>0.25126549776245327</v>
      </c>
      <c r="F11" s="1324">
        <v>0.25488180883864336</v>
      </c>
      <c r="G11" s="1325" t="s">
        <v>73</v>
      </c>
      <c r="H11" s="1326" t="s">
        <v>73</v>
      </c>
    </row>
    <row r="12" spans="1:18" ht="16.5" thickBot="1">
      <c r="A12" s="1338" t="s">
        <v>107</v>
      </c>
      <c r="B12" s="1193">
        <v>16497.931</v>
      </c>
      <c r="C12" s="1193">
        <v>17039.749</v>
      </c>
      <c r="D12" s="1322">
        <v>-3.1797299361627882</v>
      </c>
      <c r="E12" s="1323">
        <v>92.146577653877188</v>
      </c>
      <c r="F12" s="1324">
        <v>93.553956834532372</v>
      </c>
      <c r="G12" s="1325">
        <v>-1.5043502469322558</v>
      </c>
      <c r="H12" s="1326">
        <v>10.38801247967659</v>
      </c>
      <c r="P12" s="855"/>
      <c r="Q12" s="855"/>
      <c r="R12" s="855"/>
    </row>
    <row r="13" spans="1:18">
      <c r="A13" s="1311" t="s">
        <v>108</v>
      </c>
      <c r="B13" s="1339"/>
      <c r="C13" s="1339"/>
      <c r="D13" s="1340"/>
      <c r="E13" s="1341"/>
      <c r="F13" s="1341"/>
      <c r="G13" s="1342"/>
      <c r="H13" s="1343"/>
      <c r="P13" s="855"/>
      <c r="Q13" s="855"/>
      <c r="R13" s="855"/>
    </row>
    <row r="14" spans="1:18">
      <c r="A14" s="1199" t="s">
        <v>251</v>
      </c>
      <c r="B14" s="1197">
        <v>19934.783198421646</v>
      </c>
      <c r="C14" s="1197">
        <v>21373.045943668458</v>
      </c>
      <c r="D14" s="1317">
        <v>-6.7293297784393786</v>
      </c>
      <c r="E14" s="1318">
        <v>100</v>
      </c>
      <c r="F14" s="1319">
        <v>100</v>
      </c>
      <c r="G14" s="1320" t="s">
        <v>73</v>
      </c>
      <c r="H14" s="1321">
        <v>-4.6968534151956955</v>
      </c>
      <c r="P14" s="855"/>
      <c r="Q14" s="855"/>
      <c r="R14" s="855"/>
    </row>
    <row r="15" spans="1:18">
      <c r="A15" s="1192" t="s">
        <v>105</v>
      </c>
      <c r="B15" s="1193" t="s">
        <v>200</v>
      </c>
      <c r="C15" s="1193">
        <v>17317.027999999998</v>
      </c>
      <c r="D15" s="1322" t="s">
        <v>73</v>
      </c>
      <c r="E15" s="1323">
        <v>13.110001610565311</v>
      </c>
      <c r="F15" s="1324">
        <v>8.2118188795088276</v>
      </c>
      <c r="G15" s="1325" t="s">
        <v>73</v>
      </c>
      <c r="H15" s="1326" t="s">
        <v>73</v>
      </c>
    </row>
    <row r="16" spans="1:18">
      <c r="A16" s="1192" t="s">
        <v>106</v>
      </c>
      <c r="B16" s="1193" t="s">
        <v>200</v>
      </c>
      <c r="C16" s="1193" t="s">
        <v>200</v>
      </c>
      <c r="D16" s="1322" t="s">
        <v>73</v>
      </c>
      <c r="E16" s="1323">
        <v>6.4422612336930266E-2</v>
      </c>
      <c r="F16" s="1324">
        <v>3.2386799693016117</v>
      </c>
      <c r="G16" s="1325" t="s">
        <v>73</v>
      </c>
      <c r="H16" s="1326" t="s">
        <v>73</v>
      </c>
    </row>
    <row r="17" spans="1:13" ht="16.5" thickBot="1">
      <c r="A17" s="1327" t="s">
        <v>107</v>
      </c>
      <c r="B17" s="1194">
        <v>20365.381000000001</v>
      </c>
      <c r="C17" s="1194">
        <v>21643.107</v>
      </c>
      <c r="D17" s="1328">
        <v>-5.9036163338285892</v>
      </c>
      <c r="E17" s="1329">
        <v>86.825575777097768</v>
      </c>
      <c r="F17" s="1330">
        <v>88.549501151189574</v>
      </c>
      <c r="G17" s="1331">
        <v>-1.94684933475613</v>
      </c>
      <c r="H17" s="1332">
        <v>-6.5522620904836213</v>
      </c>
    </row>
    <row r="18" spans="1:13">
      <c r="A18" s="1195" t="s">
        <v>252</v>
      </c>
      <c r="B18" s="1196">
        <v>14837.024992422886</v>
      </c>
      <c r="C18" s="1196">
        <v>14990.912210544691</v>
      </c>
      <c r="D18" s="1333">
        <v>-1.0265367174491205</v>
      </c>
      <c r="E18" s="1334">
        <v>100</v>
      </c>
      <c r="F18" s="1335">
        <v>100</v>
      </c>
      <c r="G18" s="1336" t="s">
        <v>73</v>
      </c>
      <c r="H18" s="1337">
        <v>46.307611731843565</v>
      </c>
    </row>
    <row r="19" spans="1:13">
      <c r="A19" s="1192" t="s">
        <v>105</v>
      </c>
      <c r="B19" s="1193" t="s">
        <v>200</v>
      </c>
      <c r="C19" s="1193" t="s">
        <v>200</v>
      </c>
      <c r="D19" s="1322" t="s">
        <v>73</v>
      </c>
      <c r="E19" s="1323">
        <v>4.0570371696199512</v>
      </c>
      <c r="F19" s="1324">
        <v>4.4518156424580999</v>
      </c>
      <c r="G19" s="1325" t="s">
        <v>73</v>
      </c>
      <c r="H19" s="1326" t="s">
        <v>73</v>
      </c>
    </row>
    <row r="20" spans="1:13">
      <c r="A20" s="1192" t="s">
        <v>106</v>
      </c>
      <c r="B20" s="1193" t="s">
        <v>200</v>
      </c>
      <c r="C20" s="1193" t="s">
        <v>200</v>
      </c>
      <c r="D20" s="1322" t="s">
        <v>73</v>
      </c>
      <c r="E20" s="1323">
        <v>0.53696080186146411</v>
      </c>
      <c r="F20" s="1324">
        <v>0.61103351955307261</v>
      </c>
      <c r="G20" s="1325" t="s">
        <v>73</v>
      </c>
      <c r="H20" s="1326" t="s">
        <v>73</v>
      </c>
    </row>
    <row r="21" spans="1:13" ht="16.5" thickBot="1">
      <c r="A21" s="1338" t="s">
        <v>107</v>
      </c>
      <c r="B21" s="1193">
        <v>14844.678</v>
      </c>
      <c r="C21" s="1193">
        <v>15022.409</v>
      </c>
      <c r="D21" s="1322">
        <v>-1.1831058520640714</v>
      </c>
      <c r="E21" s="1323">
        <v>95.406002028518586</v>
      </c>
      <c r="F21" s="1324">
        <v>94.937150837988824</v>
      </c>
      <c r="G21" s="1325">
        <v>0.49385428822259558</v>
      </c>
      <c r="H21" s="1326">
        <v>47.030158146377332</v>
      </c>
    </row>
    <row r="22" spans="1:13">
      <c r="A22" s="1311" t="s">
        <v>109</v>
      </c>
      <c r="B22" s="1339"/>
      <c r="C22" s="1339"/>
      <c r="D22" s="1340"/>
      <c r="E22" s="1341"/>
      <c r="F22" s="1341"/>
      <c r="G22" s="1342"/>
      <c r="H22" s="1343"/>
    </row>
    <row r="23" spans="1:13">
      <c r="A23" s="1199" t="s">
        <v>251</v>
      </c>
      <c r="B23" s="1197">
        <v>19977.615645176527</v>
      </c>
      <c r="C23" s="1344">
        <v>20799.758072612676</v>
      </c>
      <c r="D23" s="1317">
        <v>-3.9526537980202519</v>
      </c>
      <c r="E23" s="1318">
        <v>100</v>
      </c>
      <c r="F23" s="1319">
        <v>100</v>
      </c>
      <c r="G23" s="1320" t="s">
        <v>73</v>
      </c>
      <c r="H23" s="1321">
        <v>9.6831289932654148</v>
      </c>
    </row>
    <row r="24" spans="1:13">
      <c r="A24" s="1192" t="s">
        <v>105</v>
      </c>
      <c r="B24" s="1193">
        <v>17041.599999999999</v>
      </c>
      <c r="C24" s="1193">
        <v>17071.557000000001</v>
      </c>
      <c r="D24" s="1322">
        <v>-0.1754790145972166</v>
      </c>
      <c r="E24" s="1323">
        <v>33.856811115047037</v>
      </c>
      <c r="F24" s="1324">
        <v>21.287342427905372</v>
      </c>
      <c r="G24" s="1325">
        <v>59.046678699847796</v>
      </c>
      <c r="H24" s="1326">
        <v>74.447373757858429</v>
      </c>
    </row>
    <row r="25" spans="1:13">
      <c r="A25" s="1192" t="s">
        <v>106</v>
      </c>
      <c r="B25" s="1193">
        <v>24153.912</v>
      </c>
      <c r="C25" s="1193">
        <v>24623.972000000002</v>
      </c>
      <c r="D25" s="1322">
        <v>-1.9089527879580162</v>
      </c>
      <c r="E25" s="1323">
        <v>21.30121620025977</v>
      </c>
      <c r="F25" s="1324">
        <v>26.912450353997585</v>
      </c>
      <c r="G25" s="1325">
        <v>-20.849956358226297</v>
      </c>
      <c r="H25" s="1326">
        <v>-13.185755534167479</v>
      </c>
    </row>
    <row r="26" spans="1:13" ht="16.5" thickBot="1">
      <c r="A26" s="1327" t="s">
        <v>107</v>
      </c>
      <c r="B26" s="1194">
        <v>20210.521000000001</v>
      </c>
      <c r="C26" s="1194">
        <v>20345.021000000001</v>
      </c>
      <c r="D26" s="1328">
        <v>-0.66109541002685623</v>
      </c>
      <c r="E26" s="1329">
        <v>44.841972684693197</v>
      </c>
      <c r="F26" s="1330">
        <v>51.80020721809705</v>
      </c>
      <c r="G26" s="1331">
        <v>-13.432831463602538</v>
      </c>
      <c r="H26" s="1332">
        <v>-5.0504208684056913</v>
      </c>
      <c r="K26" s="855"/>
      <c r="L26" s="855"/>
      <c r="M26" s="855"/>
    </row>
    <row r="27" spans="1:13">
      <c r="A27" s="1195" t="s">
        <v>252</v>
      </c>
      <c r="B27" s="1196">
        <v>14621.095638940633</v>
      </c>
      <c r="C27" s="1196">
        <v>15186.942333062221</v>
      </c>
      <c r="D27" s="1333">
        <v>-3.7258763595205786</v>
      </c>
      <c r="E27" s="1334">
        <v>100</v>
      </c>
      <c r="F27" s="1335">
        <v>100</v>
      </c>
      <c r="G27" s="1336" t="s">
        <v>73</v>
      </c>
      <c r="H27" s="1337">
        <v>0.42293615290768283</v>
      </c>
      <c r="J27" s="1618"/>
      <c r="K27" s="1618"/>
      <c r="L27" s="1618"/>
      <c r="M27" s="1618"/>
    </row>
    <row r="28" spans="1:13">
      <c r="A28" s="1192" t="s">
        <v>105</v>
      </c>
      <c r="B28" s="1193" t="s">
        <v>200</v>
      </c>
      <c r="C28" s="1193" t="s">
        <v>200</v>
      </c>
      <c r="D28" s="1322" t="s">
        <v>73</v>
      </c>
      <c r="E28" s="1323">
        <v>0.80181420587997088</v>
      </c>
      <c r="F28" s="1324">
        <v>0.48800325335502232</v>
      </c>
      <c r="G28" s="1325" t="s">
        <v>73</v>
      </c>
      <c r="H28" s="1326" t="s">
        <v>73</v>
      </c>
    </row>
    <row r="29" spans="1:13">
      <c r="A29" s="1192" t="s">
        <v>106</v>
      </c>
      <c r="B29" s="1193" t="s">
        <v>200</v>
      </c>
      <c r="C29" s="1193" t="s">
        <v>200</v>
      </c>
      <c r="D29" s="1322" t="s">
        <v>73</v>
      </c>
      <c r="E29" s="1323">
        <v>0.38065926945816797</v>
      </c>
      <c r="F29" s="1324">
        <v>0.43920292801952016</v>
      </c>
      <c r="G29" s="1325" t="s">
        <v>73</v>
      </c>
      <c r="H29" s="1326" t="s">
        <v>73</v>
      </c>
    </row>
    <row r="30" spans="1:13" ht="16.5" thickBot="1">
      <c r="A30" s="1338" t="s">
        <v>107</v>
      </c>
      <c r="B30" s="1193">
        <v>14566.054</v>
      </c>
      <c r="C30" s="1193">
        <v>15122.684999999999</v>
      </c>
      <c r="D30" s="1322">
        <v>-3.6807683291690556</v>
      </c>
      <c r="E30" s="1323">
        <v>98.817526524661872</v>
      </c>
      <c r="F30" s="1324">
        <v>99.072793818625456</v>
      </c>
      <c r="G30" s="1325">
        <v>-0.25765629909549842</v>
      </c>
      <c r="H30" s="1326">
        <v>0.16419013217305872</v>
      </c>
    </row>
    <row r="31" spans="1:13">
      <c r="A31" s="1311" t="s">
        <v>110</v>
      </c>
      <c r="B31" s="1339"/>
      <c r="C31" s="1339"/>
      <c r="D31" s="1340"/>
      <c r="E31" s="1341"/>
      <c r="F31" s="1341"/>
      <c r="G31" s="1342"/>
      <c r="H31" s="1343"/>
    </row>
    <row r="32" spans="1:13">
      <c r="A32" s="1199" t="s">
        <v>251</v>
      </c>
      <c r="B32" s="1197">
        <v>20963.341</v>
      </c>
      <c r="C32" s="1197">
        <v>20981.1390876486</v>
      </c>
      <c r="D32" s="1317">
        <v>-8.4828986520934277E-2</v>
      </c>
      <c r="E32" s="1318">
        <v>100</v>
      </c>
      <c r="F32" s="1319">
        <v>100</v>
      </c>
      <c r="G32" s="1320" t="s">
        <v>73</v>
      </c>
      <c r="H32" s="1321">
        <v>-11.525287124722967</v>
      </c>
    </row>
    <row r="33" spans="1:8">
      <c r="A33" s="1192" t="s">
        <v>105</v>
      </c>
      <c r="B33" s="1193" t="s">
        <v>73</v>
      </c>
      <c r="C33" s="1193" t="s">
        <v>73</v>
      </c>
      <c r="D33" s="1322" t="s">
        <v>73</v>
      </c>
      <c r="E33" s="1323">
        <v>0</v>
      </c>
      <c r="F33" s="1324">
        <v>0</v>
      </c>
      <c r="G33" s="1325" t="s">
        <v>73</v>
      </c>
      <c r="H33" s="1326" t="s">
        <v>73</v>
      </c>
    </row>
    <row r="34" spans="1:8">
      <c r="A34" s="1192" t="s">
        <v>106</v>
      </c>
      <c r="B34" s="1193" t="s">
        <v>73</v>
      </c>
      <c r="C34" s="1193" t="s">
        <v>200</v>
      </c>
      <c r="D34" s="1322" t="s">
        <v>73</v>
      </c>
      <c r="E34" s="1323">
        <v>0</v>
      </c>
      <c r="F34" s="1324">
        <v>2.5992343340721336</v>
      </c>
      <c r="G34" s="1325" t="s">
        <v>73</v>
      </c>
      <c r="H34" s="1326" t="s">
        <v>73</v>
      </c>
    </row>
    <row r="35" spans="1:8" ht="16.5" thickBot="1">
      <c r="A35" s="1327" t="s">
        <v>107</v>
      </c>
      <c r="B35" s="1194">
        <v>20963.341</v>
      </c>
      <c r="C35" s="1194">
        <v>20904.573</v>
      </c>
      <c r="D35" s="1328">
        <v>0.28112509162468913</v>
      </c>
      <c r="E35" s="1329">
        <v>100</v>
      </c>
      <c r="F35" s="1330">
        <v>97.400765665927864</v>
      </c>
      <c r="G35" s="1331">
        <v>2.6685974348365766</v>
      </c>
      <c r="H35" s="1332">
        <v>-9.1642532064542959</v>
      </c>
    </row>
    <row r="36" spans="1:8">
      <c r="A36" s="1195" t="s">
        <v>252</v>
      </c>
      <c r="B36" s="1196">
        <v>17952.725973796034</v>
      </c>
      <c r="C36" s="1196">
        <v>18421.15160564681</v>
      </c>
      <c r="D36" s="1333">
        <v>-2.5428683389543627</v>
      </c>
      <c r="E36" s="1334">
        <v>100</v>
      </c>
      <c r="F36" s="1335">
        <v>100</v>
      </c>
      <c r="G36" s="1336" t="s">
        <v>73</v>
      </c>
      <c r="H36" s="1337">
        <v>2.0763886099843316</v>
      </c>
    </row>
    <row r="37" spans="1:8">
      <c r="A37" s="1192" t="s">
        <v>105</v>
      </c>
      <c r="B37" s="1193" t="s">
        <v>200</v>
      </c>
      <c r="C37" s="1193" t="s">
        <v>200</v>
      </c>
      <c r="D37" s="1322" t="s">
        <v>73</v>
      </c>
      <c r="E37" s="1323">
        <v>13.243626062322944</v>
      </c>
      <c r="F37" s="1324">
        <v>9.8076227960962292</v>
      </c>
      <c r="G37" s="1325" t="s">
        <v>73</v>
      </c>
      <c r="H37" s="1326" t="s">
        <v>73</v>
      </c>
    </row>
    <row r="38" spans="1:8">
      <c r="A38" s="1192" t="s">
        <v>106</v>
      </c>
      <c r="B38" s="1193" t="s">
        <v>73</v>
      </c>
      <c r="C38" s="1193" t="s">
        <v>73</v>
      </c>
      <c r="D38" s="1322" t="s">
        <v>73</v>
      </c>
      <c r="E38" s="1323">
        <v>0</v>
      </c>
      <c r="F38" s="1324">
        <v>0</v>
      </c>
      <c r="G38" s="1325" t="s">
        <v>73</v>
      </c>
      <c r="H38" s="1326" t="s">
        <v>73</v>
      </c>
    </row>
    <row r="39" spans="1:8" ht="16.5" thickBot="1">
      <c r="A39" s="1327" t="s">
        <v>107</v>
      </c>
      <c r="B39" s="1194">
        <v>18765.866999999998</v>
      </c>
      <c r="C39" s="1194">
        <v>19056.597000000002</v>
      </c>
      <c r="D39" s="1328">
        <v>-1.525613413559636</v>
      </c>
      <c r="E39" s="1329">
        <v>86.756373937677054</v>
      </c>
      <c r="F39" s="1330">
        <v>90.19237720390376</v>
      </c>
      <c r="G39" s="1331">
        <v>-3.8096382119507841</v>
      </c>
      <c r="H39" s="1332">
        <v>-1.812352495881014</v>
      </c>
    </row>
    <row r="40" spans="1:8" ht="14.25" customHeight="1">
      <c r="A40" s="1010" t="s">
        <v>253</v>
      </c>
      <c r="B40" s="1003"/>
      <c r="C40" s="1010"/>
      <c r="D40" s="1003"/>
      <c r="E40" s="1010"/>
      <c r="F40" s="1010"/>
      <c r="G40" s="1010"/>
      <c r="H40" s="1010"/>
    </row>
    <row r="41" spans="1:8" ht="5.25" customHeight="1">
      <c r="A41" s="1623"/>
      <c r="B41" s="1623"/>
      <c r="C41" s="1623"/>
      <c r="D41" s="1623"/>
    </row>
    <row r="42" spans="1:8">
      <c r="A42" s="1040" t="s">
        <v>41</v>
      </c>
    </row>
    <row r="43" spans="1:8">
      <c r="A43" s="1041" t="s">
        <v>70</v>
      </c>
      <c r="B43" s="1624" t="s">
        <v>42</v>
      </c>
      <c r="C43" s="1625"/>
      <c r="D43" s="1625"/>
      <c r="E43" s="1625"/>
      <c r="F43" s="1625"/>
      <c r="G43" s="1625"/>
      <c r="H43" s="1626"/>
    </row>
    <row r="44" spans="1:8">
      <c r="A44" s="1041" t="s">
        <v>43</v>
      </c>
      <c r="B44" s="1624" t="s">
        <v>44</v>
      </c>
      <c r="C44" s="1625"/>
      <c r="D44" s="1625"/>
      <c r="E44" s="1625"/>
      <c r="F44" s="1625"/>
      <c r="G44" s="1625"/>
      <c r="H44" s="1626"/>
    </row>
    <row r="45" spans="1:8">
      <c r="A45" s="1041" t="s">
        <v>45</v>
      </c>
      <c r="B45" s="1624" t="s">
        <v>46</v>
      </c>
      <c r="C45" s="1625"/>
      <c r="D45" s="1625"/>
      <c r="E45" s="1625"/>
      <c r="F45" s="1625"/>
      <c r="G45" s="1625"/>
      <c r="H45" s="1626"/>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536</v>
      </c>
      <c r="B2" s="901"/>
      <c r="C2" s="901"/>
      <c r="D2" s="901"/>
      <c r="E2" s="901"/>
      <c r="F2" s="902"/>
      <c r="G2" s="902"/>
      <c r="H2" s="909"/>
      <c r="I2" s="903"/>
    </row>
    <row r="3" spans="1:9" ht="18" customHeight="1">
      <c r="A3"/>
      <c r="B3"/>
      <c r="C3"/>
      <c r="D3"/>
      <c r="E3"/>
      <c r="G3"/>
      <c r="H3"/>
    </row>
    <row r="4" spans="1:9" ht="18" customHeight="1" thickBot="1">
      <c r="A4" s="1042"/>
      <c r="B4" s="1042"/>
      <c r="C4"/>
      <c r="D4"/>
      <c r="E4"/>
      <c r="F4"/>
      <c r="G4"/>
      <c r="H4"/>
    </row>
    <row r="5" spans="1:9" s="750" customFormat="1" ht="18" customHeight="1">
      <c r="A5" s="1627" t="s">
        <v>111</v>
      </c>
      <c r="B5" s="1345" t="s">
        <v>432</v>
      </c>
      <c r="C5" s="1346"/>
      <c r="D5" s="1346"/>
      <c r="E5" s="1347" t="s">
        <v>255</v>
      </c>
      <c r="F5" s="1348"/>
      <c r="G5" s="1349"/>
      <c r="H5" s="749"/>
    </row>
    <row r="6" spans="1:9" s="750" customFormat="1" ht="30" customHeight="1" thickBot="1">
      <c r="A6" s="1628"/>
      <c r="B6" s="1350" t="s">
        <v>112</v>
      </c>
      <c r="C6" s="1351" t="s">
        <v>113</v>
      </c>
      <c r="D6" s="1352" t="s">
        <v>431</v>
      </c>
      <c r="E6" s="1353" t="s">
        <v>112</v>
      </c>
      <c r="F6" s="1353" t="s">
        <v>113</v>
      </c>
      <c r="G6" s="1354" t="s">
        <v>431</v>
      </c>
      <c r="H6" s="749"/>
    </row>
    <row r="7" spans="1:9" s="752" customFormat="1" ht="24.95" customHeight="1" thickBot="1">
      <c r="A7" s="1355" t="s">
        <v>114</v>
      </c>
      <c r="B7" s="1356">
        <v>41897.161</v>
      </c>
      <c r="C7" s="1356">
        <v>33734.161</v>
      </c>
      <c r="D7" s="1357" t="s">
        <v>200</v>
      </c>
      <c r="E7" s="1358">
        <v>-13.136201485587709</v>
      </c>
      <c r="F7" s="1358">
        <v>-1.3070478321210839</v>
      </c>
      <c r="G7" s="1359" t="s">
        <v>73</v>
      </c>
      <c r="H7" s="751"/>
    </row>
    <row r="8" spans="1:9" s="752" customFormat="1" ht="24.95" customHeight="1">
      <c r="A8" s="1360" t="s">
        <v>268</v>
      </c>
      <c r="B8" s="1361">
        <v>39970.160000000003</v>
      </c>
      <c r="C8" s="1361">
        <v>31944.253000000001</v>
      </c>
      <c r="D8" s="1362" t="s">
        <v>200</v>
      </c>
      <c r="E8" s="1363">
        <v>2.9297946158379116</v>
      </c>
      <c r="F8" s="1363">
        <v>-4.6857486212155504</v>
      </c>
      <c r="G8" s="1364" t="s">
        <v>73</v>
      </c>
      <c r="H8" s="751"/>
    </row>
    <row r="9" spans="1:9" s="752" customFormat="1" ht="24.95" customHeight="1">
      <c r="A9" s="1365" t="s">
        <v>266</v>
      </c>
      <c r="B9" s="1366" t="s">
        <v>200</v>
      </c>
      <c r="C9" s="1366">
        <v>34509.023999999998</v>
      </c>
      <c r="D9" s="1366" t="s">
        <v>200</v>
      </c>
      <c r="E9" s="1367" t="s">
        <v>73</v>
      </c>
      <c r="F9" s="1367">
        <v>0.58424749006640564</v>
      </c>
      <c r="G9" s="1368" t="s">
        <v>73</v>
      </c>
      <c r="H9" s="751"/>
    </row>
    <row r="10" spans="1:9" s="752" customFormat="1" ht="24.95" customHeight="1" thickBot="1">
      <c r="A10" s="1369" t="s">
        <v>269</v>
      </c>
      <c r="B10" s="1370" t="s">
        <v>200</v>
      </c>
      <c r="C10" s="1371" t="s">
        <v>200</v>
      </c>
      <c r="D10" s="1372" t="s">
        <v>73</v>
      </c>
      <c r="E10" s="1373" t="s">
        <v>73</v>
      </c>
      <c r="F10" s="1373" t="s">
        <v>73</v>
      </c>
      <c r="G10" s="1374"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K25" sqref="K25"/>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629" t="s">
        <v>539</v>
      </c>
      <c r="B2" s="1629"/>
      <c r="C2" s="1629"/>
      <c r="D2" s="1629"/>
      <c r="E2" s="1629"/>
      <c r="F2" s="1629"/>
      <c r="G2" s="1629"/>
      <c r="H2" s="1629"/>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307">
        <v>45221</v>
      </c>
      <c r="C6" s="1307">
        <v>45214</v>
      </c>
      <c r="D6" s="1375" t="s">
        <v>50</v>
      </c>
    </row>
    <row r="7" spans="1:14" ht="15.75" thickBot="1">
      <c r="A7" s="1009"/>
      <c r="B7" s="1376"/>
      <c r="C7" s="1376"/>
      <c r="D7" s="1377"/>
      <c r="J7"/>
      <c r="K7"/>
      <c r="L7"/>
      <c r="M7"/>
      <c r="N7"/>
    </row>
    <row r="8" spans="1:14" ht="15.75" thickBot="1">
      <c r="A8" s="1378" t="s">
        <v>251</v>
      </c>
      <c r="B8" s="1379">
        <v>20329.05</v>
      </c>
      <c r="C8" s="1379">
        <v>20355.47</v>
      </c>
      <c r="D8" s="1380">
        <v>-0.12979312194708298</v>
      </c>
      <c r="J8"/>
      <c r="K8"/>
      <c r="L8"/>
      <c r="M8"/>
      <c r="N8"/>
    </row>
    <row r="9" spans="1:14">
      <c r="A9" s="1191" t="s">
        <v>105</v>
      </c>
      <c r="B9" s="1381">
        <v>18090.46</v>
      </c>
      <c r="C9" s="1381">
        <v>17947.75</v>
      </c>
      <c r="D9" s="1382">
        <v>0.79514145227117106</v>
      </c>
      <c r="J9"/>
      <c r="K9"/>
      <c r="L9"/>
      <c r="M9"/>
      <c r="N9"/>
    </row>
    <row r="10" spans="1:14">
      <c r="A10" s="1192" t="s">
        <v>106</v>
      </c>
      <c r="B10" s="1193">
        <v>23899.69</v>
      </c>
      <c r="C10" s="1193">
        <v>24114.21</v>
      </c>
      <c r="D10" s="1383">
        <v>-0.88959994957330324</v>
      </c>
      <c r="J10"/>
      <c r="K10"/>
      <c r="L10"/>
      <c r="M10"/>
      <c r="N10"/>
    </row>
    <row r="11" spans="1:14" ht="15.75" thickBot="1">
      <c r="A11" s="1384" t="s">
        <v>107</v>
      </c>
      <c r="B11" s="1198">
        <v>20136.7</v>
      </c>
      <c r="C11" s="1198">
        <v>20135.91</v>
      </c>
      <c r="D11" s="1385">
        <v>3.9233389501684953E-3</v>
      </c>
      <c r="J11"/>
      <c r="K11"/>
      <c r="L11"/>
      <c r="M11"/>
      <c r="N11"/>
    </row>
    <row r="12" spans="1:14" ht="15.75" thickBot="1">
      <c r="A12" s="1378" t="s">
        <v>252</v>
      </c>
      <c r="B12" s="1386">
        <v>16767.939999999999</v>
      </c>
      <c r="C12" s="1386">
        <v>17274.71</v>
      </c>
      <c r="D12" s="1380">
        <v>-2.933594833140472</v>
      </c>
      <c r="J12"/>
      <c r="K12"/>
      <c r="L12"/>
      <c r="M12"/>
      <c r="N12"/>
    </row>
    <row r="13" spans="1:14" ht="13.5" customHeight="1">
      <c r="A13" s="1191" t="s">
        <v>105</v>
      </c>
      <c r="B13" s="1387" t="s">
        <v>73</v>
      </c>
      <c r="C13" s="1387" t="s">
        <v>73</v>
      </c>
      <c r="D13" s="1388" t="s">
        <v>73</v>
      </c>
      <c r="J13"/>
      <c r="K13"/>
      <c r="L13"/>
      <c r="M13"/>
      <c r="N13"/>
    </row>
    <row r="14" spans="1:14" ht="14.25" customHeight="1">
      <c r="A14" s="1192" t="s">
        <v>106</v>
      </c>
      <c r="B14" s="1389" t="s">
        <v>200</v>
      </c>
      <c r="C14" s="1389" t="s">
        <v>200</v>
      </c>
      <c r="D14" s="1390" t="s">
        <v>73</v>
      </c>
      <c r="F14" s="1032"/>
      <c r="J14"/>
      <c r="K14"/>
      <c r="L14"/>
      <c r="M14"/>
      <c r="N14"/>
    </row>
    <row r="15" spans="1:14" ht="16.5" customHeight="1" thickBot="1">
      <c r="A15" s="1327" t="s">
        <v>107</v>
      </c>
      <c r="B15" s="1194">
        <v>16352.38</v>
      </c>
      <c r="C15" s="1194">
        <v>16683.66</v>
      </c>
      <c r="D15" s="1391">
        <v>-1.9856554257279317</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17" sqref="G1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540</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30" t="s">
        <v>434</v>
      </c>
      <c r="B5" s="1392" t="s">
        <v>432</v>
      </c>
      <c r="C5" s="1393"/>
      <c r="D5" s="1394"/>
      <c r="E5" s="1395" t="s">
        <v>255</v>
      </c>
      <c r="F5" s="1396"/>
      <c r="G5" s="1306"/>
      <c r="H5" s="749"/>
    </row>
    <row r="6" spans="1:8" s="750" customFormat="1" ht="30" customHeight="1" thickBot="1">
      <c r="A6" s="1631"/>
      <c r="B6" s="1397" t="s">
        <v>112</v>
      </c>
      <c r="C6" s="1398" t="s">
        <v>113</v>
      </c>
      <c r="D6" s="1399" t="s">
        <v>431</v>
      </c>
      <c r="E6" s="1400" t="s">
        <v>112</v>
      </c>
      <c r="F6" s="1401" t="s">
        <v>113</v>
      </c>
      <c r="G6" s="1402" t="s">
        <v>431</v>
      </c>
      <c r="H6" s="749"/>
    </row>
    <row r="7" spans="1:8" s="752" customFormat="1" ht="24.95" customHeight="1" thickBot="1">
      <c r="A7" s="898"/>
      <c r="B7" s="1403">
        <v>43013.64</v>
      </c>
      <c r="C7" s="1404">
        <v>30662.89</v>
      </c>
      <c r="D7" s="1405" t="s">
        <v>200</v>
      </c>
      <c r="E7" s="1406">
        <v>-1.7443302755814381</v>
      </c>
      <c r="F7" s="1407">
        <v>-2.1464480051213566</v>
      </c>
      <c r="G7" s="1408"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I-VIII_ 2023</vt:lpstr>
      <vt:lpstr>Eksport_I-VIII_ 2023</vt:lpstr>
      <vt:lpstr>Import_I-VIII_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2023-10-27T07:58:12Z</dcterms:modified>
</cp:coreProperties>
</file>