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FUNDUSZ DRÓG SAMORZĄDOWYCH\Realizacja 2021\Projekty\02 PRZEJŚCIA\Wzór umowy\"/>
    </mc:Choice>
  </mc:AlternateContent>
  <bookViews>
    <workbookView xWindow="0" yWindow="0" windowWidth="23040" windowHeight="9060" tabRatio="706" activeTab="1"/>
  </bookViews>
  <sheets>
    <sheet name="DANE" sheetId="24" r:id="rId1"/>
    <sheet name="Zał. 1 Zakres" sheetId="32" r:id="rId2"/>
    <sheet name="Zał. 2 cz. 1 UMOWY" sheetId="28" r:id="rId3"/>
    <sheet name="Zał. 2 cz.2" sheetId="29" r:id="rId4"/>
    <sheet name="Zał. 3 Sprawozdanie" sheetId="30" r:id="rId5"/>
    <sheet name="lista" sheetId="2" state="hidden" r:id="rId6"/>
  </sheets>
  <externalReferences>
    <externalReference r:id="rId7"/>
  </externalReferences>
  <definedNames>
    <definedName name="_ftn1" localSheetId="2">'Zał. 2 cz. 1 UMOWY'!$A$36</definedName>
    <definedName name="_ftn1" localSheetId="4">'Zał. 3 Sprawozdanie'!#REF!</definedName>
    <definedName name="_ftn2" localSheetId="2">'Zał. 2 cz. 1 UMOWY'!$A$37</definedName>
    <definedName name="_ftn2" localSheetId="4">'Zał. 3 Sprawozdanie'!$A$111</definedName>
    <definedName name="_ftn3" localSheetId="2">'Zał. 2 cz. 1 UMOWY'!$A$38</definedName>
    <definedName name="_ftn3" localSheetId="4">'Zał. 3 Sprawozdanie'!$A$112</definedName>
    <definedName name="_ftnref1" localSheetId="2">'Zał. 2 cz. 1 UMOWY'!$E$32</definedName>
    <definedName name="_ftnref1" localSheetId="4">'Zał. 3 Sprawozdanie'!$F$108</definedName>
    <definedName name="_ftnref2" localSheetId="2">'Zał. 2 cz. 1 UMOWY'!$F$30</definedName>
    <definedName name="_ftnref2" localSheetId="4">'Zał. 3 Sprawozdanie'!$H$108</definedName>
    <definedName name="_ftnref3" localSheetId="2">'Zał. 2 cz. 1 UMOWY'!$G$30</definedName>
    <definedName name="_ftnref3" localSheetId="4">'Zał. 3 Sprawozdanie'!$I$108</definedName>
    <definedName name="DATA">DANE!$F$26:$F$28</definedName>
    <definedName name="_xlnm.Print_Area" localSheetId="1">'Zał. 1 Zakres'!$A$1:$AZ$39</definedName>
    <definedName name="_xlnm.Print_Area" localSheetId="2">'Zał. 2 cz. 1 UMOWY'!$A$1:$N$33</definedName>
    <definedName name="_xlnm.Print_Area" localSheetId="3">'Zał. 2 cz.2'!$A$1:$F$47</definedName>
    <definedName name="_xlnm.Print_Area" localSheetId="4">'Zał. 3 Sprawozdanie'!$A$1:$N$117</definedName>
    <definedName name="PARAGRAF">DANE!$F$9:$F$10</definedName>
    <definedName name="ROBOTY">DANE!$F$15:$F$17</definedName>
    <definedName name="ROZDZIAŁ">DANE!$E$9:$E$11</definedName>
    <definedName name="RUCH">lista!$C$5:$C$6</definedName>
    <definedName name="UŻYTKOWANIE">DANE!$F$30:$F$34</definedName>
    <definedName name="ZWROTY">DANE!$F$21:$F$24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4" l="1"/>
  <c r="B7" i="24" l="1"/>
  <c r="B3" i="24"/>
  <c r="B6" i="24"/>
  <c r="AR3" i="32" s="1"/>
  <c r="B5" i="24"/>
  <c r="B4" i="24"/>
  <c r="G89" i="30" l="1"/>
  <c r="D39" i="30"/>
  <c r="D40" i="30"/>
  <c r="D41" i="30"/>
  <c r="D38" i="30"/>
  <c r="D42" i="30"/>
  <c r="L3" i="30" l="1"/>
  <c r="B8" i="24"/>
  <c r="D10" i="30" l="1"/>
  <c r="D9" i="30"/>
  <c r="M3" i="28"/>
  <c r="C6" i="28"/>
  <c r="C5" i="28"/>
  <c r="C42" i="30"/>
  <c r="B42" i="30"/>
  <c r="C41" i="30"/>
  <c r="B41" i="30"/>
  <c r="C40" i="30"/>
  <c r="B40" i="30"/>
  <c r="C39" i="30"/>
  <c r="B39" i="30"/>
  <c r="C38" i="30"/>
  <c r="B38" i="30"/>
  <c r="C37" i="30"/>
  <c r="D37" i="30"/>
  <c r="B37" i="30"/>
  <c r="J17" i="28"/>
  <c r="M79" i="30"/>
  <c r="L79" i="30"/>
  <c r="K79" i="30"/>
  <c r="J79" i="30"/>
  <c r="H89" i="30" s="1"/>
  <c r="I78" i="30"/>
  <c r="H78" i="30" s="1"/>
  <c r="G78" i="30" s="1"/>
  <c r="I77" i="30"/>
  <c r="H77" i="30"/>
  <c r="G77" i="30" s="1"/>
  <c r="I76" i="30"/>
  <c r="H76" i="30" s="1"/>
  <c r="G76" i="30" s="1"/>
  <c r="I75" i="30"/>
  <c r="H75" i="30" s="1"/>
  <c r="G75" i="30" s="1"/>
  <c r="I74" i="30"/>
  <c r="H74" i="30" s="1"/>
  <c r="G74" i="30" s="1"/>
  <c r="I73" i="30"/>
  <c r="H73" i="30" s="1"/>
  <c r="G73" i="30" s="1"/>
  <c r="I72" i="30"/>
  <c r="H72" i="30" s="1"/>
  <c r="G72" i="30" s="1"/>
  <c r="I71" i="30"/>
  <c r="H71" i="30" s="1"/>
  <c r="G71" i="30" s="1"/>
  <c r="I70" i="30"/>
  <c r="H70" i="30" s="1"/>
  <c r="G70" i="30" s="1"/>
  <c r="I69" i="30"/>
  <c r="H69" i="30"/>
  <c r="G69" i="30" s="1"/>
  <c r="I68" i="30"/>
  <c r="H68" i="30" s="1"/>
  <c r="G68" i="30" s="1"/>
  <c r="I67" i="30"/>
  <c r="H67" i="30" s="1"/>
  <c r="G67" i="30" s="1"/>
  <c r="I66" i="30"/>
  <c r="H66" i="30" s="1"/>
  <c r="G66" i="30" s="1"/>
  <c r="I65" i="30"/>
  <c r="H65" i="30" s="1"/>
  <c r="G65" i="30" s="1"/>
  <c r="I64" i="30"/>
  <c r="H64" i="30" s="1"/>
  <c r="G64" i="30" s="1"/>
  <c r="I63" i="30"/>
  <c r="H63" i="30" s="1"/>
  <c r="G63" i="30" s="1"/>
  <c r="I62" i="30"/>
  <c r="H62" i="30" s="1"/>
  <c r="G62" i="30" s="1"/>
  <c r="I61" i="30"/>
  <c r="H61" i="30" s="1"/>
  <c r="G61" i="30" s="1"/>
  <c r="I60" i="30"/>
  <c r="H60" i="30" s="1"/>
  <c r="G60" i="30" s="1"/>
  <c r="I59" i="30"/>
  <c r="H59" i="30" s="1"/>
  <c r="M43" i="30"/>
  <c r="K42" i="30"/>
  <c r="J42" i="30"/>
  <c r="I42" i="30"/>
  <c r="H42" i="30"/>
  <c r="K41" i="30"/>
  <c r="J41" i="30"/>
  <c r="I41" i="30"/>
  <c r="H41" i="30"/>
  <c r="K40" i="30"/>
  <c r="J40" i="30"/>
  <c r="I40" i="30"/>
  <c r="H40" i="30"/>
  <c r="K39" i="30"/>
  <c r="J39" i="30"/>
  <c r="I39" i="30"/>
  <c r="H39" i="30"/>
  <c r="K38" i="30"/>
  <c r="J38" i="30"/>
  <c r="I38" i="30"/>
  <c r="H38" i="30"/>
  <c r="K37" i="30"/>
  <c r="J37" i="30"/>
  <c r="I37" i="30"/>
  <c r="H37" i="30"/>
  <c r="J43" i="30" l="1"/>
  <c r="G42" i="30"/>
  <c r="F42" i="30" s="1"/>
  <c r="L42" i="30" s="1"/>
  <c r="K43" i="30"/>
  <c r="G38" i="30"/>
  <c r="F38" i="30" s="1"/>
  <c r="L38" i="30" s="1"/>
  <c r="G39" i="30"/>
  <c r="F39" i="30" s="1"/>
  <c r="L39" i="30" s="1"/>
  <c r="G40" i="30"/>
  <c r="F40" i="30" s="1"/>
  <c r="L40" i="30" s="1"/>
  <c r="G37" i="30"/>
  <c r="F37" i="30" s="1"/>
  <c r="G41" i="30"/>
  <c r="F41" i="30" s="1"/>
  <c r="L41" i="30" s="1"/>
  <c r="H43" i="30"/>
  <c r="H79" i="30"/>
  <c r="I79" i="30"/>
  <c r="J89" i="30" s="1"/>
  <c r="L89" i="30" s="1"/>
  <c r="I43" i="30"/>
  <c r="G59" i="30"/>
  <c r="G79" i="30" s="1"/>
  <c r="E41" i="29"/>
  <c r="D41" i="29"/>
  <c r="M20" i="28"/>
  <c r="L20" i="28"/>
  <c r="K20" i="28"/>
  <c r="J19" i="28"/>
  <c r="J18" i="28"/>
  <c r="J16" i="28"/>
  <c r="J15" i="28"/>
  <c r="J14" i="28"/>
  <c r="J20" i="28" l="1"/>
  <c r="G43" i="30"/>
  <c r="F43" i="30"/>
  <c r="L43" i="30" s="1"/>
  <c r="L37" i="30"/>
</calcChain>
</file>

<file path=xl/sharedStrings.xml><?xml version="1.0" encoding="utf-8"?>
<sst xmlns="http://schemas.openxmlformats.org/spreadsheetml/2006/main" count="263" uniqueCount="211">
  <si>
    <t>Nazwa Beneficjenta</t>
  </si>
  <si>
    <t>Nazwa zadania</t>
  </si>
  <si>
    <t>rodzaj robót bud.</t>
  </si>
  <si>
    <t>kategoria</t>
  </si>
  <si>
    <t>klasa</t>
  </si>
  <si>
    <t>przekrój</t>
  </si>
  <si>
    <t>szerokość pasa ruchu</t>
  </si>
  <si>
    <t>decyzja o zezwoleniu na realizację inwestycji drogowej</t>
  </si>
  <si>
    <t>zgłoszenie wykonywania robót budowlanych</t>
  </si>
  <si>
    <t>budowa</t>
  </si>
  <si>
    <t>przebudowa</t>
  </si>
  <si>
    <t>remont</t>
  </si>
  <si>
    <t>gminna</t>
  </si>
  <si>
    <t>powiatowa</t>
  </si>
  <si>
    <t>D</t>
  </si>
  <si>
    <t>L</t>
  </si>
  <si>
    <t>Z</t>
  </si>
  <si>
    <t>G</t>
  </si>
  <si>
    <t>GP</t>
  </si>
  <si>
    <t>1 × 1 (z mijankami)</t>
  </si>
  <si>
    <t>1 × 2 (i więcej)</t>
  </si>
  <si>
    <t>2 × 2 (i więcej)</t>
  </si>
  <si>
    <t>zgoda na odstępstwo</t>
  </si>
  <si>
    <t>decyzja o pozwoleniu na budowę</t>
  </si>
  <si>
    <t>TAK</t>
  </si>
  <si>
    <t>NIE</t>
  </si>
  <si>
    <t>1.</t>
  </si>
  <si>
    <t>2.</t>
  </si>
  <si>
    <t>3.</t>
  </si>
  <si>
    <t>4.</t>
  </si>
  <si>
    <t>5.</t>
  </si>
  <si>
    <t>&gt; 3,50</t>
  </si>
  <si>
    <t xml:space="preserve"> </t>
  </si>
  <si>
    <t>Charakterystyka zadania</t>
  </si>
  <si>
    <t>Z - przyjęto parametry klasy L (przebudowa DP)</t>
  </si>
  <si>
    <t>rozbudowa</t>
  </si>
  <si>
    <t>Numer ewidencyjny</t>
  </si>
  <si>
    <t xml:space="preserve">Jednostka realizująca </t>
  </si>
  <si>
    <t>Numer Umowy</t>
  </si>
  <si>
    <t>do umowy o dofinansowanie</t>
  </si>
  <si>
    <t>OŚWIADCZENIE</t>
  </si>
  <si>
    <t>pieczęć nagłówkowa Beneficjenta</t>
  </si>
  <si>
    <t xml:space="preserve">OŚWIADCZENIE </t>
  </si>
  <si>
    <t>cz. 1 z 2</t>
  </si>
  <si>
    <t>Oświadczam, że w ramach ww. zadania zawarto następujące umowy z wykonawcami, dotyczące jego realizacji:</t>
  </si>
  <si>
    <t xml:space="preserve">l.p. </t>
  </si>
  <si>
    <t>Numer i data zawarcia umowy/aneksu</t>
  </si>
  <si>
    <t>Koszty  wynikające z umowy/aneksu</t>
  </si>
  <si>
    <t>Termin realizacji przedmiotu umowy
(DD.MM.RRRR)</t>
  </si>
  <si>
    <t>RAZEM</t>
  </si>
  <si>
    <t>koszty zadania</t>
  </si>
  <si>
    <t>koszty niezwiązane 
z zadaniem</t>
  </si>
  <si>
    <t>kwalifikowane</t>
  </si>
  <si>
    <t>niekwalifikowane</t>
  </si>
  <si>
    <t>RAZEM:</t>
  </si>
  <si>
    <t>Miejscowość</t>
  </si>
  <si>
    <t>Data</t>
  </si>
  <si>
    <t>Pieczęć i podpis Kierownika JST</t>
  </si>
  <si>
    <t>cz. 2 z 2</t>
  </si>
  <si>
    <t xml:space="preserve">Harmonogram płatności na rzecz wykonawców zadania* </t>
  </si>
  <si>
    <t>Okres wypłaty</t>
  </si>
  <si>
    <t>KWOTA 
koszty kwalifikowane</t>
  </si>
  <si>
    <t>KWOTA 
koszty niekwalifikowane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</si>
  <si>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</si>
  <si>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</si>
  <si>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</si>
  <si>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</si>
  <si>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</si>
  <si>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</si>
  <si>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</si>
  <si>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</si>
  <si>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</si>
  <si>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</si>
  <si>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</si>
  <si>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</si>
  <si>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Miejscowość, data</t>
  </si>
  <si>
    <t>CZĘŚĆ I - dane podstawowe</t>
  </si>
  <si>
    <t>Beneficjent</t>
  </si>
  <si>
    <t>dofinansowanie niewykorzystane</t>
  </si>
  <si>
    <t xml:space="preserve">dofinansowanie pobrane w nadmiernej wysokości </t>
  </si>
  <si>
    <t>Umowa 
o dofinansowanie</t>
  </si>
  <si>
    <t>Numer</t>
  </si>
  <si>
    <t>dofinansowanie wykorzystane niezgodnie z przeznaczeniem</t>
  </si>
  <si>
    <r>
      <t xml:space="preserve">Data zawarcia </t>
    </r>
    <r>
      <rPr>
        <b/>
        <i/>
        <sz val="10"/>
        <color theme="1"/>
        <rFont val="Calibri"/>
        <family val="2"/>
        <charset val="238"/>
        <scheme val="minor"/>
      </rPr>
      <t>(DD.MM.RRR)</t>
    </r>
  </si>
  <si>
    <t>dofinansowanie pobrane nienależnie</t>
  </si>
  <si>
    <t>Dane osoby do kontaktu 
w sprawie sprawozdania</t>
  </si>
  <si>
    <t>Stanowisko</t>
  </si>
  <si>
    <t>Nr telefonu</t>
  </si>
  <si>
    <t>e-mail</t>
  </si>
  <si>
    <t>Część II - informacja o realizacji zadania</t>
  </si>
  <si>
    <t>WYBIERZ Z LISTY!</t>
  </si>
  <si>
    <r>
      <t xml:space="preserve">Data dokonania ostatniej płatności na rzecz Wykonawców
</t>
    </r>
    <r>
      <rPr>
        <b/>
        <i/>
        <sz val="12"/>
        <color theme="1"/>
        <rFont val="Calibri"/>
        <family val="2"/>
        <charset val="238"/>
        <scheme val="minor"/>
      </rPr>
      <t>(DD.MM.RRRR)</t>
    </r>
  </si>
  <si>
    <t>PLANOWANA</t>
  </si>
  <si>
    <t>FAKTYCZNA</t>
  </si>
  <si>
    <t>uzyskania decyzji o pozwoleniu na użytkowanie (art. 55 ustawy Prawo budowlane)</t>
  </si>
  <si>
    <t>DD.MM.RRRR</t>
  </si>
  <si>
    <t>przyjęcia przez organ nadzoru budowlanego bez sprzeciwu zgłoszenia o zakończeniu budowy (po upływie 14 dni od dokonania zgłoszenia lub w drodze uzyskania zaświadczenia organu nadzoru) - art. 54 ustawy Prawo budowlane</t>
  </si>
  <si>
    <t>dokonania odbioru końcowego zadania - dla zadania nie było wymagane zgłoszenie zakończenia budowy lub uzyskanie pozwolenia na użytkowanie</t>
  </si>
  <si>
    <r>
      <rPr>
        <b/>
        <sz val="11"/>
        <color theme="1"/>
        <rFont val="Calibri"/>
        <family val="2"/>
        <charset val="238"/>
        <scheme val="minor"/>
      </rPr>
      <t>NIE DOTYCZY</t>
    </r>
    <r>
      <rPr>
        <sz val="11"/>
        <color theme="1"/>
        <rFont val="Calibri"/>
        <family val="2"/>
        <charset val="238"/>
        <scheme val="minor"/>
      </rPr>
      <t xml:space="preserve"> - zadanie na dzień sporządzenia raportu nie zostało przekazane do użytkowania</t>
    </r>
  </si>
  <si>
    <t>CZĘŚĆ III - informacja finansowa dotycząca rozliczenia oraz źródeł finansowania</t>
  </si>
  <si>
    <t>Tabela nr 1. Wykaz umów z wykonawcami objętych rozliczeniem wraz ze wskazaniem źródeł finansowania</t>
  </si>
  <si>
    <t>Lp.</t>
  </si>
  <si>
    <t>Wynagrodzenie wykonawcy</t>
  </si>
  <si>
    <t>w tym</t>
  </si>
  <si>
    <r>
      <t xml:space="preserve">Kary umowne naliczone wykonawcy
</t>
    </r>
    <r>
      <rPr>
        <b/>
        <sz val="10"/>
        <color rgb="FFFFFF00"/>
        <rFont val="Calibri"/>
        <family val="2"/>
        <charset val="238"/>
        <scheme val="minor"/>
      </rPr>
      <t>(jeżeli nie naliczono wpisz 
0,00 zł)</t>
    </r>
  </si>
  <si>
    <t>Data zapłaty kar przez wykonawcę</t>
  </si>
  <si>
    <t>koszty dotyczące zadania</t>
  </si>
  <si>
    <t>koszty niezwiązane z zadaniem</t>
  </si>
  <si>
    <t>koszty kwalifikowane</t>
  </si>
  <si>
    <t>koszty niekwalifikowane</t>
  </si>
  <si>
    <t>razem</t>
  </si>
  <si>
    <t>w tym (źródła finansowania)</t>
  </si>
  <si>
    <t>środki własne</t>
  </si>
  <si>
    <t>POLA UZUPEŁNIAJĄ SIĘ AUTOMATYCZNIE                                       POLA UZUPEŁNIAJĄ SIĘ AUTOMATYCZNIE</t>
  </si>
  <si>
    <t>Razem</t>
  </si>
  <si>
    <t>L.p.</t>
  </si>
  <si>
    <t>Numer umowy z tabeli nr 1, której dotyczy faktura</t>
  </si>
  <si>
    <t>Numer faktury</t>
  </si>
  <si>
    <t>Data wystawienia faktury (DD.MM.RRRR)</t>
  </si>
  <si>
    <t>Kwota faktury</t>
  </si>
  <si>
    <t>w tym:</t>
  </si>
  <si>
    <t>w tym (źródła finansowania):</t>
  </si>
  <si>
    <t>POLA UZUPEŁNIAJĄ SIĘ AUTOMATYCZNIE</t>
  </si>
  <si>
    <t>Uzupełnij zgodnie z WB uwzględniając ewentualną refundację wydatków</t>
  </si>
  <si>
    <t>Część IV - Podsumowanie wykorzystania dofinansowania</t>
  </si>
  <si>
    <t>Dofinansowanie otrzymane</t>
  </si>
  <si>
    <t>Dofinansowanie wykorzystane</t>
  </si>
  <si>
    <t>Koszty kwalifikowane zadania</t>
  </si>
  <si>
    <t>POLA UZUPEŁNIAJĄ SIĘ AUTOMATYCZNIE                     POLA UZUPEŁNIAJĄ SIĘ AUTOMATYCZNIE                   POLA UZUPEŁNIAJĄ SIĘ AUTOMATYCZNIE</t>
  </si>
  <si>
    <t>Tabela nr 2. Zwroty dofinansowania</t>
  </si>
  <si>
    <t xml:space="preserve">Kwota zwróconego dofinansowania </t>
  </si>
  <si>
    <t>Przyczyna zwrotu</t>
  </si>
  <si>
    <t>Data dokonania zwrotu</t>
  </si>
  <si>
    <t xml:space="preserve">Część VI - podpisy </t>
  </si>
  <si>
    <t>Wykaz załączników:</t>
  </si>
  <si>
    <t>Przedmiot</t>
  </si>
  <si>
    <t>roboty budowlane</t>
  </si>
  <si>
    <t>nadzór inwestorski</t>
  </si>
  <si>
    <t>Jednocześnie informuję, że wyżej wskazane umowy/aneksy obejmują swoim zakresem wszystkie roboty budowlane i usługi niezbędne do wykonania ww. zadania,
 ujętego we wniosku o dofinansowane w ramach Rządowego Funduszu Rozwoju Dróg.</t>
  </si>
  <si>
    <t>Data zawarcia</t>
  </si>
  <si>
    <t>Data/daty zapłaty (DD.MM.RRRR)</t>
  </si>
  <si>
    <t>Część V - oświadczenia Beneficjenta</t>
  </si>
  <si>
    <t>gminna - zostanie nadana 
po realizacji zadania</t>
  </si>
  <si>
    <t>powiatowa - zostanie nadana 
po realizacji zadania</t>
  </si>
  <si>
    <r>
      <t xml:space="preserve">Planowany termin realizacji zadania 
</t>
    </r>
    <r>
      <rPr>
        <sz val="12"/>
        <color theme="1"/>
        <rFont val="Calibri"/>
        <family val="2"/>
        <charset val="238"/>
        <scheme val="minor"/>
      </rPr>
      <t xml:space="preserve">(dokonanie odbioru końcowego wszystkich robót i usług objętych zadaniem)
</t>
    </r>
    <r>
      <rPr>
        <i/>
        <sz val="12"/>
        <color theme="1"/>
        <rFont val="Calibri"/>
        <family val="2"/>
        <charset val="238"/>
        <scheme val="minor"/>
      </rPr>
      <t>(DD.MM.RRRR)</t>
    </r>
  </si>
  <si>
    <t xml:space="preserve">*kwoty oraz terminy płatności wskazane w tabeli powinny być spójne z informacjami zawartymi w części 1 oświadczenia </t>
  </si>
  <si>
    <t>Imię i nazwisko</t>
  </si>
  <si>
    <r>
      <rPr>
        <b/>
        <sz val="12"/>
        <color rgb="FFFF0000"/>
        <rFont val="Calibri"/>
        <family val="2"/>
        <scheme val="minor"/>
      </rPr>
      <t xml:space="preserve">UWAGA!!! - przed przystąpieniem do wypełniania formularza w wersji elektronicznej zapoznaj się z poniższymi informacjami.
</t>
    </r>
    <r>
      <rPr>
        <b/>
        <sz val="12"/>
        <rFont val="Calibri"/>
        <family val="2"/>
        <scheme val="minor"/>
      </rPr>
      <t>1. Wypełniać należy wyłącznie niezacieniowane pola - wartości w polach zacieniowanych obliczają się automatycznie.
2. Wartości w poszczególne pola należy wpisywać bez jednostek miary (np. bez dopisku "zł" w przypadku kwot). Pola są sformatowane w taki sposób, że odpowiednie jednostki miary pojawią się automatycznie.</t>
    </r>
    <r>
      <rPr>
        <b/>
        <sz val="12"/>
        <color rgb="FFFF0000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3. W tabelach nr 1 oraz nr 2 można dodawać wiersze w zależności od potrzeb (np. w przypadku większej liczby faktur).
4. Nie należy zostawiać niewypełnionych pól - w takich przypadkach należy wpisać "0,00 zł" w polach dotyczących kwot, lub "nie dotyczy" w pozostałych.
5. Przed podpisaniem sprawozdania należy zapoznać się z oświadczeniami.</t>
    </r>
  </si>
  <si>
    <r>
      <t xml:space="preserve">* jeżeli na dzień składania sprawozdania nie przekazano zadania do użytkowania, z listy rozwijanej należy wybrać </t>
    </r>
    <r>
      <rPr>
        <b/>
        <sz val="12"/>
        <color theme="1"/>
        <rFont val="Calibri"/>
        <family val="2"/>
        <scheme val="minor"/>
      </rPr>
      <t>"NIE DOTYCZY (…)"</t>
    </r>
  </si>
  <si>
    <t>Oddanie do użytkowania nastąpiło w efekcie*:</t>
  </si>
  <si>
    <t>Data oddania drogi/dróg objętych zadaniem 
do użytkowania</t>
  </si>
  <si>
    <r>
      <t xml:space="preserve">Numery i daty zawarcia umów/aneksów
</t>
    </r>
    <r>
      <rPr>
        <b/>
        <sz val="10"/>
        <color rgb="FFFFFF00"/>
        <rFont val="Calibri"/>
        <family val="2"/>
        <charset val="238"/>
        <scheme val="minor"/>
      </rPr>
      <t>(dla jednej umowy należy wykazać w jednym wierszu dane dot. umowy oraz aneksów)</t>
    </r>
  </si>
  <si>
    <t>Udział środków Funduszu
 w finansowaniu umowy (%)</t>
  </si>
  <si>
    <t>Tabela nr 1. Udział dofinansowania w kosztach kwalifikowanych zadania</t>
  </si>
  <si>
    <t>Udział środków RFRD w kosztach kwalifikowanych zadania</t>
  </si>
  <si>
    <t xml:space="preserve">Podpisy i pieczęcie osób uprawnionych do złożenia sprawozdania - Wójt/Burmistrz/Prezydent 
lub dwóch członków zarządu wraz z podpisem Skarbnika </t>
  </si>
  <si>
    <r>
      <t xml:space="preserve">Przedmiot umowy
</t>
    </r>
    <r>
      <rPr>
        <b/>
        <sz val="14"/>
        <color rgb="FFFFFF00"/>
        <rFont val="Calibri"/>
        <family val="2"/>
        <charset val="238"/>
        <scheme val="minor"/>
      </rPr>
      <t>(wybierz z listy)</t>
    </r>
  </si>
  <si>
    <r>
      <t xml:space="preserve">Nazwa wykonawcy
</t>
    </r>
    <r>
      <rPr>
        <b/>
        <sz val="14"/>
        <color rgb="FFFFFF00"/>
        <rFont val="Calibri"/>
        <family val="2"/>
        <charset val="238"/>
      </rPr>
      <t>(wskaż wyłącznie nazwę bez adresu)</t>
    </r>
  </si>
  <si>
    <r>
      <t xml:space="preserve">Data otrzymania faktury  (DD.MM.RRRR)
</t>
    </r>
    <r>
      <rPr>
        <b/>
        <sz val="10"/>
        <color rgb="FFFFFF00"/>
        <rFont val="Calibri"/>
        <family val="2"/>
        <charset val="238"/>
        <scheme val="minor"/>
      </rPr>
      <t>(data wpływu do Beneficjenta /jednostki realizującej)</t>
    </r>
  </si>
  <si>
    <t>7 (8+13)</t>
  </si>
  <si>
    <t>8 (9+12)</t>
  </si>
  <si>
    <t>9 (10+11)</t>
  </si>
  <si>
    <r>
      <t xml:space="preserve">Nazwa wystawcy faktury
 </t>
    </r>
    <r>
      <rPr>
        <b/>
        <sz val="10"/>
        <color rgb="FFFFFF00"/>
        <rFont val="Calibri"/>
        <family val="2"/>
        <charset val="238"/>
        <scheme val="minor"/>
      </rPr>
      <t>(wyłącznie nazwa, bez adresu)</t>
    </r>
  </si>
  <si>
    <r>
      <t xml:space="preserve">Nazwa Wykonawcy
</t>
    </r>
    <r>
      <rPr>
        <b/>
        <sz val="12"/>
        <color rgb="FFFFFF00"/>
        <rFont val="Calibri"/>
        <family val="2"/>
        <charset val="238"/>
        <scheme val="minor"/>
      </rPr>
      <t>(wyłącznie nazwa, bez adresu)</t>
    </r>
  </si>
  <si>
    <t>Dział</t>
  </si>
  <si>
    <t>Rozdział</t>
  </si>
  <si>
    <t>Paragraf</t>
  </si>
  <si>
    <t>wybierz z listy</t>
  </si>
  <si>
    <t>Tabela nr 3. Wykaz faktur objętych rozliczeniem wraz ze wskazaniem źródeł finansowania</t>
  </si>
  <si>
    <t>Tabela nr 2. Klasyfikacja budżetowa wydatków</t>
  </si>
  <si>
    <t>środki RFRD</t>
  </si>
  <si>
    <t>SPRAWOZDANIE Z REALIZACJI ZADANIA
w ramach RZĄDOWEGO FUNDUSZU ROZWOJU DRÓG
w zakresie poprawy bezpieczeństwa ruchu pieszych w obszarze oddziaływania przejść dla pieszych</t>
  </si>
  <si>
    <t>Załącznik nr 2</t>
  </si>
  <si>
    <t>Załącznik nr 3</t>
  </si>
  <si>
    <t>Załącznik nr 1</t>
  </si>
  <si>
    <t>1. Oświetlenie</t>
  </si>
  <si>
    <t>2. Parametry techniczno-budowlane</t>
  </si>
  <si>
    <t>1) w zależności od przypadku – uspokojenie ruchu na drodze, w szczególności poprzez:</t>
  </si>
  <si>
    <t>a) zawężenie pasów ruchu (wykonanie przejścia dla pieszych z zawężeniem jezdni),
b) wykonanie przejść dla pieszych zawierających dodatkowe rozwiązania wspomagające i ułatwiające przekraczanie drogi: wyniesionych (również w ramach wyniesionych skrzyżowań), z wyspami azylu lub z wysuniętymi platformami,
c) przed przejściami dla pieszych zaliczonymi do przejść o podwyższonym standardzie  – fakultatywne zastosowanie progów zwalniających (listwowych lub wyspowych), zgodnie z podrozdziałem 14.4 WR-D-41-3;</t>
  </si>
  <si>
    <t>2) w przypadku braku lub niewłaściwych parametrów  – budowa/rozbudowa/przebudowa chodników (dróg dla pieszych) lub ścieżek pieszo-rowerowych (dróg dla pieszych i rowerów) stanowiących dojścia do przejścia dla pieszych (nie dotyczy ścieżek rowerowych (dróg dla rowerów)), na długościach nie większych, niż obszar oddziaływania przejścia;</t>
  </si>
  <si>
    <t>3) budowa / rozbudowa / przebudowa przejść dla pieszych z wyspą azylu na jezdniach przeznaczonych do ruchu w obu kierunkach o więcej niż dwóch pasach ruchu (na jezdniach dwupasowych fakultatywnie);</t>
  </si>
  <si>
    <t>4) zapewnienie warunków widoczności pieszego przez kierowcę i pojazdu przez pieszego (np. usunięcie obiektów i zieleni ograniczających widoczność, korektę łuków, likwidację lub przeniesienie stanowisk postojowych albo zmiana lokalizacji przejścia itp.), zgodnie z rozdziałem 9 WR-D-41-3;</t>
  </si>
  <si>
    <t>5) poprawa lub prawidłowe ukształtowanie wysokościowe nawierzchni dojścia do przejścia dla pieszych, przejścia dla pieszych i wysp azylu, w tym zaprojektowanie ramp krawężnikowych, zgodnie z podrozdziałem 14.2 WR-D-41-3;</t>
  </si>
  <si>
    <t>6) zastosowanie systemu fakturowych oznaczeń nawierzchni dla osób z dysfunkcjami wzroku, zgodnie z podrozdziałem 14.3 WR-D-41-3;</t>
  </si>
  <si>
    <t>7) na lub przed przejściami dla pieszych zaliczonymi do przejść o podwyższonym standardzie – fakultatywne wykonanie, zgodnie z podrozdziałem 14.6 WR-D-41-3:</t>
  </si>
  <si>
    <t>a) nawierzchni jezdni lub torowiska tramwajowego w kolorze czerwonym,
b) nawierzchni jezdni o zwiększonej szorstkości, na długości równej odległości widoczności na zatrzymanie, lecz nie mniejszej niż 20,00 m,
c) pasów wibracyjno-akustycznych barwy innej niż biała lub żółta, z uwzględnieniem ochrony terenów przyległych do pasa drogowego przed niekorzystnym oddziaływaniem hałasu;</t>
  </si>
  <si>
    <t>8) na przejściach dla pieszych zaliczonych do przejść o podwyższonym standardzie – fakultatywne zaprojektowanie balustrad i ogrodzeń, zgodnie z podrozdziałem 14.7  WR-D-41-3.</t>
  </si>
  <si>
    <t>3. Organizacja ruchu</t>
  </si>
  <si>
    <t>1) ograniczenie prędkości dopuszczalnej do maksymalnie:</t>
  </si>
  <si>
    <t>a) 70 km/h przed kolizyjnym przejściem dla pieszych z sygnalizacją świetlną,
b) 50 km/h przed kolizyjnym przejściem dla pieszych bez sygnalizacji świetlnej;</t>
  </si>
  <si>
    <t>2) w przypadku zaprojektowania przejścia dla pieszych z sygnalizacją świetlną:</t>
  </si>
  <si>
    <t>a) zastosowanie pomocniczych sygnalizatorów akustycznych i wibracyjnych dla pieszych, a w uzasadnionych przypadkach tylko wibracyjnych, zgodnie z podrozdziałem 10.5 WR-D-41-3,
b) na przejściach zaliczonych do przejść o podwyższonym standardzie – fakultatywne zastosowanie sygnalizacji ostrzegawczej, zgodnie z podrozdziałem 14.5 WR-D-41-3;</t>
  </si>
  <si>
    <t>3) łączne wykonanie prawidłowego oznakowania poziomego i pionowego w obszarze oddziaływania przejścia dla pieszych , a na przejściach zaliczonych do przejść o podwyższonym standardzie – fakultatywne zastosowanie, zgodnie z podrozdziałem 14.5 WR-D-41-3:</t>
  </si>
  <si>
    <t>a) znaków na tle folii pryzmatycznej odblaskowo-fluorescencyjnej żółto-zielonej lub pomarańczowej,
b) dodatkowych tabliczek T-27,
c) dodatkowych znaków D-6 „Przejście dla pieszych” (lub D-6b „Przejście dla pieszych i przejazd dla rowerzystów”) nad jezdnią,
d) oznakowania aktywnego;</t>
  </si>
  <si>
    <t>4) w przypadku zastosowania słupków przeszkodowych U-5a/U-5b lub tablic kierujących U-6a/U-6b, takie ich usytuowanie, aby nie ograniczały widoczności pieszych przebywających na wyspie azylu;</t>
  </si>
  <si>
    <t>5) na przejściach dla pieszych zaliczonych do przejść o podwyższonym standardzie – fakultatywne zastosowanie urządzeń systemu automatycznego nadzoru nad prędkością lub automatycznego pomiaru i informowania o prędkości pojazdu dojeżdżającego do przejścia dla pieszych, zgodnie z podrozdziałem 14.4 WR-D-41-3.</t>
  </si>
  <si>
    <r>
      <t xml:space="preserve">Wykonanie prawidłowego, dedykowanego oświetlenia lub dostosowanie istniejącego oświetlenia przejścia dla pieszych, dojścia do przejścia dla pieszych oraz stref oczekiwania, zgodnie z </t>
    </r>
    <r>
      <rPr>
        <b/>
        <sz val="12"/>
        <color theme="1"/>
        <rFont val="Calibri"/>
        <family val="2"/>
        <charset val="238"/>
        <scheme val="minor"/>
      </rPr>
      <t>Wytycznymi projektowania infrastruktury dla pieszych. Część 4: Projektowanie oświetlenia przejść dla pieszych (WR-D-41-4)</t>
    </r>
    <r>
      <rPr>
        <sz val="12"/>
        <color theme="1"/>
        <rFont val="Calibri"/>
        <family val="2"/>
        <charset val="238"/>
        <scheme val="minor"/>
      </rPr>
      <t>, dostępnymi na stronie internetowej Ministerstwa Infrastruktury pod adresem https://www.gov.pl/web/infrastruktura/ wr-d.</t>
    </r>
  </si>
  <si>
    <r>
      <t>Budowa nowego przejścia dla pieszych lub rozbudowa/przebudowa istniejącego przejścia dla pieszych, zgodnie z rozporządzeniem</t>
    </r>
    <r>
      <rPr>
        <vertAlign val="superscript"/>
        <sz val="12"/>
        <color theme="1"/>
        <rFont val="Calibri"/>
        <family val="2"/>
        <charset val="238"/>
        <scheme val="minor"/>
      </rPr>
      <t>1</t>
    </r>
    <r>
      <rPr>
        <sz val="12"/>
        <color theme="1"/>
        <rFont val="Calibri"/>
        <family val="2"/>
        <charset val="238"/>
        <scheme val="minor"/>
      </rPr>
      <t xml:space="preserve"> i </t>
    </r>
    <r>
      <rPr>
        <b/>
        <sz val="12"/>
        <color theme="1"/>
        <rFont val="Calibri"/>
        <family val="2"/>
        <charset val="238"/>
        <scheme val="minor"/>
      </rPr>
      <t>Wytycznymi projektowania infrastruktury dla pieszych. Część 3: Projektowanie przejść dla pieszych (WR-D-41-3)</t>
    </r>
    <r>
      <rPr>
        <sz val="12"/>
        <color theme="1"/>
        <rFont val="Calibri"/>
        <family val="2"/>
        <charset val="238"/>
        <scheme val="minor"/>
      </rPr>
      <t>, dostępnymi na stronie internetowej Ministerstwa Infrastruktury pod adresem https://www.gov.pl/web/infrastruktura/ wr-d, a w szczególności:</t>
    </r>
  </si>
  <si>
    <r>
      <rPr>
        <vertAlign val="superscript"/>
        <sz val="10"/>
        <color theme="1"/>
        <rFont val="Calibri"/>
        <family val="2"/>
        <charset val="238"/>
        <scheme val="minor"/>
      </rPr>
      <t>1</t>
    </r>
    <r>
      <rPr>
        <sz val="10"/>
        <color theme="1"/>
        <rFont val="Calibri"/>
        <family val="2"/>
        <charset val="238"/>
        <scheme val="minor"/>
      </rPr>
      <t xml:space="preserve"> rozporządzenie Ministra Transportu i Gospodarki Morskiej z dnia 2 marca 1999 r. w sprawie warunków technicznych, jakim powinny odpowiadać drogi publiczne i ich usytuowanie (Dz. U. z 2016 r. poz. 124, z późn. zm.),</t>
    </r>
  </si>
  <si>
    <r>
      <rPr>
        <vertAlign val="superscript"/>
        <sz val="10"/>
        <color theme="1"/>
        <rFont val="Calibri"/>
        <family val="2"/>
        <charset val="238"/>
        <scheme val="minor"/>
      </rPr>
      <t>5</t>
    </r>
    <r>
      <rPr>
        <sz val="10"/>
        <color theme="1"/>
        <rFont val="Calibri"/>
        <family val="2"/>
        <charset val="238"/>
        <scheme val="minor"/>
      </rPr>
      <t xml:space="preserve"> nie dotyczy przejść dla pieszych przez drogi dla rowerów, na których dopuszcza się wykonanie wyłącznie oznakowania poziomego.</t>
    </r>
  </si>
  <si>
    <r>
      <rPr>
        <vertAlign val="superscript"/>
        <sz val="10"/>
        <color theme="1"/>
        <rFont val="Calibri"/>
        <family val="2"/>
        <charset val="238"/>
        <scheme val="minor"/>
      </rPr>
      <t>4</t>
    </r>
    <r>
      <rPr>
        <sz val="10"/>
        <color theme="1"/>
        <rFont val="Calibri"/>
        <family val="2"/>
        <charset val="238"/>
        <scheme val="minor"/>
      </rPr>
      <t xml:space="preserve"> rozporządzenie Ministra Infrastruktury z dnia 3 lipca 2003 r. w sprawie szczegółowych warunków technicznych dla znaków i sygnałów drogowych oraz urządzeń bezpieczeństwa ruchu drogowego i warunków ich umieszczania na drogach (Dz. U. z 2019 r. poz. 2311, z późn. zm.),</t>
    </r>
  </si>
  <si>
    <r>
      <rPr>
        <vertAlign val="superscript"/>
        <sz val="10"/>
        <color theme="1"/>
        <rFont val="Calibri"/>
        <family val="2"/>
        <charset val="238"/>
        <scheme val="minor"/>
      </rPr>
      <t>3</t>
    </r>
    <r>
      <rPr>
        <sz val="10"/>
        <color theme="1"/>
        <rFont val="Calibri"/>
        <family val="2"/>
        <charset val="238"/>
        <scheme val="minor"/>
      </rPr>
      <t xml:space="preserve"> niezgodnych z ww. rozporządzeniem,</t>
    </r>
  </si>
  <si>
    <r>
      <rPr>
        <vertAlign val="superscript"/>
        <sz val="10"/>
        <color theme="1"/>
        <rFont val="Calibri"/>
        <family val="2"/>
        <charset val="238"/>
        <scheme val="minor"/>
      </rPr>
      <t>2</t>
    </r>
    <r>
      <rPr>
        <sz val="10"/>
        <color theme="1"/>
        <rFont val="Calibri"/>
        <family val="2"/>
        <charset val="238"/>
        <scheme val="minor"/>
      </rPr>
      <t xml:space="preserve"> klasyfikacji dokonuje się zgodnie z podrozdziałem 10.6 WR-D-41-3,</t>
    </r>
  </si>
  <si>
    <r>
      <t xml:space="preserve">Zastosowanie prawidłowych rozwiązań w organizacji ruchu drogowego, zgodnie z rozporządzeniem  i </t>
    </r>
    <r>
      <rPr>
        <b/>
        <sz val="12"/>
        <color theme="1"/>
        <rFont val="Calibri"/>
        <family val="2"/>
        <charset val="238"/>
        <scheme val="minor"/>
      </rPr>
      <t>Wytycznymi projektowania infrastruktury dla pieszych. Część 3: Projektowanie przejść dla pieszych (WR-D-41-3)</t>
    </r>
    <r>
      <rPr>
        <sz val="12"/>
        <color theme="1"/>
        <rFont val="Calibri"/>
        <family val="2"/>
        <charset val="238"/>
        <scheme val="minor"/>
      </rPr>
      <t>, dostępnymi na stronie internetowej Ministerstwa Infrastruktury pod adresem https://www.gov.pl/web/infrastruktura/wr-d, a w szczególności:</t>
    </r>
  </si>
  <si>
    <t>Minimalny zakres przedmiotowy zadania w ramach Rządowego Funduszu Rozwoju Dróg 
w zakresie poprawy bezpieczeństwa ruchu pieszych w obszarze oddziaływania przejść dla pieszych</t>
  </si>
  <si>
    <t>projekt budowlany</t>
  </si>
  <si>
    <t>zaprojektuj i wybuduj</t>
  </si>
  <si>
    <r>
      <t xml:space="preserve">Data rozpoczęcia zadania 
</t>
    </r>
    <r>
      <rPr>
        <b/>
        <sz val="11"/>
        <color theme="1"/>
        <rFont val="Calibri"/>
        <family val="2"/>
        <charset val="238"/>
        <scheme val="minor"/>
      </rPr>
      <t>- zgodnie z § 1 pkt 19) umowy</t>
    </r>
    <r>
      <rPr>
        <b/>
        <sz val="12"/>
        <color theme="1"/>
        <rFont val="Calibri"/>
        <family val="2"/>
        <charset val="238"/>
        <scheme val="minor"/>
      </rPr>
      <t xml:space="preserve"> 
</t>
    </r>
    <r>
      <rPr>
        <b/>
        <i/>
        <sz val="12"/>
        <color theme="1"/>
        <rFont val="Calibri"/>
        <family val="2"/>
        <charset val="238"/>
        <scheme val="minor"/>
      </rPr>
      <t>(DD.MM.RRRR)</t>
    </r>
  </si>
  <si>
    <r>
      <t xml:space="preserve">Data wykonania zadania
</t>
    </r>
    <r>
      <rPr>
        <b/>
        <sz val="11"/>
        <color theme="1"/>
        <rFont val="Calibri"/>
        <family val="2"/>
        <charset val="238"/>
        <scheme val="minor"/>
      </rPr>
      <t>- zgodnie z § 1 pkt 22) umowy</t>
    </r>
    <r>
      <rPr>
        <b/>
        <sz val="12"/>
        <color theme="1"/>
        <rFont val="Calibri"/>
        <family val="2"/>
        <charset val="238"/>
        <scheme val="minor"/>
      </rPr>
      <t xml:space="preserve">
</t>
    </r>
    <r>
      <rPr>
        <b/>
        <i/>
        <sz val="12"/>
        <color theme="1"/>
        <rFont val="Calibri"/>
        <family val="2"/>
        <charset val="238"/>
        <scheme val="minor"/>
      </rPr>
      <t>(DD.MM.RRRR)</t>
    </r>
  </si>
  <si>
    <r>
      <t xml:space="preserve">Data wykorzystania dofinansowania
- zgodnie z § 1 pkt 25) umowy
</t>
    </r>
    <r>
      <rPr>
        <b/>
        <i/>
        <sz val="12"/>
        <color theme="1"/>
        <rFont val="Calibri"/>
        <family val="2"/>
        <charset val="238"/>
        <scheme val="minor"/>
      </rPr>
      <t>(DD.MM.RRRR)</t>
    </r>
  </si>
  <si>
    <r>
      <rPr>
        <b/>
        <sz val="11"/>
        <color theme="1"/>
        <rFont val="Calibri"/>
        <family val="2"/>
        <charset val="238"/>
      </rPr>
      <t xml:space="preserve">1. </t>
    </r>
    <r>
      <rPr>
        <sz val="11"/>
        <color theme="1"/>
        <rFont val="Calibri"/>
        <family val="2"/>
        <charset val="238"/>
      </rPr>
      <t xml:space="preserve">	Oświadczam, iż wymienione we wniosku faktury, w części dotyczącej realizowanego zadania, nie były i nie będą przedkładane innym instytucjom uczestniczącym w finansowaniu wymienionego w umowie zadania, celem uzyskania pożyczki lub dotacji na jego dofinansowanie z budżetu państwa i budżetu środków europejskich.
</t>
    </r>
    <r>
      <rPr>
        <b/>
        <sz val="11"/>
        <color theme="1"/>
        <rFont val="Calibri"/>
        <family val="2"/>
        <charset val="238"/>
      </rPr>
      <t xml:space="preserve">2. </t>
    </r>
    <r>
      <rPr>
        <sz val="11"/>
        <color theme="1"/>
        <rFont val="Calibri"/>
        <family val="2"/>
        <charset val="238"/>
      </rPr>
      <t xml:space="preserve">	Oświadczam, iż wymienione we wniosku środki wkładu własnego nie pochodzą z budżetu państwa ani budżetu Unii Europejskiej.
</t>
    </r>
    <r>
      <rPr>
        <b/>
        <sz val="11"/>
        <color theme="1"/>
        <rFont val="Calibri"/>
        <family val="2"/>
        <charset val="238"/>
      </rPr>
      <t xml:space="preserve">3. </t>
    </r>
    <r>
      <rPr>
        <sz val="11"/>
        <color theme="1"/>
        <rFont val="Calibri"/>
        <family val="2"/>
        <charset val="238"/>
      </rPr>
      <t xml:space="preserve">	Oświadczam, że wartość kosztów kwalifikowanych wskazanych w niniejszym wniosku została określona za roboty i usługi zgodnie z § 1 pkt 14) umowy o dofinansowanie.
</t>
    </r>
    <r>
      <rPr>
        <b/>
        <sz val="11"/>
        <color theme="1"/>
        <rFont val="Calibri"/>
        <family val="2"/>
        <charset val="238"/>
      </rPr>
      <t xml:space="preserve">4. </t>
    </r>
    <r>
      <rPr>
        <sz val="11"/>
        <color theme="1"/>
        <rFont val="Calibri"/>
        <family val="2"/>
        <charset val="238"/>
      </rPr>
      <t xml:space="preserve">	Ja, niżej podpisany, niniejszym oświadczam, że informacje zawarte w sprawozdaniu są zgodne z prawdą. Jestem świadomy odpowiedzialności karnej wynikającej z art. 271 Kodeksu Karnego, dot. poświadczenia nieprawdy co do okoliczności mającej znaczenie prawne.
</t>
    </r>
    <r>
      <rPr>
        <b/>
        <sz val="11"/>
        <color theme="1"/>
        <rFont val="Calibri"/>
        <family val="2"/>
        <charset val="238"/>
      </rPr>
      <t>5.</t>
    </r>
    <r>
      <rPr>
        <sz val="11"/>
        <color theme="1"/>
        <rFont val="Calibri"/>
        <family val="2"/>
        <charset val="238"/>
      </rPr>
      <t xml:space="preserve"> Oświadczam, iż podatek VAT nie został odzyskany w zakresie dotyczącym kosztów kwalifikowanych. Jednocześnie zobowiązuje się do zwrotu sfinansowanej w ramach ww. zadania części poniesionego podatku VAT, jeżeli zaistnieją przesłanki umożliwiające odzyskanie tego podatku.
</t>
    </r>
    <r>
      <rPr>
        <b/>
        <sz val="11"/>
        <color theme="1"/>
        <rFont val="Calibri"/>
        <family val="2"/>
        <charset val="238"/>
      </rPr>
      <t>6.</t>
    </r>
    <r>
      <rPr>
        <sz val="11"/>
        <color theme="1"/>
        <rFont val="Calibri"/>
        <family val="2"/>
        <charset val="238"/>
      </rPr>
      <t xml:space="preserve"> Oświadczam, że dokumenty księgowe wymienione w części III zostały opisane zgodnie z wymogami określonymi w § 2 umowy o dofinansowanie oraz przepisami ustawy z dnia 29 września 1994 r. o rachunkowości.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</si>
</sst>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#,##0.00\ &quot;zł&quot;;\-#,##0.00\ &quot;zł&quot;"/>
    <numFmt numFmtId="164" formatCode="_-* #,##0.00\ _z_ł_-;\-* #,##0.00\ _z_ł_-;_-* &quot;-&quot;??\ _z_ł_-;_-@_-"/>
    <numFmt numFmtId="165" formatCode="#,##0.00\ &quot;zł&quot;"/>
  </numFmts>
  <fonts count="4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i/>
      <sz val="9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charset val="238"/>
      <scheme val="minor"/>
    </font>
    <font>
      <sz val="11"/>
      <color theme="10"/>
      <name val="Calibri"/>
      <family val="2"/>
      <scheme val="minor"/>
    </font>
    <font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22"/>
      <color theme="1"/>
      <name val="Calibri"/>
      <family val="2"/>
      <charset val="238"/>
      <scheme val="minor"/>
    </font>
    <font>
      <b/>
      <sz val="10"/>
      <color rgb="FFFFFF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FF00"/>
      <name val="Calibri"/>
      <family val="2"/>
      <scheme val="minor"/>
    </font>
    <font>
      <b/>
      <sz val="11"/>
      <color rgb="FFFFFF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color rgb="FFFFFF00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14"/>
      <color rgb="FFFFFF00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b/>
      <sz val="14"/>
      <color rgb="FFFFFF00"/>
      <name val="Calibri"/>
      <family val="2"/>
      <charset val="238"/>
    </font>
    <font>
      <vertAlign val="superscript"/>
      <sz val="12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499984740745262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ck">
        <color auto="1"/>
      </top>
      <bottom style="thin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2" fillId="0" borderId="0"/>
    <xf numFmtId="0" fontId="20" fillId="0" borderId="0" applyNumberFormat="0" applyFill="0" applyBorder="0" applyAlignment="0" applyProtection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548">
    <xf numFmtId="0" fontId="0" fillId="0" borderId="0" xfId="0"/>
    <xf numFmtId="0" fontId="1" fillId="0" borderId="0" xfId="0" applyFont="1"/>
    <xf numFmtId="2" fontId="0" fillId="0" borderId="0" xfId="0" applyNumberFormat="1" applyAlignment="1">
      <alignment horizontal="left"/>
    </xf>
    <xf numFmtId="0" fontId="0" fillId="4" borderId="0" xfId="0" applyFill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4" borderId="0" xfId="0" applyFont="1" applyFill="1" applyAlignment="1">
      <alignment vertical="center" wrapText="1"/>
    </xf>
    <xf numFmtId="0" fontId="1" fillId="4" borderId="0" xfId="0" applyFont="1" applyFill="1" applyAlignment="1">
      <alignment vertical="center"/>
    </xf>
    <xf numFmtId="0" fontId="0" fillId="4" borderId="0" xfId="0" applyFont="1" applyFill="1" applyAlignment="1">
      <alignment vertical="center"/>
    </xf>
    <xf numFmtId="0" fontId="0" fillId="0" borderId="1" xfId="0" applyBorder="1" applyAlignment="1">
      <alignment horizontal="center" vertical="center"/>
    </xf>
    <xf numFmtId="0" fontId="12" fillId="0" borderId="0" xfId="1"/>
    <xf numFmtId="0" fontId="12" fillId="0" borderId="0" xfId="1" applyBorder="1"/>
    <xf numFmtId="0" fontId="9" fillId="0" borderId="0" xfId="1" applyFont="1" applyBorder="1" applyAlignment="1">
      <alignment vertical="center"/>
    </xf>
    <xf numFmtId="0" fontId="14" fillId="0" borderId="0" xfId="1" applyFont="1" applyBorder="1" applyAlignment="1">
      <alignment horizontal="right" vertical="center"/>
    </xf>
    <xf numFmtId="0" fontId="7" fillId="0" borderId="0" xfId="1" applyFont="1" applyFill="1" applyBorder="1" applyAlignment="1">
      <alignment horizontal="center" vertical="center" wrapText="1"/>
    </xf>
    <xf numFmtId="0" fontId="12" fillId="0" borderId="0" xfId="1" applyFill="1" applyBorder="1" applyAlignment="1">
      <alignment horizontal="center" wrapText="1"/>
    </xf>
    <xf numFmtId="0" fontId="12" fillId="0" borderId="0" xfId="1" applyBorder="1" applyAlignment="1">
      <alignment vertical="center" wrapText="1"/>
    </xf>
    <xf numFmtId="0" fontId="7" fillId="0" borderId="0" xfId="1" applyFont="1" applyFill="1" applyBorder="1" applyAlignment="1">
      <alignment vertical="center" wrapText="1"/>
    </xf>
    <xf numFmtId="0" fontId="7" fillId="0" borderId="0" xfId="1" applyFont="1" applyFill="1" applyBorder="1" applyAlignment="1">
      <alignment horizontal="center" vertical="center"/>
    </xf>
    <xf numFmtId="0" fontId="12" fillId="0" borderId="0" xfId="1" applyFill="1" applyBorder="1" applyAlignment="1">
      <alignment wrapText="1"/>
    </xf>
    <xf numFmtId="0" fontId="12" fillId="0" borderId="0" xfId="1" applyBorder="1" applyAlignment="1">
      <alignment wrapText="1"/>
    </xf>
    <xf numFmtId="0" fontId="7" fillId="0" borderId="0" xfId="1" applyFont="1"/>
    <xf numFmtId="0" fontId="1" fillId="3" borderId="11" xfId="1" applyFont="1" applyFill="1" applyBorder="1" applyAlignment="1">
      <alignment horizontal="center" vertical="center" wrapText="1"/>
    </xf>
    <xf numFmtId="0" fontId="1" fillId="3" borderId="13" xfId="1" applyFont="1" applyFill="1" applyBorder="1" applyAlignment="1">
      <alignment horizontal="center" vertical="center" wrapText="1"/>
    </xf>
    <xf numFmtId="0" fontId="8" fillId="0" borderId="27" xfId="1" applyFont="1" applyFill="1" applyBorder="1" applyAlignment="1">
      <alignment horizontal="center" vertical="center" wrapText="1"/>
    </xf>
    <xf numFmtId="14" fontId="12" fillId="0" borderId="28" xfId="1" applyNumberFormat="1" applyBorder="1" applyAlignment="1">
      <alignment horizontal="center" vertical="center" wrapText="1"/>
    </xf>
    <xf numFmtId="0" fontId="8" fillId="0" borderId="29" xfId="1" applyFont="1" applyFill="1" applyBorder="1" applyAlignment="1">
      <alignment horizontal="center" vertical="center" wrapText="1"/>
    </xf>
    <xf numFmtId="14" fontId="12" fillId="0" borderId="30" xfId="1" applyNumberFormat="1" applyBorder="1" applyAlignment="1">
      <alignment horizontal="center" vertical="center" wrapText="1"/>
    </xf>
    <xf numFmtId="0" fontId="8" fillId="0" borderId="62" xfId="1" applyFont="1" applyFill="1" applyBorder="1" applyAlignment="1">
      <alignment horizontal="center" vertical="center" wrapText="1"/>
    </xf>
    <xf numFmtId="14" fontId="12" fillId="0" borderId="63" xfId="1" applyNumberFormat="1" applyBorder="1" applyAlignment="1">
      <alignment horizontal="center" vertical="center" wrapText="1"/>
    </xf>
    <xf numFmtId="0" fontId="12" fillId="0" borderId="64" xfId="1" applyBorder="1" applyAlignment="1">
      <alignment vertical="center" wrapText="1"/>
    </xf>
    <xf numFmtId="0" fontId="16" fillId="0" borderId="0" xfId="1" applyFont="1" applyBorder="1" applyAlignment="1">
      <alignment vertical="center"/>
    </xf>
    <xf numFmtId="14" fontId="16" fillId="0" borderId="0" xfId="1" applyNumberFormat="1" applyFont="1" applyBorder="1" applyAlignment="1">
      <alignment horizontal="center" vertical="center"/>
    </xf>
    <xf numFmtId="14" fontId="17" fillId="0" borderId="0" xfId="1" applyNumberFormat="1" applyFont="1" applyBorder="1" applyAlignment="1">
      <alignment horizontal="center" vertical="center"/>
    </xf>
    <xf numFmtId="0" fontId="17" fillId="0" borderId="0" xfId="1" applyFont="1" applyAlignment="1"/>
    <xf numFmtId="0" fontId="19" fillId="0" borderId="34" xfId="1" applyFont="1" applyBorder="1" applyAlignment="1">
      <alignment horizontal="left" vertical="center" wrapText="1"/>
    </xf>
    <xf numFmtId="0" fontId="17" fillId="0" borderId="0" xfId="1" applyFont="1" applyBorder="1" applyAlignment="1">
      <alignment horizontal="left" vertical="center"/>
    </xf>
    <xf numFmtId="0" fontId="17" fillId="0" borderId="35" xfId="1" applyFont="1" applyBorder="1" applyAlignment="1">
      <alignment horizontal="left" vertical="center"/>
    </xf>
    <xf numFmtId="0" fontId="2" fillId="0" borderId="0" xfId="1" applyFont="1" applyBorder="1" applyAlignment="1">
      <alignment vertical="center" wrapText="1"/>
    </xf>
    <xf numFmtId="0" fontId="12" fillId="0" borderId="0" xfId="1" applyAlignment="1">
      <alignment wrapText="1"/>
    </xf>
    <xf numFmtId="0" fontId="20" fillId="0" borderId="0" xfId="2" applyAlignment="1">
      <alignment vertical="center"/>
    </xf>
    <xf numFmtId="0" fontId="1" fillId="0" borderId="0" xfId="1" applyFont="1"/>
    <xf numFmtId="0" fontId="21" fillId="0" borderId="0" xfId="2" applyFont="1" applyAlignment="1">
      <alignment vertical="center"/>
    </xf>
    <xf numFmtId="0" fontId="1" fillId="0" borderId="0" xfId="1" applyFont="1" applyAlignment="1">
      <alignment horizontal="right"/>
    </xf>
    <xf numFmtId="0" fontId="22" fillId="0" borderId="0" xfId="2" applyFont="1" applyAlignment="1">
      <alignment vertical="center"/>
    </xf>
    <xf numFmtId="0" fontId="12" fillId="0" borderId="0" xfId="1" applyAlignment="1">
      <alignment vertical="center"/>
    </xf>
    <xf numFmtId="0" fontId="12" fillId="0" borderId="44" xfId="1" applyBorder="1"/>
    <xf numFmtId="0" fontId="12" fillId="0" borderId="45" xfId="1" applyBorder="1"/>
    <xf numFmtId="0" fontId="12" fillId="0" borderId="46" xfId="1" applyBorder="1" applyAlignment="1">
      <alignment horizontal="right"/>
    </xf>
    <xf numFmtId="0" fontId="1" fillId="2" borderId="65" xfId="1" applyFont="1" applyFill="1" applyBorder="1" applyAlignment="1">
      <alignment horizontal="center" vertical="center" wrapText="1"/>
    </xf>
    <xf numFmtId="17" fontId="12" fillId="0" borderId="7" xfId="1" applyNumberFormat="1" applyBorder="1" applyAlignment="1">
      <alignment horizontal="center" vertical="center"/>
    </xf>
    <xf numFmtId="7" fontId="24" fillId="0" borderId="5" xfId="3" applyNumberFormat="1" applyFont="1" applyBorder="1" applyAlignment="1">
      <alignment horizontal="right" vertical="center"/>
    </xf>
    <xf numFmtId="7" fontId="24" fillId="0" borderId="28" xfId="3" applyNumberFormat="1" applyFont="1" applyBorder="1" applyAlignment="1">
      <alignment horizontal="right" vertical="center"/>
    </xf>
    <xf numFmtId="17" fontId="12" fillId="0" borderId="6" xfId="1" applyNumberFormat="1" applyBorder="1" applyAlignment="1">
      <alignment horizontal="center" vertical="center"/>
    </xf>
    <xf numFmtId="7" fontId="24" fillId="0" borderId="1" xfId="3" applyNumberFormat="1" applyFont="1" applyBorder="1" applyAlignment="1">
      <alignment horizontal="right" vertical="center"/>
    </xf>
    <xf numFmtId="7" fontId="24" fillId="0" borderId="30" xfId="3" applyNumberFormat="1" applyFont="1" applyBorder="1" applyAlignment="1">
      <alignment horizontal="right" vertical="center"/>
    </xf>
    <xf numFmtId="17" fontId="12" fillId="0" borderId="69" xfId="1" applyNumberFormat="1" applyBorder="1" applyAlignment="1">
      <alignment horizontal="center" vertical="center"/>
    </xf>
    <xf numFmtId="7" fontId="24" fillId="0" borderId="70" xfId="3" applyNumberFormat="1" applyFont="1" applyBorder="1" applyAlignment="1">
      <alignment horizontal="right" vertical="center"/>
    </xf>
    <xf numFmtId="7" fontId="24" fillId="0" borderId="71" xfId="3" applyNumberFormat="1" applyFont="1" applyBorder="1" applyAlignment="1">
      <alignment horizontal="right" vertical="center"/>
    </xf>
    <xf numFmtId="17" fontId="12" fillId="0" borderId="73" xfId="1" applyNumberFormat="1" applyBorder="1" applyAlignment="1">
      <alignment horizontal="center" vertical="center"/>
    </xf>
    <xf numFmtId="7" fontId="24" fillId="0" borderId="74" xfId="3" applyNumberFormat="1" applyFont="1" applyBorder="1" applyAlignment="1">
      <alignment horizontal="right" vertical="center"/>
    </xf>
    <xf numFmtId="7" fontId="24" fillId="0" borderId="75" xfId="3" applyNumberFormat="1" applyFont="1" applyBorder="1" applyAlignment="1">
      <alignment horizontal="right" vertical="center"/>
    </xf>
    <xf numFmtId="17" fontId="12" fillId="0" borderId="21" xfId="1" applyNumberFormat="1" applyBorder="1" applyAlignment="1">
      <alignment horizontal="center" vertical="center"/>
    </xf>
    <xf numFmtId="0" fontId="12" fillId="0" borderId="0" xfId="1" applyFill="1"/>
    <xf numFmtId="0" fontId="12" fillId="0" borderId="0" xfId="1" applyFill="1" applyBorder="1"/>
    <xf numFmtId="0" fontId="15" fillId="0" borderId="0" xfId="1" applyFont="1" applyFill="1" applyBorder="1" applyAlignment="1">
      <alignment vertical="center" wrapText="1"/>
    </xf>
    <xf numFmtId="0" fontId="12" fillId="0" borderId="0" xfId="1" applyFill="1" applyBorder="1" applyAlignment="1"/>
    <xf numFmtId="0" fontId="16" fillId="0" borderId="0" xfId="1" applyFont="1"/>
    <xf numFmtId="0" fontId="2" fillId="0" borderId="0" xfId="1" applyFont="1" applyAlignment="1">
      <alignment vertical="center"/>
    </xf>
    <xf numFmtId="0" fontId="1" fillId="0" borderId="0" xfId="1" applyFont="1" applyBorder="1" applyAlignment="1">
      <alignment vertical="top" wrapText="1"/>
    </xf>
    <xf numFmtId="0" fontId="1" fillId="0" borderId="52" xfId="1" applyFont="1" applyBorder="1" applyAlignment="1">
      <alignment vertical="top" wrapText="1"/>
    </xf>
    <xf numFmtId="0" fontId="7" fillId="2" borderId="4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 wrapText="1"/>
    </xf>
    <xf numFmtId="0" fontId="7" fillId="2" borderId="19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/>
    </xf>
    <xf numFmtId="0" fontId="19" fillId="0" borderId="0" xfId="1" applyFont="1" applyBorder="1" applyAlignment="1">
      <alignment horizontal="left" vertical="center" wrapText="1"/>
    </xf>
    <xf numFmtId="0" fontId="5" fillId="0" borderId="34" xfId="1" applyFont="1" applyFill="1" applyBorder="1" applyAlignment="1">
      <alignment vertical="center" wrapText="1"/>
    </xf>
    <xf numFmtId="14" fontId="17" fillId="0" borderId="34" xfId="1" applyNumberFormat="1" applyFont="1" applyFill="1" applyBorder="1" applyAlignment="1">
      <alignment vertical="center"/>
    </xf>
    <xf numFmtId="14" fontId="12" fillId="0" borderId="34" xfId="1" applyNumberFormat="1" applyFill="1" applyBorder="1" applyAlignment="1"/>
    <xf numFmtId="14" fontId="12" fillId="0" borderId="34" xfId="1" applyNumberFormat="1" applyFont="1" applyFill="1" applyBorder="1" applyAlignment="1">
      <alignment vertical="center" wrapText="1"/>
    </xf>
    <xf numFmtId="0" fontId="11" fillId="0" borderId="0" xfId="1" applyFont="1"/>
    <xf numFmtId="14" fontId="24" fillId="0" borderId="0" xfId="1" applyNumberFormat="1" applyFont="1" applyBorder="1" applyAlignment="1">
      <alignment horizontal="center" vertical="center"/>
    </xf>
    <xf numFmtId="0" fontId="24" fillId="0" borderId="0" xfId="1" applyFont="1" applyAlignment="1"/>
    <xf numFmtId="0" fontId="7" fillId="2" borderId="11" xfId="1" applyFont="1" applyFill="1" applyBorder="1" applyAlignment="1">
      <alignment horizontal="center" vertical="center" wrapText="1"/>
    </xf>
    <xf numFmtId="0" fontId="7" fillId="8" borderId="34" xfId="1" applyFont="1" applyFill="1" applyBorder="1" applyAlignment="1">
      <alignment horizontal="center" vertical="center" wrapText="1"/>
    </xf>
    <xf numFmtId="0" fontId="7" fillId="8" borderId="52" xfId="1" applyFont="1" applyFill="1" applyBorder="1" applyAlignment="1">
      <alignment horizontal="center" vertical="center" wrapText="1"/>
    </xf>
    <xf numFmtId="0" fontId="12" fillId="2" borderId="51" xfId="1" applyFill="1" applyBorder="1" applyAlignment="1">
      <alignment horizontal="center" vertical="center"/>
    </xf>
    <xf numFmtId="165" fontId="12" fillId="2" borderId="49" xfId="1" applyNumberFormat="1" applyFill="1" applyBorder="1" applyAlignment="1">
      <alignment vertical="center"/>
    </xf>
    <xf numFmtId="10" fontId="0" fillId="2" borderId="49" xfId="4" applyNumberFormat="1" applyFont="1" applyFill="1" applyBorder="1" applyAlignment="1">
      <alignment horizontal="center" vertical="center"/>
    </xf>
    <xf numFmtId="14" fontId="12" fillId="0" borderId="50" xfId="1" applyNumberFormat="1" applyBorder="1" applyAlignment="1">
      <alignment horizontal="center" vertical="center"/>
    </xf>
    <xf numFmtId="0" fontId="12" fillId="2" borderId="29" xfId="1" applyFill="1" applyBorder="1" applyAlignment="1">
      <alignment horizontal="center" vertical="center"/>
    </xf>
    <xf numFmtId="165" fontId="12" fillId="2" borderId="1" xfId="1" applyNumberFormat="1" applyFill="1" applyBorder="1" applyAlignment="1">
      <alignment vertical="center"/>
    </xf>
    <xf numFmtId="10" fontId="0" fillId="2" borderId="1" xfId="4" applyNumberFormat="1" applyFont="1" applyFill="1" applyBorder="1" applyAlignment="1">
      <alignment horizontal="center" vertical="center"/>
    </xf>
    <xf numFmtId="14" fontId="12" fillId="0" borderId="30" xfId="1" applyNumberFormat="1" applyBorder="1" applyAlignment="1">
      <alignment horizontal="center" vertical="center"/>
    </xf>
    <xf numFmtId="0" fontId="12" fillId="2" borderId="31" xfId="1" applyFill="1" applyBorder="1" applyAlignment="1">
      <alignment horizontal="center" vertical="center"/>
    </xf>
    <xf numFmtId="165" fontId="12" fillId="2" borderId="11" xfId="1" applyNumberFormat="1" applyFill="1" applyBorder="1" applyAlignment="1">
      <alignment vertical="center"/>
    </xf>
    <xf numFmtId="10" fontId="0" fillId="2" borderId="11" xfId="4" applyNumberFormat="1" applyFont="1" applyFill="1" applyBorder="1" applyAlignment="1">
      <alignment horizontal="center" vertical="center"/>
    </xf>
    <xf numFmtId="14" fontId="12" fillId="0" borderId="32" xfId="1" applyNumberFormat="1" applyBorder="1" applyAlignment="1">
      <alignment horizontal="center" vertical="center"/>
    </xf>
    <xf numFmtId="0" fontId="33" fillId="5" borderId="39" xfId="1" applyFont="1" applyFill="1" applyBorder="1"/>
    <xf numFmtId="165" fontId="12" fillId="5" borderId="23" xfId="1" applyNumberFormat="1" applyFill="1" applyBorder="1"/>
    <xf numFmtId="0" fontId="12" fillId="5" borderId="23" xfId="1" applyFill="1" applyBorder="1"/>
    <xf numFmtId="0" fontId="12" fillId="5" borderId="84" xfId="1" applyFill="1" applyBorder="1"/>
    <xf numFmtId="0" fontId="34" fillId="2" borderId="11" xfId="1" applyFont="1" applyFill="1" applyBorder="1" applyAlignment="1">
      <alignment horizontal="center" vertical="center" wrapText="1"/>
    </xf>
    <xf numFmtId="0" fontId="1" fillId="3" borderId="25" xfId="1" applyFont="1" applyFill="1" applyBorder="1" applyAlignment="1">
      <alignment horizontal="center"/>
    </xf>
    <xf numFmtId="0" fontId="1" fillId="3" borderId="83" xfId="1" applyFont="1" applyFill="1" applyBorder="1" applyAlignment="1">
      <alignment horizontal="center"/>
    </xf>
    <xf numFmtId="0" fontId="1" fillId="3" borderId="23" xfId="1" applyFont="1" applyFill="1" applyBorder="1" applyAlignment="1">
      <alignment horizontal="center"/>
    </xf>
    <xf numFmtId="0" fontId="1" fillId="3" borderId="26" xfId="1" applyFont="1" applyFill="1" applyBorder="1" applyAlignment="1">
      <alignment horizontal="center"/>
    </xf>
    <xf numFmtId="0" fontId="16" fillId="0" borderId="27" xfId="1" applyFont="1" applyBorder="1" applyAlignment="1">
      <alignment horizontal="center" vertical="center"/>
    </xf>
    <xf numFmtId="0" fontId="16" fillId="0" borderId="7" xfId="1" applyFont="1" applyBorder="1" applyAlignment="1">
      <alignment horizontal="center" vertical="center"/>
    </xf>
    <xf numFmtId="0" fontId="16" fillId="0" borderId="5" xfId="1" applyFont="1" applyBorder="1" applyAlignment="1">
      <alignment horizontal="center" vertical="center"/>
    </xf>
    <xf numFmtId="0" fontId="16" fillId="0" borderId="5" xfId="1" applyFont="1" applyBorder="1" applyAlignment="1">
      <alignment vertical="center"/>
    </xf>
    <xf numFmtId="14" fontId="16" fillId="0" borderId="5" xfId="1" applyNumberFormat="1" applyFont="1" applyBorder="1" applyAlignment="1">
      <alignment vertical="center"/>
    </xf>
    <xf numFmtId="165" fontId="16" fillId="2" borderId="5" xfId="1" applyNumberFormat="1" applyFont="1" applyFill="1" applyBorder="1" applyAlignment="1">
      <alignment vertical="center"/>
    </xf>
    <xf numFmtId="165" fontId="16" fillId="0" borderId="5" xfId="1" applyNumberFormat="1" applyFont="1" applyBorder="1" applyAlignment="1">
      <alignment vertical="center"/>
    </xf>
    <xf numFmtId="14" fontId="16" fillId="0" borderId="28" xfId="1" applyNumberFormat="1" applyFont="1" applyBorder="1" applyAlignment="1">
      <alignment vertical="center"/>
    </xf>
    <xf numFmtId="0" fontId="16" fillId="0" borderId="29" xfId="1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0" fontId="16" fillId="0" borderId="1" xfId="1" applyFont="1" applyBorder="1" applyAlignment="1">
      <alignment vertical="center"/>
    </xf>
    <xf numFmtId="14" fontId="16" fillId="0" borderId="1" xfId="1" applyNumberFormat="1" applyFont="1" applyBorder="1" applyAlignment="1">
      <alignment vertical="center"/>
    </xf>
    <xf numFmtId="165" fontId="16" fillId="2" borderId="1" xfId="1" applyNumberFormat="1" applyFont="1" applyFill="1" applyBorder="1" applyAlignment="1">
      <alignment vertical="center"/>
    </xf>
    <xf numFmtId="165" fontId="16" fillId="0" borderId="1" xfId="1" applyNumberFormat="1" applyFont="1" applyBorder="1" applyAlignment="1">
      <alignment vertical="center"/>
    </xf>
    <xf numFmtId="14" fontId="16" fillId="0" borderId="30" xfId="1" applyNumberFormat="1" applyFont="1" applyBorder="1" applyAlignment="1">
      <alignment vertical="center"/>
    </xf>
    <xf numFmtId="165" fontId="7" fillId="5" borderId="23" xfId="1" applyNumberFormat="1" applyFont="1" applyFill="1" applyBorder="1"/>
    <xf numFmtId="165" fontId="16" fillId="5" borderId="84" xfId="1" applyNumberFormat="1" applyFont="1" applyFill="1" applyBorder="1"/>
    <xf numFmtId="0" fontId="1" fillId="6" borderId="11" xfId="1" applyFont="1" applyFill="1" applyBorder="1" applyAlignment="1">
      <alignment horizontal="center" vertical="center" wrapText="1"/>
    </xf>
    <xf numFmtId="0" fontId="1" fillId="2" borderId="23" xfId="1" applyFont="1" applyFill="1" applyBorder="1" applyAlignment="1">
      <alignment horizontal="center" vertical="center"/>
    </xf>
    <xf numFmtId="165" fontId="12" fillId="0" borderId="60" xfId="1" applyNumberFormat="1" applyFont="1" applyBorder="1" applyAlignment="1">
      <alignment horizontal="center" vertical="center"/>
    </xf>
    <xf numFmtId="165" fontId="12" fillId="2" borderId="60" xfId="1" applyNumberFormat="1" applyFont="1" applyFill="1" applyBorder="1" applyAlignment="1">
      <alignment horizontal="center" vertical="center"/>
    </xf>
    <xf numFmtId="0" fontId="37" fillId="0" borderId="0" xfId="1" applyFont="1" applyAlignment="1">
      <alignment vertical="center"/>
    </xf>
    <xf numFmtId="0" fontId="15" fillId="7" borderId="65" xfId="1" applyFont="1" applyFill="1" applyBorder="1" applyAlignment="1">
      <alignment horizontal="center" vertical="center" wrapText="1"/>
    </xf>
    <xf numFmtId="165" fontId="12" fillId="2" borderId="49" xfId="1" applyNumberFormat="1" applyFill="1" applyBorder="1" applyAlignment="1">
      <alignment horizontal="right" vertical="center"/>
    </xf>
    <xf numFmtId="165" fontId="12" fillId="2" borderId="1" xfId="1" applyNumberFormat="1" applyFill="1" applyBorder="1" applyAlignment="1">
      <alignment horizontal="right" vertical="center"/>
    </xf>
    <xf numFmtId="165" fontId="12" fillId="2" borderId="11" xfId="1" applyNumberFormat="1" applyFill="1" applyBorder="1" applyAlignment="1">
      <alignment horizontal="right" vertical="center"/>
    </xf>
    <xf numFmtId="165" fontId="12" fillId="0" borderId="49" xfId="1" applyNumberFormat="1" applyBorder="1" applyAlignment="1">
      <alignment horizontal="right" vertical="center"/>
    </xf>
    <xf numFmtId="165" fontId="12" fillId="0" borderId="1" xfId="1" applyNumberFormat="1" applyBorder="1" applyAlignment="1">
      <alignment horizontal="right" vertical="center"/>
    </xf>
    <xf numFmtId="165" fontId="12" fillId="0" borderId="11" xfId="1" applyNumberFormat="1" applyBorder="1" applyAlignment="1">
      <alignment horizontal="right" vertical="center"/>
    </xf>
    <xf numFmtId="0" fontId="0" fillId="0" borderId="0" xfId="0" quotePrefix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165" fontId="12" fillId="0" borderId="5" xfId="1" applyNumberFormat="1" applyBorder="1" applyAlignment="1">
      <alignment horizontal="right" vertical="center" wrapText="1"/>
    </xf>
    <xf numFmtId="165" fontId="12" fillId="0" borderId="1" xfId="1" applyNumberFormat="1" applyBorder="1" applyAlignment="1">
      <alignment horizontal="right" vertical="center" wrapText="1"/>
    </xf>
    <xf numFmtId="165" fontId="12" fillId="0" borderId="58" xfId="1" applyNumberFormat="1" applyBorder="1" applyAlignment="1">
      <alignment horizontal="right" vertical="center" wrapText="1"/>
    </xf>
    <xf numFmtId="165" fontId="12" fillId="3" borderId="5" xfId="1" applyNumberFormat="1" applyFill="1" applyBorder="1" applyAlignment="1">
      <alignment horizontal="right" vertical="center" wrapText="1"/>
    </xf>
    <xf numFmtId="165" fontId="5" fillId="2" borderId="25" xfId="1" applyNumberFormat="1" applyFont="1" applyFill="1" applyBorder="1" applyAlignment="1">
      <alignment horizontal="right" vertical="center" wrapText="1"/>
    </xf>
    <xf numFmtId="165" fontId="5" fillId="2" borderId="26" xfId="1" applyNumberFormat="1" applyFont="1" applyFill="1" applyBorder="1" applyAlignment="1">
      <alignment horizontal="right" vertical="center" wrapText="1"/>
    </xf>
    <xf numFmtId="7" fontId="5" fillId="2" borderId="78" xfId="3" applyNumberFormat="1" applyFont="1" applyFill="1" applyBorder="1" applyAlignment="1">
      <alignment horizontal="right" vertical="center"/>
    </xf>
    <xf numFmtId="0" fontId="12" fillId="0" borderId="51" xfId="1" applyBorder="1" applyAlignment="1">
      <alignment horizontal="center" vertical="center" wrapText="1"/>
    </xf>
    <xf numFmtId="0" fontId="39" fillId="0" borderId="49" xfId="1" applyFont="1" applyBorder="1" applyAlignment="1">
      <alignment horizontal="center" vertical="center" wrapText="1"/>
    </xf>
    <xf numFmtId="0" fontId="12" fillId="0" borderId="29" xfId="1" applyBorder="1" applyAlignment="1">
      <alignment horizontal="center" vertical="center" wrapText="1"/>
    </xf>
    <xf numFmtId="0" fontId="12" fillId="0" borderId="29" xfId="1" applyBorder="1" applyAlignment="1">
      <alignment horizontal="center" vertical="center"/>
    </xf>
    <xf numFmtId="0" fontId="12" fillId="0" borderId="31" xfId="1" applyBorder="1" applyAlignment="1">
      <alignment horizontal="center" vertical="center"/>
    </xf>
    <xf numFmtId="0" fontId="16" fillId="0" borderId="11" xfId="1" applyFont="1" applyBorder="1" applyAlignment="1">
      <alignment horizontal="center" vertical="center"/>
    </xf>
    <xf numFmtId="0" fontId="1" fillId="2" borderId="44" xfId="1" applyFont="1" applyFill="1" applyBorder="1" applyAlignment="1">
      <alignment horizontal="center" vertical="center"/>
    </xf>
    <xf numFmtId="0" fontId="1" fillId="2" borderId="23" xfId="1" applyFont="1" applyFill="1" applyBorder="1" applyAlignment="1">
      <alignment horizontal="center" vertical="center"/>
    </xf>
    <xf numFmtId="0" fontId="12" fillId="0" borderId="46" xfId="1" applyBorder="1" applyAlignment="1">
      <alignment horizontal="center" vertical="center"/>
    </xf>
    <xf numFmtId="0" fontId="17" fillId="0" borderId="0" xfId="1" applyFont="1" applyBorder="1" applyAlignment="1">
      <alignment horizontal="left" vertical="center"/>
    </xf>
    <xf numFmtId="0" fontId="1" fillId="5" borderId="65" xfId="1" applyFont="1" applyFill="1" applyBorder="1" applyAlignment="1">
      <alignment horizontal="center" vertical="center"/>
    </xf>
    <xf numFmtId="0" fontId="1" fillId="2" borderId="45" xfId="1" applyFont="1" applyFill="1" applyBorder="1" applyAlignment="1">
      <alignment horizontal="center" vertical="center"/>
    </xf>
    <xf numFmtId="0" fontId="1" fillId="2" borderId="26" xfId="1" applyFont="1" applyFill="1" applyBorder="1" applyAlignment="1">
      <alignment horizontal="center" vertical="center"/>
    </xf>
    <xf numFmtId="0" fontId="2" fillId="5" borderId="11" xfId="1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6" fillId="0" borderId="0" xfId="1" applyFont="1" applyBorder="1" applyAlignment="1">
      <alignment horizontal="center" vertical="center" wrapText="1"/>
    </xf>
    <xf numFmtId="0" fontId="1" fillId="0" borderId="0" xfId="1" applyFont="1" applyBorder="1" applyAlignment="1">
      <alignment horizontal="right"/>
    </xf>
    <xf numFmtId="0" fontId="0" fillId="0" borderId="1" xfId="0" applyNumberFormat="1" applyBorder="1" applyAlignment="1">
      <alignment horizontal="center" vertical="center"/>
    </xf>
    <xf numFmtId="0" fontId="0" fillId="4" borderId="0" xfId="0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4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4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10" xfId="0" applyFont="1" applyBorder="1" applyAlignment="1">
      <alignment vertical="center"/>
    </xf>
    <xf numFmtId="0" fontId="1" fillId="6" borderId="5" xfId="1" applyFont="1" applyFill="1" applyBorder="1" applyAlignment="1">
      <alignment horizontal="center" vertical="center"/>
    </xf>
    <xf numFmtId="0" fontId="5" fillId="0" borderId="52" xfId="1" applyFont="1" applyBorder="1" applyAlignment="1">
      <alignment vertical="center"/>
    </xf>
    <xf numFmtId="0" fontId="2" fillId="0" borderId="52" xfId="1" applyFont="1" applyBorder="1" applyAlignment="1">
      <alignment vertical="center"/>
    </xf>
    <xf numFmtId="0" fontId="12" fillId="0" borderId="52" xfId="1" applyBorder="1"/>
    <xf numFmtId="0" fontId="1" fillId="6" borderId="28" xfId="1" applyFont="1" applyFill="1" applyBorder="1" applyAlignment="1">
      <alignment horizontal="center" vertical="center"/>
    </xf>
    <xf numFmtId="0" fontId="2" fillId="2" borderId="23" xfId="1" applyFont="1" applyFill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1" fillId="4" borderId="0" xfId="0" applyFont="1" applyFill="1" applyAlignment="1">
      <alignment horizontal="right" vertical="center"/>
    </xf>
    <xf numFmtId="0" fontId="0" fillId="4" borderId="0" xfId="0" applyFont="1" applyFill="1" applyAlignment="1">
      <alignment horizontal="right" vertical="center"/>
    </xf>
    <xf numFmtId="0" fontId="3" fillId="0" borderId="0" xfId="0" applyFont="1" applyBorder="1" applyAlignment="1">
      <alignment horizontal="left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left" vertical="center" wrapText="1"/>
    </xf>
    <xf numFmtId="0" fontId="0" fillId="4" borderId="0" xfId="0" applyFill="1" applyBorder="1" applyAlignment="1">
      <alignment horizontal="center" vertical="center"/>
    </xf>
    <xf numFmtId="0" fontId="0" fillId="4" borderId="0" xfId="0" applyFill="1" applyBorder="1" applyAlignment="1">
      <alignment horizontal="right" vertical="center"/>
    </xf>
    <xf numFmtId="0" fontId="3" fillId="4" borderId="0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8" fillId="0" borderId="1" xfId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0" fontId="12" fillId="0" borderId="1" xfId="1" applyBorder="1" applyAlignment="1">
      <alignment horizontal="center" vertical="center"/>
    </xf>
    <xf numFmtId="0" fontId="12" fillId="0" borderId="33" xfId="1" applyBorder="1" applyAlignment="1">
      <alignment horizontal="center" vertical="center"/>
    </xf>
    <xf numFmtId="0" fontId="12" fillId="0" borderId="43" xfId="1" applyBorder="1" applyAlignment="1">
      <alignment horizontal="center" vertical="center"/>
    </xf>
    <xf numFmtId="0" fontId="12" fillId="0" borderId="48" xfId="1" applyBorder="1" applyAlignment="1">
      <alignment horizontal="center" vertical="center"/>
    </xf>
    <xf numFmtId="0" fontId="12" fillId="0" borderId="39" xfId="1" applyBorder="1" applyAlignment="1">
      <alignment horizontal="center" vertical="center"/>
    </xf>
    <xf numFmtId="0" fontId="12" fillId="0" borderId="52" xfId="1" applyBorder="1" applyAlignment="1">
      <alignment horizontal="center" vertical="center"/>
    </xf>
    <xf numFmtId="0" fontId="12" fillId="0" borderId="53" xfId="1" applyBorder="1" applyAlignment="1">
      <alignment horizontal="center" vertical="center"/>
    </xf>
    <xf numFmtId="0" fontId="8" fillId="0" borderId="58" xfId="1" applyFont="1" applyFill="1" applyBorder="1" applyAlignment="1">
      <alignment horizontal="center" vertical="center"/>
    </xf>
    <xf numFmtId="0" fontId="11" fillId="0" borderId="58" xfId="1" applyFont="1" applyBorder="1" applyAlignment="1">
      <alignment horizontal="center" vertical="center" wrapText="1"/>
    </xf>
    <xf numFmtId="0" fontId="12" fillId="0" borderId="58" xfId="1" applyBorder="1" applyAlignment="1">
      <alignment horizontal="center" vertical="center"/>
    </xf>
    <xf numFmtId="0" fontId="5" fillId="0" borderId="44" xfId="1" applyFont="1" applyBorder="1" applyAlignment="1">
      <alignment horizontal="right" vertical="center" wrapText="1"/>
    </xf>
    <xf numFmtId="0" fontId="5" fillId="0" borderId="45" xfId="1" applyFont="1" applyBorder="1" applyAlignment="1">
      <alignment horizontal="right" vertical="center" wrapText="1"/>
    </xf>
    <xf numFmtId="0" fontId="5" fillId="0" borderId="33" xfId="1" applyFont="1" applyFill="1" applyBorder="1" applyAlignment="1">
      <alignment horizontal="left" vertical="center" wrapText="1"/>
    </xf>
    <xf numFmtId="0" fontId="5" fillId="0" borderId="43" xfId="1" applyFont="1" applyFill="1" applyBorder="1" applyAlignment="1">
      <alignment horizontal="left" vertical="center" wrapText="1"/>
    </xf>
    <xf numFmtId="0" fontId="5" fillId="0" borderId="18" xfId="1" applyFont="1" applyFill="1" applyBorder="1" applyAlignment="1">
      <alignment horizontal="left" vertical="center" wrapText="1"/>
    </xf>
    <xf numFmtId="0" fontId="5" fillId="0" borderId="39" xfId="1" applyFont="1" applyFill="1" applyBorder="1" applyAlignment="1">
      <alignment horizontal="left" vertical="center" wrapText="1"/>
    </xf>
    <xf numFmtId="0" fontId="5" fillId="0" borderId="52" xfId="1" applyFont="1" applyFill="1" applyBorder="1" applyAlignment="1">
      <alignment horizontal="left" vertical="center" wrapText="1"/>
    </xf>
    <xf numFmtId="0" fontId="5" fillId="0" borderId="12" xfId="1" applyFont="1" applyFill="1" applyBorder="1" applyAlignment="1">
      <alignment horizontal="left" vertical="center" wrapText="1"/>
    </xf>
    <xf numFmtId="14" fontId="5" fillId="0" borderId="43" xfId="1" applyNumberFormat="1" applyFont="1" applyBorder="1" applyAlignment="1">
      <alignment horizontal="center" vertical="center" wrapText="1"/>
    </xf>
    <xf numFmtId="14" fontId="5" fillId="0" borderId="48" xfId="1" applyNumberFormat="1" applyFont="1" applyBorder="1" applyAlignment="1">
      <alignment horizontal="center" vertical="center" wrapText="1"/>
    </xf>
    <xf numFmtId="14" fontId="5" fillId="0" borderId="52" xfId="1" applyNumberFormat="1" applyFont="1" applyBorder="1" applyAlignment="1">
      <alignment horizontal="center" vertical="center" wrapText="1"/>
    </xf>
    <xf numFmtId="14" fontId="5" fillId="0" borderId="53" xfId="1" applyNumberFormat="1" applyFont="1" applyBorder="1" applyAlignment="1">
      <alignment horizontal="center" vertical="center" wrapText="1"/>
    </xf>
    <xf numFmtId="0" fontId="5" fillId="0" borderId="33" xfId="1" applyFont="1" applyBorder="1" applyAlignment="1">
      <alignment horizontal="center" vertical="center" wrapText="1"/>
    </xf>
    <xf numFmtId="0" fontId="5" fillId="0" borderId="43" xfId="1" applyFont="1" applyBorder="1" applyAlignment="1">
      <alignment horizontal="center" vertical="center" wrapText="1"/>
    </xf>
    <xf numFmtId="0" fontId="5" fillId="0" borderId="48" xfId="1" applyFont="1" applyBorder="1" applyAlignment="1">
      <alignment horizontal="center" vertical="center" wrapText="1"/>
    </xf>
    <xf numFmtId="0" fontId="5" fillId="0" borderId="34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35" xfId="1" applyFont="1" applyBorder="1" applyAlignment="1">
      <alignment horizontal="center" vertical="center" wrapText="1"/>
    </xf>
    <xf numFmtId="0" fontId="5" fillId="0" borderId="39" xfId="1" applyFont="1" applyBorder="1" applyAlignment="1">
      <alignment horizontal="center" vertical="center" wrapText="1"/>
    </xf>
    <xf numFmtId="0" fontId="5" fillId="0" borderId="52" xfId="1" applyFont="1" applyBorder="1" applyAlignment="1">
      <alignment horizontal="center" vertical="center" wrapText="1"/>
    </xf>
    <xf numFmtId="0" fontId="5" fillId="0" borderId="53" xfId="1" applyFont="1" applyBorder="1" applyAlignment="1">
      <alignment horizontal="center" vertical="center" wrapText="1"/>
    </xf>
    <xf numFmtId="0" fontId="15" fillId="7" borderId="33" xfId="1" applyFont="1" applyFill="1" applyBorder="1" applyAlignment="1">
      <alignment horizontal="center" vertical="center" wrapText="1"/>
    </xf>
    <xf numFmtId="0" fontId="15" fillId="7" borderId="43" xfId="1" applyFont="1" applyFill="1" applyBorder="1" applyAlignment="1">
      <alignment horizontal="center" vertical="center" wrapText="1"/>
    </xf>
    <xf numFmtId="0" fontId="15" fillId="7" borderId="48" xfId="1" applyFont="1" applyFill="1" applyBorder="1" applyAlignment="1">
      <alignment horizontal="center" vertical="center" wrapText="1"/>
    </xf>
    <xf numFmtId="0" fontId="15" fillId="7" borderId="39" xfId="1" applyFont="1" applyFill="1" applyBorder="1" applyAlignment="1">
      <alignment horizontal="center" vertical="center" wrapText="1"/>
    </xf>
    <xf numFmtId="0" fontId="15" fillId="7" borderId="52" xfId="1" applyFont="1" applyFill="1" applyBorder="1" applyAlignment="1">
      <alignment horizontal="center" vertical="center" wrapText="1"/>
    </xf>
    <xf numFmtId="0" fontId="15" fillId="7" borderId="53" xfId="1" applyFont="1" applyFill="1" applyBorder="1" applyAlignment="1">
      <alignment horizontal="center" vertical="center" wrapText="1"/>
    </xf>
    <xf numFmtId="0" fontId="0" fillId="0" borderId="5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17" fontId="12" fillId="0" borderId="5" xfId="1" applyNumberFormat="1" applyBorder="1" applyAlignment="1">
      <alignment horizontal="center" vertical="center" wrapText="1"/>
    </xf>
    <xf numFmtId="0" fontId="12" fillId="0" borderId="5" xfId="1" applyBorder="1" applyAlignment="1">
      <alignment horizontal="center" vertical="center" wrapText="1"/>
    </xf>
    <xf numFmtId="0" fontId="12" fillId="0" borderId="1" xfId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/>
    </xf>
    <xf numFmtId="0" fontId="1" fillId="0" borderId="33" xfId="1" applyFont="1" applyBorder="1" applyAlignment="1">
      <alignment horizontal="right" vertical="top" wrapText="1"/>
    </xf>
    <xf numFmtId="0" fontId="1" fillId="0" borderId="48" xfId="1" applyFont="1" applyBorder="1" applyAlignment="1">
      <alignment horizontal="right" vertical="top" wrapText="1"/>
    </xf>
    <xf numFmtId="0" fontId="1" fillId="0" borderId="34" xfId="1" applyFont="1" applyBorder="1" applyAlignment="1">
      <alignment horizontal="right" vertical="top" wrapText="1"/>
    </xf>
    <xf numFmtId="0" fontId="1" fillId="0" borderId="35" xfId="1" applyFont="1" applyBorder="1" applyAlignment="1">
      <alignment horizontal="right" vertical="top" wrapText="1"/>
    </xf>
    <xf numFmtId="0" fontId="1" fillId="0" borderId="39" xfId="1" applyFont="1" applyBorder="1" applyAlignment="1">
      <alignment horizontal="right" vertical="top" wrapText="1"/>
    </xf>
    <xf numFmtId="0" fontId="1" fillId="0" borderId="53" xfId="1" applyFont="1" applyBorder="1" applyAlignment="1">
      <alignment horizontal="right" vertical="top" wrapText="1"/>
    </xf>
    <xf numFmtId="0" fontId="13" fillId="0" borderId="33" xfId="1" applyFont="1" applyBorder="1" applyAlignment="1">
      <alignment horizontal="center"/>
    </xf>
    <xf numFmtId="0" fontId="12" fillId="0" borderId="43" xfId="1" applyBorder="1" applyAlignment="1">
      <alignment horizontal="center"/>
    </xf>
    <xf numFmtId="0" fontId="12" fillId="0" borderId="48" xfId="1" applyBorder="1" applyAlignment="1">
      <alignment horizontal="center"/>
    </xf>
    <xf numFmtId="0" fontId="13" fillId="0" borderId="34" xfId="1" applyFont="1" applyBorder="1" applyAlignment="1">
      <alignment horizontal="center"/>
    </xf>
    <xf numFmtId="0" fontId="12" fillId="0" borderId="0" xfId="1" applyBorder="1" applyAlignment="1">
      <alignment horizontal="center"/>
    </xf>
    <xf numFmtId="0" fontId="12" fillId="0" borderId="35" xfId="1" applyBorder="1" applyAlignment="1">
      <alignment horizontal="center"/>
    </xf>
    <xf numFmtId="0" fontId="12" fillId="0" borderId="39" xfId="1" applyBorder="1" applyAlignment="1">
      <alignment horizontal="center"/>
    </xf>
    <xf numFmtId="0" fontId="12" fillId="0" borderId="52" xfId="1" applyBorder="1" applyAlignment="1">
      <alignment horizontal="center"/>
    </xf>
    <xf numFmtId="0" fontId="12" fillId="0" borderId="53" xfId="1" applyBorder="1" applyAlignment="1">
      <alignment horizontal="center"/>
    </xf>
    <xf numFmtId="0" fontId="4" fillId="0" borderId="33" xfId="1" applyFont="1" applyBorder="1" applyAlignment="1">
      <alignment horizontal="center" vertical="center" wrapText="1"/>
    </xf>
    <xf numFmtId="0" fontId="4" fillId="0" borderId="43" xfId="1" applyFont="1" applyBorder="1" applyAlignment="1">
      <alignment horizontal="center" vertical="center" wrapText="1"/>
    </xf>
    <xf numFmtId="0" fontId="4" fillId="0" borderId="48" xfId="1" applyFont="1" applyBorder="1" applyAlignment="1">
      <alignment horizontal="center" vertical="center" wrapText="1"/>
    </xf>
    <xf numFmtId="0" fontId="4" fillId="0" borderId="34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35" xfId="1" applyFont="1" applyBorder="1" applyAlignment="1">
      <alignment horizontal="center" vertical="center" wrapText="1"/>
    </xf>
    <xf numFmtId="0" fontId="4" fillId="0" borderId="39" xfId="1" applyFont="1" applyBorder="1" applyAlignment="1">
      <alignment horizontal="center" vertical="center" wrapText="1"/>
    </xf>
    <xf numFmtId="0" fontId="4" fillId="0" borderId="52" xfId="1" applyFont="1" applyBorder="1" applyAlignment="1">
      <alignment horizontal="center" vertical="center" wrapText="1"/>
    </xf>
    <xf numFmtId="0" fontId="4" fillId="0" borderId="53" xfId="1" applyFont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1" fillId="5" borderId="51" xfId="1" applyFont="1" applyFill="1" applyBorder="1" applyAlignment="1">
      <alignment horizontal="center" vertical="center" wrapText="1"/>
    </xf>
    <xf numFmtId="0" fontId="1" fillId="5" borderId="41" xfId="1" applyFont="1" applyFill="1" applyBorder="1" applyAlignment="1">
      <alignment horizontal="center" vertical="center" wrapText="1"/>
    </xf>
    <xf numFmtId="0" fontId="1" fillId="5" borderId="31" xfId="1" applyFont="1" applyFill="1" applyBorder="1" applyAlignment="1">
      <alignment horizontal="center" vertical="center" wrapText="1"/>
    </xf>
    <xf numFmtId="0" fontId="2" fillId="5" borderId="49" xfId="1" applyFont="1" applyFill="1" applyBorder="1" applyAlignment="1">
      <alignment horizontal="center" vertical="center" wrapText="1"/>
    </xf>
    <xf numFmtId="0" fontId="2" fillId="5" borderId="49" xfId="1" applyFont="1" applyFill="1" applyBorder="1" applyAlignment="1">
      <alignment horizontal="center" vertical="center"/>
    </xf>
    <xf numFmtId="0" fontId="2" fillId="5" borderId="24" xfId="1" applyFont="1" applyFill="1" applyBorder="1" applyAlignment="1">
      <alignment horizontal="center" vertical="center"/>
    </xf>
    <xf numFmtId="0" fontId="2" fillId="5" borderId="11" xfId="1" applyFont="1" applyFill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7" fillId="5" borderId="37" xfId="1" applyFont="1" applyFill="1" applyBorder="1" applyAlignment="1">
      <alignment horizontal="center" vertical="center" wrapText="1"/>
    </xf>
    <xf numFmtId="0" fontId="7" fillId="5" borderId="54" xfId="1" applyFont="1" applyFill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38" xfId="1" applyFont="1" applyBorder="1" applyAlignment="1">
      <alignment horizontal="center" vertical="center" wrapText="1"/>
    </xf>
    <xf numFmtId="0" fontId="7" fillId="5" borderId="55" xfId="1" applyFont="1" applyFill="1" applyBorder="1" applyAlignment="1">
      <alignment horizontal="center" vertical="center" wrapText="1"/>
    </xf>
    <xf numFmtId="0" fontId="7" fillId="5" borderId="21" xfId="1" applyFont="1" applyFill="1" applyBorder="1" applyAlignment="1">
      <alignment horizontal="center" vertical="center" wrapText="1"/>
    </xf>
    <xf numFmtId="0" fontId="7" fillId="5" borderId="39" xfId="1" applyFont="1" applyFill="1" applyBorder="1" applyAlignment="1">
      <alignment horizontal="center" vertical="center" wrapText="1"/>
    </xf>
    <xf numFmtId="0" fontId="7" fillId="5" borderId="12" xfId="1" applyFont="1" applyFill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42" xfId="1" applyFont="1" applyBorder="1" applyAlignment="1">
      <alignment horizontal="center" vertical="center" wrapText="1"/>
    </xf>
    <xf numFmtId="0" fontId="2" fillId="0" borderId="56" xfId="1" applyFont="1" applyBorder="1" applyAlignment="1">
      <alignment horizontal="center" vertical="center" wrapText="1"/>
    </xf>
    <xf numFmtId="0" fontId="2" fillId="0" borderId="52" xfId="1" applyFont="1" applyBorder="1" applyAlignment="1">
      <alignment horizontal="center" vertical="center" wrapText="1"/>
    </xf>
    <xf numFmtId="0" fontId="2" fillId="0" borderId="53" xfId="1" applyFont="1" applyBorder="1" applyAlignment="1">
      <alignment horizontal="center" vertical="center" wrapText="1"/>
    </xf>
    <xf numFmtId="0" fontId="41" fillId="7" borderId="43" xfId="1" applyFont="1" applyFill="1" applyBorder="1" applyAlignment="1">
      <alignment horizontal="center" vertical="center" wrapText="1"/>
    </xf>
    <xf numFmtId="0" fontId="41" fillId="7" borderId="18" xfId="1" applyFont="1" applyFill="1" applyBorder="1" applyAlignment="1">
      <alignment horizontal="center" vertical="center" wrapText="1"/>
    </xf>
    <xf numFmtId="0" fontId="41" fillId="7" borderId="0" xfId="1" applyFont="1" applyFill="1" applyBorder="1" applyAlignment="1">
      <alignment horizontal="center" vertical="center" wrapText="1"/>
    </xf>
    <xf numFmtId="0" fontId="41" fillId="7" borderId="9" xfId="1" applyFont="1" applyFill="1" applyBorder="1" applyAlignment="1">
      <alignment horizontal="center" vertical="center" wrapText="1"/>
    </xf>
    <xf numFmtId="0" fontId="41" fillId="7" borderId="52" xfId="1" applyFont="1" applyFill="1" applyBorder="1" applyAlignment="1">
      <alignment horizontal="center" vertical="center" wrapText="1"/>
    </xf>
    <xf numFmtId="0" fontId="41" fillId="7" borderId="12" xfId="1" applyFont="1" applyFill="1" applyBorder="1" applyAlignment="1">
      <alignment horizontal="center" vertical="center" wrapText="1"/>
    </xf>
    <xf numFmtId="0" fontId="5" fillId="5" borderId="17" xfId="1" applyFont="1" applyFill="1" applyBorder="1" applyAlignment="1">
      <alignment horizontal="center" vertical="center" wrapText="1"/>
    </xf>
    <xf numFmtId="0" fontId="5" fillId="5" borderId="18" xfId="1" applyFont="1" applyFill="1" applyBorder="1" applyAlignment="1">
      <alignment horizontal="center" vertical="center" wrapText="1"/>
    </xf>
    <xf numFmtId="0" fontId="5" fillId="5" borderId="8" xfId="1" applyFont="1" applyFill="1" applyBorder="1" applyAlignment="1">
      <alignment horizontal="center" vertical="center" wrapText="1"/>
    </xf>
    <xf numFmtId="0" fontId="5" fillId="5" borderId="9" xfId="1" applyFont="1" applyFill="1" applyBorder="1" applyAlignment="1">
      <alignment horizontal="center" vertical="center" wrapText="1"/>
    </xf>
    <xf numFmtId="0" fontId="5" fillId="5" borderId="56" xfId="1" applyFont="1" applyFill="1" applyBorder="1" applyAlignment="1">
      <alignment horizontal="center" vertical="center" wrapText="1"/>
    </xf>
    <xf numFmtId="0" fontId="5" fillId="5" borderId="12" xfId="1" applyFont="1" applyFill="1" applyBorder="1" applyAlignment="1">
      <alignment horizontal="center" vertical="center" wrapText="1"/>
    </xf>
    <xf numFmtId="0" fontId="1" fillId="5" borderId="17" xfId="1" applyFont="1" applyFill="1" applyBorder="1" applyAlignment="1">
      <alignment horizontal="center" vertical="center" wrapText="1"/>
    </xf>
    <xf numFmtId="0" fontId="1" fillId="5" borderId="43" xfId="1" applyFont="1" applyFill="1" applyBorder="1" applyAlignment="1">
      <alignment horizontal="center" vertical="center" wrapText="1"/>
    </xf>
    <xf numFmtId="0" fontId="1" fillId="5" borderId="18" xfId="1" applyFont="1" applyFill="1" applyBorder="1" applyAlignment="1">
      <alignment horizontal="center" vertical="center" wrapText="1"/>
    </xf>
    <xf numFmtId="0" fontId="1" fillId="5" borderId="57" xfId="1" applyFont="1" applyFill="1" applyBorder="1" applyAlignment="1">
      <alignment horizontal="center" vertical="center" wrapText="1"/>
    </xf>
    <xf numFmtId="0" fontId="1" fillId="5" borderId="59" xfId="1" applyFont="1" applyFill="1" applyBorder="1" applyAlignment="1">
      <alignment horizontal="center" vertical="center" wrapText="1"/>
    </xf>
    <xf numFmtId="0" fontId="1" fillId="5" borderId="61" xfId="1" applyFont="1" applyFill="1" applyBorder="1" applyAlignment="1">
      <alignment horizontal="center" vertical="center" wrapText="1"/>
    </xf>
    <xf numFmtId="0" fontId="1" fillId="5" borderId="58" xfId="1" applyFont="1" applyFill="1" applyBorder="1" applyAlignment="1">
      <alignment horizontal="center" vertical="center" wrapText="1"/>
    </xf>
    <xf numFmtId="0" fontId="1" fillId="5" borderId="60" xfId="1" applyFont="1" applyFill="1" applyBorder="1" applyAlignment="1">
      <alignment horizontal="center" vertical="center" wrapText="1"/>
    </xf>
    <xf numFmtId="0" fontId="1" fillId="5" borderId="2" xfId="1" applyFont="1" applyFill="1" applyBorder="1" applyAlignment="1">
      <alignment horizontal="center" vertical="center" wrapText="1"/>
    </xf>
    <xf numFmtId="0" fontId="1" fillId="5" borderId="3" xfId="1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 wrapText="1"/>
    </xf>
    <xf numFmtId="0" fontId="1" fillId="3" borderId="11" xfId="1" applyFont="1" applyFill="1" applyBorder="1" applyAlignment="1">
      <alignment horizontal="center" vertical="center" wrapText="1"/>
    </xf>
    <xf numFmtId="0" fontId="15" fillId="0" borderId="33" xfId="1" applyFont="1" applyFill="1" applyBorder="1" applyAlignment="1">
      <alignment horizontal="center" vertical="center" wrapText="1"/>
    </xf>
    <xf numFmtId="0" fontId="15" fillId="0" borderId="48" xfId="1" applyFont="1" applyFill="1" applyBorder="1" applyAlignment="1">
      <alignment horizontal="center" vertical="center" wrapText="1"/>
    </xf>
    <xf numFmtId="0" fontId="15" fillId="0" borderId="39" xfId="1" applyFont="1" applyFill="1" applyBorder="1" applyAlignment="1">
      <alignment horizontal="center" vertical="center" wrapText="1"/>
    </xf>
    <xf numFmtId="0" fontId="15" fillId="0" borderId="53" xfId="1" applyFont="1" applyFill="1" applyBorder="1" applyAlignment="1">
      <alignment horizontal="center" vertical="center" wrapText="1"/>
    </xf>
    <xf numFmtId="0" fontId="12" fillId="0" borderId="33" xfId="1" applyFill="1" applyBorder="1" applyAlignment="1">
      <alignment horizontal="center"/>
    </xf>
    <xf numFmtId="0" fontId="12" fillId="0" borderId="48" xfId="1" applyFill="1" applyBorder="1" applyAlignment="1">
      <alignment horizontal="center"/>
    </xf>
    <xf numFmtId="0" fontId="12" fillId="0" borderId="39" xfId="1" applyFill="1" applyBorder="1" applyAlignment="1">
      <alignment horizontal="center"/>
    </xf>
    <xf numFmtId="0" fontId="12" fillId="0" borderId="53" xfId="1" applyFill="1" applyBorder="1" applyAlignment="1">
      <alignment horizontal="center"/>
    </xf>
    <xf numFmtId="0" fontId="12" fillId="0" borderId="0" xfId="1" applyFill="1" applyBorder="1" applyAlignment="1">
      <alignment horizontal="center"/>
    </xf>
    <xf numFmtId="0" fontId="2" fillId="0" borderId="44" xfId="1" applyFont="1" applyBorder="1" applyAlignment="1">
      <alignment horizontal="center" vertical="center"/>
    </xf>
    <xf numFmtId="0" fontId="2" fillId="0" borderId="45" xfId="1" applyFont="1" applyBorder="1" applyAlignment="1">
      <alignment horizontal="center" vertical="center"/>
    </xf>
    <xf numFmtId="0" fontId="2" fillId="0" borderId="46" xfId="1" applyFont="1" applyBorder="1" applyAlignment="1">
      <alignment horizontal="center" vertical="center"/>
    </xf>
    <xf numFmtId="0" fontId="2" fillId="5" borderId="65" xfId="1" applyFont="1" applyFill="1" applyBorder="1" applyAlignment="1">
      <alignment horizontal="center" vertical="center"/>
    </xf>
    <xf numFmtId="0" fontId="1" fillId="2" borderId="44" xfId="1" applyFont="1" applyFill="1" applyBorder="1" applyAlignment="1">
      <alignment horizontal="center" vertical="center"/>
    </xf>
    <xf numFmtId="0" fontId="1" fillId="2" borderId="46" xfId="1" applyFont="1" applyFill="1" applyBorder="1" applyAlignment="1">
      <alignment horizontal="center" vertical="center"/>
    </xf>
    <xf numFmtId="0" fontId="23" fillId="0" borderId="66" xfId="1" applyFont="1" applyBorder="1" applyAlignment="1">
      <alignment horizontal="center" vertical="center" textRotation="90"/>
    </xf>
    <xf numFmtId="0" fontId="23" fillId="0" borderId="67" xfId="1" applyFont="1" applyBorder="1" applyAlignment="1">
      <alignment horizontal="center" vertical="center" textRotation="90"/>
    </xf>
    <xf numFmtId="0" fontId="23" fillId="0" borderId="68" xfId="1" applyFont="1" applyBorder="1" applyAlignment="1">
      <alignment horizontal="center" vertical="center" textRotation="90"/>
    </xf>
    <xf numFmtId="0" fontId="23" fillId="0" borderId="72" xfId="1" applyFont="1" applyBorder="1" applyAlignment="1">
      <alignment horizontal="center" vertical="center" textRotation="90"/>
    </xf>
    <xf numFmtId="17" fontId="5" fillId="2" borderId="76" xfId="1" applyNumberFormat="1" applyFont="1" applyFill="1" applyBorder="1" applyAlignment="1">
      <alignment horizontal="center" vertical="center"/>
    </xf>
    <xf numFmtId="17" fontId="5" fillId="2" borderId="77" xfId="1" applyNumberFormat="1" applyFont="1" applyFill="1" applyBorder="1" applyAlignment="1">
      <alignment horizontal="center" vertical="center"/>
    </xf>
    <xf numFmtId="17" fontId="12" fillId="0" borderId="43" xfId="1" applyNumberFormat="1" applyFill="1" applyBorder="1" applyAlignment="1">
      <alignment horizontal="left" vertical="center" wrapText="1"/>
    </xf>
    <xf numFmtId="0" fontId="15" fillId="0" borderId="0" xfId="1" applyFont="1" applyFill="1" applyBorder="1" applyAlignment="1">
      <alignment horizontal="center" vertical="center" wrapText="1"/>
    </xf>
    <xf numFmtId="0" fontId="15" fillId="7" borderId="44" xfId="1" applyFont="1" applyFill="1" applyBorder="1" applyAlignment="1">
      <alignment horizontal="center" vertical="center" wrapText="1"/>
    </xf>
    <xf numFmtId="0" fontId="15" fillId="7" borderId="45" xfId="1" applyFont="1" applyFill="1" applyBorder="1" applyAlignment="1">
      <alignment horizontal="center" vertical="center" wrapText="1"/>
    </xf>
    <xf numFmtId="0" fontId="15" fillId="7" borderId="46" xfId="1" applyFont="1" applyFill="1" applyBorder="1" applyAlignment="1">
      <alignment horizontal="center" vertical="center" wrapText="1"/>
    </xf>
    <xf numFmtId="14" fontId="15" fillId="0" borderId="44" xfId="1" applyNumberFormat="1" applyFont="1" applyBorder="1" applyAlignment="1">
      <alignment horizontal="center" vertical="center" wrapText="1"/>
    </xf>
    <xf numFmtId="14" fontId="15" fillId="0" borderId="45" xfId="1" applyNumberFormat="1" applyFont="1" applyBorder="1" applyAlignment="1">
      <alignment horizontal="center" vertical="center" wrapText="1"/>
    </xf>
    <xf numFmtId="14" fontId="15" fillId="0" borderId="46" xfId="1" applyNumberFormat="1" applyFont="1" applyBorder="1" applyAlignment="1">
      <alignment horizontal="center" vertical="center" wrapText="1"/>
    </xf>
    <xf numFmtId="0" fontId="1" fillId="5" borderId="44" xfId="1" applyFont="1" applyFill="1" applyBorder="1" applyAlignment="1">
      <alignment horizontal="center"/>
    </xf>
    <xf numFmtId="0" fontId="1" fillId="5" borderId="45" xfId="1" applyFont="1" applyFill="1" applyBorder="1" applyAlignment="1">
      <alignment horizontal="center"/>
    </xf>
    <xf numFmtId="0" fontId="1" fillId="5" borderId="83" xfId="1" applyFont="1" applyFill="1" applyBorder="1" applyAlignment="1">
      <alignment horizontal="center"/>
    </xf>
    <xf numFmtId="0" fontId="32" fillId="5" borderId="11" xfId="1" applyFont="1" applyFill="1" applyBorder="1" applyAlignment="1">
      <alignment horizontal="center" vertical="center"/>
    </xf>
    <xf numFmtId="0" fontId="32" fillId="5" borderId="32" xfId="1" applyFont="1" applyFill="1" applyBorder="1" applyAlignment="1">
      <alignment horizontal="center" vertical="center"/>
    </xf>
    <xf numFmtId="0" fontId="12" fillId="0" borderId="19" xfId="1" applyBorder="1" applyAlignment="1">
      <alignment horizontal="center" vertical="center" wrapText="1"/>
    </xf>
    <xf numFmtId="0" fontId="12" fillId="0" borderId="54" xfId="1" applyBorder="1" applyAlignment="1">
      <alignment horizontal="center" vertical="center" wrapText="1"/>
    </xf>
    <xf numFmtId="0" fontId="12" fillId="0" borderId="2" xfId="1" applyBorder="1" applyAlignment="1">
      <alignment horizontal="center" vertical="center"/>
    </xf>
    <xf numFmtId="0" fontId="12" fillId="0" borderId="6" xfId="1" applyBorder="1" applyAlignment="1">
      <alignment horizontal="center" vertical="center"/>
    </xf>
    <xf numFmtId="0" fontId="12" fillId="0" borderId="13" xfId="1" applyBorder="1" applyAlignment="1">
      <alignment horizontal="center" vertical="center"/>
    </xf>
    <xf numFmtId="0" fontId="12" fillId="0" borderId="14" xfId="1" applyBorder="1" applyAlignment="1">
      <alignment horizontal="center" vertical="center"/>
    </xf>
    <xf numFmtId="0" fontId="1" fillId="2" borderId="45" xfId="1" applyFont="1" applyFill="1" applyBorder="1" applyAlignment="1">
      <alignment horizontal="center" vertical="center"/>
    </xf>
    <xf numFmtId="0" fontId="1" fillId="2" borderId="83" xfId="1" applyFont="1" applyFill="1" applyBorder="1" applyAlignment="1">
      <alignment horizontal="center" vertical="center"/>
    </xf>
    <xf numFmtId="0" fontId="5" fillId="6" borderId="33" xfId="1" applyFont="1" applyFill="1" applyBorder="1" applyAlignment="1">
      <alignment horizontal="center" vertical="center" wrapText="1"/>
    </xf>
    <xf numFmtId="0" fontId="5" fillId="6" borderId="43" xfId="1" applyFont="1" applyFill="1" applyBorder="1" applyAlignment="1">
      <alignment horizontal="center" vertical="center" wrapText="1"/>
    </xf>
    <xf numFmtId="0" fontId="5" fillId="6" borderId="48" xfId="1" applyFont="1" applyFill="1" applyBorder="1" applyAlignment="1">
      <alignment horizontal="center" vertical="center" wrapText="1"/>
    </xf>
    <xf numFmtId="0" fontId="5" fillId="6" borderId="39" xfId="1" applyFont="1" applyFill="1" applyBorder="1" applyAlignment="1">
      <alignment horizontal="center" vertical="center" wrapText="1"/>
    </xf>
    <xf numFmtId="0" fontId="5" fillId="6" borderId="52" xfId="1" applyFont="1" applyFill="1" applyBorder="1" applyAlignment="1">
      <alignment horizontal="center" vertical="center" wrapText="1"/>
    </xf>
    <xf numFmtId="0" fontId="5" fillId="6" borderId="53" xfId="1" applyFont="1" applyFill="1" applyBorder="1" applyAlignment="1">
      <alignment horizontal="center" vertical="center" wrapText="1"/>
    </xf>
    <xf numFmtId="14" fontId="23" fillId="0" borderId="33" xfId="1" applyNumberFormat="1" applyFont="1" applyBorder="1" applyAlignment="1">
      <alignment horizontal="center" vertical="center"/>
    </xf>
    <xf numFmtId="14" fontId="23" fillId="0" borderId="43" xfId="1" applyNumberFormat="1" applyFont="1" applyBorder="1" applyAlignment="1">
      <alignment horizontal="center" vertical="center"/>
    </xf>
    <xf numFmtId="14" fontId="23" fillId="0" borderId="48" xfId="1" applyNumberFormat="1" applyFont="1" applyBorder="1" applyAlignment="1">
      <alignment horizontal="center" vertical="center"/>
    </xf>
    <xf numFmtId="14" fontId="23" fillId="0" borderId="34" xfId="1" applyNumberFormat="1" applyFont="1" applyBorder="1" applyAlignment="1">
      <alignment horizontal="center" vertical="center"/>
    </xf>
    <xf numFmtId="14" fontId="23" fillId="0" borderId="0" xfId="1" applyNumberFormat="1" applyFont="1" applyBorder="1" applyAlignment="1">
      <alignment horizontal="center" vertical="center"/>
    </xf>
    <xf numFmtId="14" fontId="23" fillId="0" borderId="35" xfId="1" applyNumberFormat="1" applyFont="1" applyBorder="1" applyAlignment="1">
      <alignment horizontal="center" vertical="center"/>
    </xf>
    <xf numFmtId="14" fontId="23" fillId="0" borderId="39" xfId="1" applyNumberFormat="1" applyFont="1" applyBorder="1" applyAlignment="1">
      <alignment horizontal="center" vertical="center"/>
    </xf>
    <xf numFmtId="14" fontId="23" fillId="0" borderId="52" xfId="1" applyNumberFormat="1" applyFont="1" applyBorder="1" applyAlignment="1">
      <alignment horizontal="center" vertical="center"/>
    </xf>
    <xf numFmtId="14" fontId="23" fillId="0" borderId="53" xfId="1" applyNumberFormat="1" applyFont="1" applyBorder="1" applyAlignment="1">
      <alignment horizontal="center" vertical="center"/>
    </xf>
    <xf numFmtId="0" fontId="1" fillId="0" borderId="0" xfId="1" applyFont="1" applyAlignment="1"/>
    <xf numFmtId="0" fontId="26" fillId="0" borderId="37" xfId="1" quotePrefix="1" applyFont="1" applyBorder="1" applyAlignment="1">
      <alignment horizontal="center" vertical="center" wrapText="1"/>
    </xf>
    <xf numFmtId="0" fontId="26" fillId="0" borderId="16" xfId="1" quotePrefix="1" applyFont="1" applyBorder="1" applyAlignment="1">
      <alignment horizontal="center" vertical="center" wrapText="1"/>
    </xf>
    <xf numFmtId="0" fontId="26" fillId="0" borderId="16" xfId="1" applyFont="1" applyBorder="1" applyAlignment="1">
      <alignment horizontal="center" vertical="center" wrapText="1"/>
    </xf>
    <xf numFmtId="0" fontId="26" fillId="0" borderId="38" xfId="1" applyFont="1" applyBorder="1" applyAlignment="1">
      <alignment horizontal="center" vertical="center" wrapText="1"/>
    </xf>
    <xf numFmtId="14" fontId="26" fillId="0" borderId="81" xfId="1" quotePrefix="1" applyNumberFormat="1" applyFont="1" applyBorder="1" applyAlignment="1">
      <alignment horizontal="center" vertical="center" wrapText="1"/>
    </xf>
    <xf numFmtId="14" fontId="26" fillId="0" borderId="3" xfId="1" quotePrefix="1" applyNumberFormat="1" applyFont="1" applyBorder="1" applyAlignment="1">
      <alignment horizontal="center" vertical="center" wrapText="1"/>
    </xf>
    <xf numFmtId="14" fontId="26" fillId="0" borderId="3" xfId="1" applyNumberFormat="1" applyFont="1" applyBorder="1" applyAlignment="1">
      <alignment horizontal="center" vertical="center" wrapText="1"/>
    </xf>
    <xf numFmtId="14" fontId="26" fillId="0" borderId="36" xfId="1" applyNumberFormat="1" applyFont="1" applyBorder="1" applyAlignment="1">
      <alignment horizontal="center" vertical="center" wrapText="1"/>
    </xf>
    <xf numFmtId="0" fontId="25" fillId="0" borderId="37" xfId="1" applyFont="1" applyBorder="1" applyAlignment="1">
      <alignment horizontal="center" vertical="center" wrapText="1"/>
    </xf>
    <xf numFmtId="0" fontId="25" fillId="0" borderId="16" xfId="1" applyFont="1" applyBorder="1" applyAlignment="1">
      <alignment horizontal="center" vertical="center" wrapText="1"/>
    </xf>
    <xf numFmtId="0" fontId="25" fillId="0" borderId="38" xfId="1" applyFont="1" applyBorder="1" applyAlignment="1">
      <alignment horizontal="center" vertical="center" wrapText="1"/>
    </xf>
    <xf numFmtId="0" fontId="25" fillId="0" borderId="81" xfId="1" applyFont="1" applyBorder="1" applyAlignment="1">
      <alignment horizontal="center" vertical="center" wrapText="1"/>
    </xf>
    <xf numFmtId="0" fontId="25" fillId="0" borderId="3" xfId="1" applyFont="1" applyBorder="1" applyAlignment="1">
      <alignment horizontal="center" vertical="center" wrapText="1"/>
    </xf>
    <xf numFmtId="0" fontId="25" fillId="0" borderId="36" xfId="1" applyFont="1" applyBorder="1" applyAlignment="1">
      <alignment horizontal="center" vertical="center" wrapText="1"/>
    </xf>
    <xf numFmtId="0" fontId="25" fillId="0" borderId="82" xfId="1" applyFont="1" applyBorder="1" applyAlignment="1">
      <alignment horizontal="center" vertical="center" wrapText="1"/>
    </xf>
    <xf numFmtId="0" fontId="25" fillId="0" borderId="15" xfId="1" applyFont="1" applyBorder="1" applyAlignment="1">
      <alignment horizontal="center" vertical="center" wrapText="1"/>
    </xf>
    <xf numFmtId="0" fontId="25" fillId="0" borderId="40" xfId="1" applyFont="1" applyBorder="1" applyAlignment="1">
      <alignment horizontal="center" vertical="center" wrapText="1"/>
    </xf>
    <xf numFmtId="0" fontId="7" fillId="6" borderId="1" xfId="1" applyFont="1" applyFill="1" applyBorder="1" applyAlignment="1">
      <alignment horizontal="center" vertical="center"/>
    </xf>
    <xf numFmtId="0" fontId="7" fillId="6" borderId="1" xfId="1" applyFont="1" applyFill="1" applyBorder="1" applyAlignment="1">
      <alignment horizontal="center" vertical="center" wrapText="1"/>
    </xf>
    <xf numFmtId="0" fontId="7" fillId="6" borderId="11" xfId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 wrapText="1"/>
    </xf>
    <xf numFmtId="0" fontId="7" fillId="5" borderId="1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0" fontId="24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0" fontId="7" fillId="8" borderId="51" xfId="1" applyFont="1" applyFill="1" applyBorder="1" applyAlignment="1">
      <alignment horizontal="center" vertical="center" wrapText="1"/>
    </xf>
    <xf numFmtId="0" fontId="7" fillId="8" borderId="29" xfId="1" applyFont="1" applyFill="1" applyBorder="1" applyAlignment="1">
      <alignment horizontal="center" vertical="center" wrapText="1"/>
    </xf>
    <xf numFmtId="0" fontId="7" fillId="8" borderId="31" xfId="1" applyFont="1" applyFill="1" applyBorder="1" applyAlignment="1">
      <alignment horizontal="center" vertical="center" wrapText="1"/>
    </xf>
    <xf numFmtId="0" fontId="5" fillId="8" borderId="49" xfId="1" applyFont="1" applyFill="1" applyBorder="1" applyAlignment="1">
      <alignment horizontal="center" vertical="center" wrapText="1"/>
    </xf>
    <xf numFmtId="0" fontId="5" fillId="8" borderId="1" xfId="1" applyFont="1" applyFill="1" applyBorder="1" applyAlignment="1">
      <alignment horizontal="center" vertical="center" wrapText="1"/>
    </xf>
    <xf numFmtId="0" fontId="5" fillId="8" borderId="11" xfId="1" applyFont="1" applyFill="1" applyBorder="1" applyAlignment="1">
      <alignment horizontal="center" vertical="center" wrapText="1"/>
    </xf>
    <xf numFmtId="0" fontId="7" fillId="8" borderId="49" xfId="1" applyFont="1" applyFill="1" applyBorder="1" applyAlignment="1">
      <alignment horizontal="center" vertical="center"/>
    </xf>
    <xf numFmtId="0" fontId="7" fillId="8" borderId="49" xfId="1" applyFont="1" applyFill="1" applyBorder="1" applyAlignment="1">
      <alignment horizontal="center" vertical="center" wrapText="1"/>
    </xf>
    <xf numFmtId="0" fontId="7" fillId="8" borderId="1" xfId="1" applyFont="1" applyFill="1" applyBorder="1" applyAlignment="1">
      <alignment horizontal="center" vertical="center" wrapText="1"/>
    </xf>
    <xf numFmtId="0" fontId="7" fillId="8" borderId="11" xfId="1" applyFont="1" applyFill="1" applyBorder="1" applyAlignment="1">
      <alignment horizontal="center" vertical="center" wrapText="1"/>
    </xf>
    <xf numFmtId="0" fontId="7" fillId="8" borderId="57" xfId="1" applyFont="1" applyFill="1" applyBorder="1" applyAlignment="1">
      <alignment horizontal="center" vertical="center" wrapText="1"/>
    </xf>
    <xf numFmtId="0" fontId="7" fillId="8" borderId="59" xfId="1" applyFont="1" applyFill="1" applyBorder="1" applyAlignment="1">
      <alignment horizontal="center" vertical="center" wrapText="1"/>
    </xf>
    <xf numFmtId="0" fontId="7" fillId="8" borderId="61" xfId="1" applyFont="1" applyFill="1" applyBorder="1" applyAlignment="1">
      <alignment horizontal="center" vertical="center" wrapText="1"/>
    </xf>
    <xf numFmtId="0" fontId="7" fillId="2" borderId="25" xfId="1" applyFont="1" applyFill="1" applyBorder="1" applyAlignment="1">
      <alignment horizontal="center" vertical="center" wrapText="1"/>
    </xf>
    <xf numFmtId="0" fontId="7" fillId="2" borderId="45" xfId="1" applyFont="1" applyFill="1" applyBorder="1" applyAlignment="1">
      <alignment horizontal="center" vertical="center" wrapText="1"/>
    </xf>
    <xf numFmtId="0" fontId="7" fillId="2" borderId="79" xfId="1" applyFont="1" applyFill="1" applyBorder="1" applyAlignment="1">
      <alignment horizontal="center" vertical="center" wrapText="1"/>
    </xf>
    <xf numFmtId="0" fontId="10" fillId="0" borderId="44" xfId="1" applyFont="1" applyBorder="1" applyAlignment="1">
      <alignment horizontal="center" vertical="center" wrapText="1"/>
    </xf>
    <xf numFmtId="0" fontId="10" fillId="0" borderId="45" xfId="1" applyFont="1" applyBorder="1" applyAlignment="1">
      <alignment horizontal="center" vertical="center" wrapText="1"/>
    </xf>
    <xf numFmtId="0" fontId="10" fillId="0" borderId="46" xfId="1" applyFont="1" applyBorder="1" applyAlignment="1">
      <alignment horizontal="center" vertical="center" wrapText="1"/>
    </xf>
    <xf numFmtId="0" fontId="4" fillId="0" borderId="44" xfId="1" applyFont="1" applyBorder="1" applyAlignment="1">
      <alignment horizontal="center" vertical="center" wrapText="1"/>
    </xf>
    <xf numFmtId="0" fontId="4" fillId="0" borderId="45" xfId="1" applyFont="1" applyBorder="1" applyAlignment="1">
      <alignment horizontal="center" vertical="center" wrapText="1"/>
    </xf>
    <xf numFmtId="0" fontId="4" fillId="0" borderId="46" xfId="1" applyFont="1" applyBorder="1" applyAlignment="1">
      <alignment horizontal="center" vertical="center" wrapText="1"/>
    </xf>
    <xf numFmtId="0" fontId="1" fillId="0" borderId="33" xfId="1" applyFont="1" applyBorder="1" applyAlignment="1">
      <alignment horizontal="right"/>
    </xf>
    <xf numFmtId="0" fontId="1" fillId="0" borderId="43" xfId="1" applyFont="1" applyBorder="1" applyAlignment="1">
      <alignment horizontal="right"/>
    </xf>
    <xf numFmtId="0" fontId="1" fillId="0" borderId="48" xfId="1" applyFont="1" applyBorder="1" applyAlignment="1">
      <alignment horizontal="right"/>
    </xf>
    <xf numFmtId="0" fontId="1" fillId="0" borderId="0" xfId="1" applyFont="1" applyBorder="1" applyAlignment="1">
      <alignment horizontal="right"/>
    </xf>
    <xf numFmtId="0" fontId="1" fillId="0" borderId="35" xfId="1" applyFont="1" applyBorder="1" applyAlignment="1">
      <alignment horizontal="right"/>
    </xf>
    <xf numFmtId="14" fontId="23" fillId="0" borderId="65" xfId="1" applyNumberFormat="1" applyFont="1" applyBorder="1" applyAlignment="1">
      <alignment horizontal="center" vertical="center"/>
    </xf>
    <xf numFmtId="14" fontId="31" fillId="0" borderId="44" xfId="1" applyNumberFormat="1" applyFont="1" applyBorder="1" applyAlignment="1">
      <alignment horizontal="center"/>
    </xf>
    <xf numFmtId="14" fontId="31" fillId="0" borderId="46" xfId="1" applyNumberFormat="1" applyFont="1" applyBorder="1" applyAlignment="1">
      <alignment horizontal="center"/>
    </xf>
    <xf numFmtId="0" fontId="5" fillId="6" borderId="44" xfId="1" applyFont="1" applyFill="1" applyBorder="1" applyAlignment="1">
      <alignment horizontal="center" vertical="center" wrapText="1"/>
    </xf>
    <xf numFmtId="0" fontId="5" fillId="6" borderId="46" xfId="1" applyFont="1" applyFill="1" applyBorder="1" applyAlignment="1">
      <alignment horizontal="center" vertical="center" wrapText="1"/>
    </xf>
    <xf numFmtId="14" fontId="12" fillId="0" borderId="44" xfId="1" applyNumberFormat="1" applyFont="1" applyFill="1" applyBorder="1" applyAlignment="1">
      <alignment horizontal="center" vertical="center" wrapText="1"/>
    </xf>
    <xf numFmtId="14" fontId="12" fillId="0" borderId="46" xfId="1" applyNumberFormat="1" applyFont="1" applyFill="1" applyBorder="1" applyAlignment="1">
      <alignment horizontal="center" vertical="center" wrapText="1"/>
    </xf>
    <xf numFmtId="0" fontId="28" fillId="0" borderId="43" xfId="1" applyFont="1" applyBorder="1" applyAlignment="1">
      <alignment horizontal="left" vertical="center" wrapText="1"/>
    </xf>
    <xf numFmtId="0" fontId="24" fillId="0" borderId="43" xfId="1" applyFont="1" applyBorder="1" applyAlignment="1">
      <alignment horizontal="left" vertical="center"/>
    </xf>
    <xf numFmtId="0" fontId="5" fillId="6" borderId="65" xfId="1" applyFont="1" applyFill="1" applyBorder="1" applyAlignment="1">
      <alignment horizontal="center" vertical="center" wrapText="1"/>
    </xf>
    <xf numFmtId="14" fontId="17" fillId="0" borderId="44" xfId="1" applyNumberFormat="1" applyFont="1" applyFill="1" applyBorder="1" applyAlignment="1">
      <alignment horizontal="center" vertical="center" wrapText="1"/>
    </xf>
    <xf numFmtId="14" fontId="17" fillId="0" borderId="46" xfId="1" applyNumberFormat="1" applyFont="1" applyFill="1" applyBorder="1" applyAlignment="1">
      <alignment horizontal="center" vertical="center" wrapText="1"/>
    </xf>
    <xf numFmtId="0" fontId="6" fillId="0" borderId="43" xfId="1" applyFont="1" applyBorder="1" applyAlignment="1">
      <alignment horizontal="center" vertical="center" wrapText="1"/>
    </xf>
    <xf numFmtId="0" fontId="6" fillId="0" borderId="48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6" fillId="0" borderId="35" xfId="1" applyFont="1" applyBorder="1" applyAlignment="1">
      <alignment horizontal="center" vertical="center" wrapText="1"/>
    </xf>
    <xf numFmtId="0" fontId="6" fillId="0" borderId="52" xfId="1" applyFont="1" applyBorder="1" applyAlignment="1">
      <alignment horizontal="center" vertical="center" wrapText="1"/>
    </xf>
    <xf numFmtId="0" fontId="6" fillId="0" borderId="53" xfId="1" applyFont="1" applyBorder="1" applyAlignment="1">
      <alignment horizontal="center" vertical="center" wrapText="1"/>
    </xf>
    <xf numFmtId="0" fontId="1" fillId="0" borderId="34" xfId="1" applyFont="1" applyBorder="1" applyAlignment="1">
      <alignment horizontal="right" vertical="top"/>
    </xf>
    <xf numFmtId="0" fontId="1" fillId="0" borderId="0" xfId="1" applyFont="1" applyBorder="1" applyAlignment="1">
      <alignment horizontal="right" vertical="top"/>
    </xf>
    <xf numFmtId="0" fontId="1" fillId="0" borderId="39" xfId="1" applyFont="1" applyBorder="1" applyAlignment="1">
      <alignment horizontal="right" vertical="top"/>
    </xf>
    <xf numFmtId="0" fontId="1" fillId="0" borderId="52" xfId="1" applyFont="1" applyBorder="1" applyAlignment="1">
      <alignment horizontal="right" vertical="top"/>
    </xf>
    <xf numFmtId="0" fontId="7" fillId="8" borderId="47" xfId="1" applyFont="1" applyFill="1" applyBorder="1" applyAlignment="1">
      <alignment horizontal="center" vertical="center" wrapText="1"/>
    </xf>
    <xf numFmtId="0" fontId="7" fillId="8" borderId="24" xfId="1" applyFont="1" applyFill="1" applyBorder="1" applyAlignment="1">
      <alignment horizontal="center" vertical="center" wrapText="1"/>
    </xf>
    <xf numFmtId="0" fontId="7" fillId="8" borderId="12" xfId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left" wrapText="1"/>
    </xf>
    <xf numFmtId="0" fontId="34" fillId="8" borderId="80" xfId="1" applyFont="1" applyFill="1" applyBorder="1" applyAlignment="1">
      <alignment horizontal="center" vertical="center" wrapText="1"/>
    </xf>
    <xf numFmtId="0" fontId="34" fillId="8" borderId="41" xfId="1" applyFont="1" applyFill="1" applyBorder="1" applyAlignment="1">
      <alignment horizontal="center" vertical="center" wrapText="1"/>
    </xf>
    <xf numFmtId="0" fontId="34" fillId="8" borderId="85" xfId="1" applyFont="1" applyFill="1" applyBorder="1" applyAlignment="1">
      <alignment horizontal="center" vertical="center" wrapText="1"/>
    </xf>
    <xf numFmtId="0" fontId="34" fillId="8" borderId="47" xfId="1" applyFont="1" applyFill="1" applyBorder="1" applyAlignment="1">
      <alignment horizontal="center" vertical="center" wrapText="1"/>
    </xf>
    <xf numFmtId="0" fontId="34" fillId="8" borderId="24" xfId="1" applyFont="1" applyFill="1" applyBorder="1" applyAlignment="1">
      <alignment horizontal="center" vertical="center" wrapText="1"/>
    </xf>
    <xf numFmtId="0" fontId="34" fillId="8" borderId="60" xfId="1" applyFont="1" applyFill="1" applyBorder="1" applyAlignment="1">
      <alignment horizontal="center" vertical="center" wrapText="1"/>
    </xf>
    <xf numFmtId="0" fontId="34" fillId="8" borderId="56" xfId="1" applyFont="1" applyFill="1" applyBorder="1" applyAlignment="1">
      <alignment horizontal="center" vertical="center" wrapText="1"/>
    </xf>
    <xf numFmtId="0" fontId="32" fillId="8" borderId="44" xfId="1" applyFont="1" applyFill="1" applyBorder="1" applyAlignment="1">
      <alignment horizontal="center" vertical="center" wrapText="1"/>
    </xf>
    <xf numFmtId="0" fontId="32" fillId="8" borderId="45" xfId="1" applyFont="1" applyFill="1" applyBorder="1" applyAlignment="1">
      <alignment horizontal="center" vertical="center" wrapText="1"/>
    </xf>
    <xf numFmtId="0" fontId="32" fillId="8" borderId="46" xfId="1" applyFont="1" applyFill="1" applyBorder="1" applyAlignment="1">
      <alignment horizontal="center" vertical="center" wrapText="1"/>
    </xf>
    <xf numFmtId="0" fontId="34" fillId="8" borderId="49" xfId="1" applyFont="1" applyFill="1" applyBorder="1" applyAlignment="1">
      <alignment horizontal="center" wrapText="1"/>
    </xf>
    <xf numFmtId="0" fontId="34" fillId="8" borderId="57" xfId="1" applyFont="1" applyFill="1" applyBorder="1" applyAlignment="1">
      <alignment horizontal="center" vertical="center" wrapText="1"/>
    </xf>
    <xf numFmtId="0" fontId="34" fillId="8" borderId="59" xfId="1" applyFont="1" applyFill="1" applyBorder="1" applyAlignment="1">
      <alignment horizontal="center" vertical="center" wrapText="1"/>
    </xf>
    <xf numFmtId="0" fontId="34" fillId="8" borderId="61" xfId="1" applyFont="1" applyFill="1" applyBorder="1" applyAlignment="1">
      <alignment horizontal="center" vertical="center" wrapText="1"/>
    </xf>
    <xf numFmtId="0" fontId="34" fillId="6" borderId="1" xfId="1" applyFont="1" applyFill="1" applyBorder="1" applyAlignment="1">
      <alignment horizontal="center" vertical="center" wrapText="1"/>
    </xf>
    <xf numFmtId="0" fontId="34" fillId="6" borderId="58" xfId="1" applyFont="1" applyFill="1" applyBorder="1" applyAlignment="1">
      <alignment horizontal="center" vertical="center" wrapText="1"/>
    </xf>
    <xf numFmtId="0" fontId="34" fillId="6" borderId="24" xfId="1" applyFont="1" applyFill="1" applyBorder="1" applyAlignment="1">
      <alignment horizontal="center" vertical="center" wrapText="1"/>
    </xf>
    <xf numFmtId="0" fontId="34" fillId="6" borderId="60" xfId="1" applyFont="1" applyFill="1" applyBorder="1" applyAlignment="1">
      <alignment horizontal="center" vertical="center" wrapText="1"/>
    </xf>
    <xf numFmtId="0" fontId="34" fillId="5" borderId="58" xfId="1" applyFont="1" applyFill="1" applyBorder="1" applyAlignment="1">
      <alignment horizontal="center" vertical="center" wrapText="1"/>
    </xf>
    <xf numFmtId="0" fontId="34" fillId="5" borderId="24" xfId="1" applyFont="1" applyFill="1" applyBorder="1" applyAlignment="1">
      <alignment horizontal="center" vertical="center" wrapText="1"/>
    </xf>
    <xf numFmtId="0" fontId="34" fillId="5" borderId="60" xfId="1" applyFont="1" applyFill="1" applyBorder="1" applyAlignment="1">
      <alignment horizontal="center" vertical="center" wrapText="1"/>
    </xf>
    <xf numFmtId="0" fontId="34" fillId="5" borderId="1" xfId="1" applyFont="1" applyFill="1" applyBorder="1" applyAlignment="1">
      <alignment horizontal="center" vertical="center" wrapText="1"/>
    </xf>
    <xf numFmtId="0" fontId="34" fillId="2" borderId="2" xfId="1" applyFont="1" applyFill="1" applyBorder="1" applyAlignment="1">
      <alignment horizontal="center" vertical="center" wrapText="1"/>
    </xf>
    <xf numFmtId="0" fontId="34" fillId="2" borderId="3" xfId="1" applyFont="1" applyFill="1" applyBorder="1" applyAlignment="1">
      <alignment horizontal="center" vertical="center" wrapText="1"/>
    </xf>
    <xf numFmtId="0" fontId="34" fillId="2" borderId="6" xfId="1" applyFont="1" applyFill="1" applyBorder="1" applyAlignment="1">
      <alignment horizontal="center" vertical="center" wrapText="1"/>
    </xf>
    <xf numFmtId="0" fontId="34" fillId="2" borderId="21" xfId="1" applyFont="1" applyFill="1" applyBorder="1" applyAlignment="1">
      <alignment horizontal="center" vertical="center" wrapText="1"/>
    </xf>
    <xf numFmtId="0" fontId="34" fillId="2" borderId="9" xfId="1" applyFont="1" applyFill="1" applyBorder="1" applyAlignment="1">
      <alignment horizontal="center" vertical="center" wrapText="1"/>
    </xf>
    <xf numFmtId="0" fontId="34" fillId="2" borderId="12" xfId="1" applyFont="1" applyFill="1" applyBorder="1" applyAlignment="1">
      <alignment horizontal="center" vertical="center" wrapText="1"/>
    </xf>
    <xf numFmtId="0" fontId="34" fillId="2" borderId="58" xfId="1" applyFont="1" applyFill="1" applyBorder="1" applyAlignment="1">
      <alignment horizontal="center" vertical="center" wrapText="1"/>
    </xf>
    <xf numFmtId="0" fontId="34" fillId="2" borderId="60" xfId="1" applyFont="1" applyFill="1" applyBorder="1" applyAlignment="1">
      <alignment horizontal="center" vertical="center" wrapText="1"/>
    </xf>
    <xf numFmtId="0" fontId="35" fillId="8" borderId="44" xfId="1" applyFont="1" applyFill="1" applyBorder="1" applyAlignment="1">
      <alignment horizontal="center" vertical="center" wrapText="1"/>
    </xf>
    <xf numFmtId="0" fontId="35" fillId="8" borderId="45" xfId="1" applyFont="1" applyFill="1" applyBorder="1" applyAlignment="1">
      <alignment horizontal="center" vertical="center" wrapText="1"/>
    </xf>
    <xf numFmtId="0" fontId="35" fillId="8" borderId="46" xfId="1" applyFont="1" applyFill="1" applyBorder="1" applyAlignment="1">
      <alignment horizontal="center" vertical="center" wrapText="1"/>
    </xf>
    <xf numFmtId="0" fontId="5" fillId="8" borderId="17" xfId="1" applyFont="1" applyFill="1" applyBorder="1" applyAlignment="1">
      <alignment horizontal="center" vertical="center" wrapText="1"/>
    </xf>
    <xf numFmtId="0" fontId="5" fillId="8" borderId="18" xfId="1" applyFont="1" applyFill="1" applyBorder="1" applyAlignment="1">
      <alignment horizontal="center" vertical="center" wrapText="1"/>
    </xf>
    <xf numFmtId="0" fontId="5" fillId="8" borderId="8" xfId="1" applyFont="1" applyFill="1" applyBorder="1" applyAlignment="1">
      <alignment horizontal="center" vertical="center" wrapText="1"/>
    </xf>
    <xf numFmtId="0" fontId="5" fillId="8" borderId="9" xfId="1" applyFont="1" applyFill="1" applyBorder="1" applyAlignment="1">
      <alignment horizontal="center" vertical="center" wrapText="1"/>
    </xf>
    <xf numFmtId="0" fontId="5" fillId="8" borderId="56" xfId="1" applyFont="1" applyFill="1" applyBorder="1" applyAlignment="1">
      <alignment horizontal="center" vertical="center" wrapText="1"/>
    </xf>
    <xf numFmtId="0" fontId="5" fillId="8" borderId="12" xfId="1" applyFont="1" applyFill="1" applyBorder="1" applyAlignment="1">
      <alignment horizontal="center" vertical="center" wrapText="1"/>
    </xf>
    <xf numFmtId="0" fontId="1" fillId="0" borderId="0" xfId="1" applyFont="1" applyAlignment="1">
      <alignment horizontal="left"/>
    </xf>
    <xf numFmtId="0" fontId="1" fillId="8" borderId="51" xfId="1" applyFont="1" applyFill="1" applyBorder="1" applyAlignment="1">
      <alignment horizontal="center" vertical="center" wrapText="1"/>
    </xf>
    <xf numFmtId="0" fontId="1" fillId="8" borderId="54" xfId="1" applyFont="1" applyFill="1" applyBorder="1" applyAlignment="1">
      <alignment horizontal="center" vertical="center" wrapText="1"/>
    </xf>
    <xf numFmtId="0" fontId="1" fillId="8" borderId="49" xfId="1" applyFont="1" applyFill="1" applyBorder="1" applyAlignment="1">
      <alignment horizontal="center" vertical="center" wrapText="1"/>
    </xf>
    <xf numFmtId="0" fontId="1" fillId="8" borderId="11" xfId="1" applyFont="1" applyFill="1" applyBorder="1" applyAlignment="1">
      <alignment horizontal="center" vertical="center" wrapText="1"/>
    </xf>
    <xf numFmtId="0" fontId="1" fillId="8" borderId="50" xfId="1" applyFont="1" applyFill="1" applyBorder="1" applyAlignment="1">
      <alignment horizontal="center" vertical="center" wrapText="1"/>
    </xf>
    <xf numFmtId="0" fontId="1" fillId="8" borderId="32" xfId="1" applyFont="1" applyFill="1" applyBorder="1" applyAlignment="1">
      <alignment horizontal="center" vertical="center" wrapText="1"/>
    </xf>
    <xf numFmtId="0" fontId="1" fillId="6" borderId="31" xfId="1" applyFont="1" applyFill="1" applyBorder="1" applyAlignment="1">
      <alignment horizontal="center" vertical="center" wrapText="1"/>
    </xf>
    <xf numFmtId="0" fontId="1" fillId="6" borderId="14" xfId="1" applyFont="1" applyFill="1" applyBorder="1" applyAlignment="1">
      <alignment horizontal="center" vertical="center" wrapText="1"/>
    </xf>
    <xf numFmtId="0" fontId="1" fillId="6" borderId="11" xfId="1" applyFont="1" applyFill="1" applyBorder="1" applyAlignment="1">
      <alignment horizontal="center" vertical="center" wrapText="1"/>
    </xf>
    <xf numFmtId="0" fontId="12" fillId="0" borderId="1" xfId="1" applyBorder="1" applyAlignment="1">
      <alignment horizontal="center"/>
    </xf>
    <xf numFmtId="0" fontId="12" fillId="0" borderId="30" xfId="1" applyBorder="1" applyAlignment="1">
      <alignment horizontal="center"/>
    </xf>
    <xf numFmtId="0" fontId="1" fillId="6" borderId="65" xfId="1" applyFont="1" applyFill="1" applyBorder="1" applyAlignment="1">
      <alignment horizontal="center" vertical="center"/>
    </xf>
    <xf numFmtId="0" fontId="1" fillId="6" borderId="44" xfId="1" applyFont="1" applyFill="1" applyBorder="1" applyAlignment="1">
      <alignment horizontal="center" vertical="center"/>
    </xf>
    <xf numFmtId="0" fontId="1" fillId="6" borderId="26" xfId="1" applyFont="1" applyFill="1" applyBorder="1" applyAlignment="1">
      <alignment horizontal="center" vertical="center"/>
    </xf>
    <xf numFmtId="0" fontId="1" fillId="6" borderId="25" xfId="1" applyFont="1" applyFill="1" applyBorder="1" applyAlignment="1">
      <alignment horizontal="center" vertical="center"/>
    </xf>
    <xf numFmtId="0" fontId="1" fillId="6" borderId="46" xfId="1" applyFont="1" applyFill="1" applyBorder="1" applyAlignment="1">
      <alignment horizontal="center" vertical="center"/>
    </xf>
    <xf numFmtId="0" fontId="12" fillId="0" borderId="27" xfId="1" applyBorder="1" applyAlignment="1">
      <alignment horizontal="center"/>
    </xf>
    <xf numFmtId="0" fontId="12" fillId="0" borderId="5" xfId="1" applyBorder="1" applyAlignment="1">
      <alignment horizontal="center"/>
    </xf>
    <xf numFmtId="0" fontId="12" fillId="0" borderId="28" xfId="1" applyBorder="1" applyAlignment="1">
      <alignment horizontal="center"/>
    </xf>
    <xf numFmtId="0" fontId="1" fillId="2" borderId="25" xfId="1" applyFont="1" applyFill="1" applyBorder="1" applyAlignment="1">
      <alignment horizontal="center" vertical="center"/>
    </xf>
    <xf numFmtId="0" fontId="1" fillId="2" borderId="23" xfId="1" applyFont="1" applyFill="1" applyBorder="1" applyAlignment="1">
      <alignment horizontal="center" vertical="center"/>
    </xf>
    <xf numFmtId="0" fontId="36" fillId="8" borderId="79" xfId="1" applyFont="1" applyFill="1" applyBorder="1" applyAlignment="1">
      <alignment horizontal="center" vertical="center"/>
    </xf>
    <xf numFmtId="0" fontId="36" fillId="8" borderId="45" xfId="1" applyFont="1" applyFill="1" applyBorder="1" applyAlignment="1">
      <alignment horizontal="center" vertical="center"/>
    </xf>
    <xf numFmtId="0" fontId="36" fillId="8" borderId="46" xfId="1" applyFont="1" applyFill="1" applyBorder="1" applyAlignment="1">
      <alignment horizontal="center" vertical="center"/>
    </xf>
    <xf numFmtId="165" fontId="12" fillId="0" borderId="85" xfId="1" applyNumberFormat="1" applyFont="1" applyBorder="1" applyAlignment="1">
      <alignment horizontal="center" vertical="center"/>
    </xf>
    <xf numFmtId="165" fontId="12" fillId="0" borderId="12" xfId="1" applyNumberFormat="1" applyFont="1" applyBorder="1" applyAlignment="1">
      <alignment horizontal="center" vertical="center"/>
    </xf>
    <xf numFmtId="165" fontId="12" fillId="0" borderId="60" xfId="1" applyNumberFormat="1" applyFont="1" applyBorder="1" applyAlignment="1">
      <alignment horizontal="center" vertical="center"/>
    </xf>
    <xf numFmtId="165" fontId="12" fillId="2" borderId="56" xfId="1" applyNumberFormat="1" applyFont="1" applyFill="1" applyBorder="1" applyAlignment="1">
      <alignment horizontal="center" vertical="center"/>
    </xf>
    <xf numFmtId="165" fontId="12" fillId="2" borderId="12" xfId="1" applyNumberFormat="1" applyFont="1" applyFill="1" applyBorder="1" applyAlignment="1">
      <alignment horizontal="center" vertical="center"/>
    </xf>
    <xf numFmtId="10" fontId="0" fillId="2" borderId="56" xfId="4" applyNumberFormat="1" applyFont="1" applyFill="1" applyBorder="1" applyAlignment="1">
      <alignment horizontal="center" vertical="center"/>
    </xf>
    <xf numFmtId="10" fontId="0" fillId="2" borderId="52" xfId="4" applyNumberFormat="1" applyFont="1" applyFill="1" applyBorder="1" applyAlignment="1">
      <alignment horizontal="center" vertical="center"/>
    </xf>
    <xf numFmtId="10" fontId="0" fillId="2" borderId="53" xfId="4" applyNumberFormat="1" applyFont="1" applyFill="1" applyBorder="1" applyAlignment="1">
      <alignment horizontal="center" vertical="center"/>
    </xf>
    <xf numFmtId="0" fontId="1" fillId="6" borderId="13" xfId="1" applyFont="1" applyFill="1" applyBorder="1" applyAlignment="1">
      <alignment horizontal="center" vertical="center" wrapText="1"/>
    </xf>
    <xf numFmtId="0" fontId="1" fillId="2" borderId="79" xfId="1" applyFont="1" applyFill="1" applyBorder="1" applyAlignment="1">
      <alignment horizontal="center" vertical="center"/>
    </xf>
    <xf numFmtId="165" fontId="12" fillId="0" borderId="79" xfId="1" applyNumberFormat="1" applyFont="1" applyBorder="1" applyAlignment="1">
      <alignment horizontal="center" vertical="center"/>
    </xf>
    <xf numFmtId="165" fontId="12" fillId="0" borderId="83" xfId="1" applyNumberFormat="1" applyFont="1" applyBorder="1" applyAlignment="1">
      <alignment horizontal="center" vertical="center"/>
    </xf>
    <xf numFmtId="0" fontId="12" fillId="0" borderId="44" xfId="1" applyBorder="1" applyAlignment="1">
      <alignment horizontal="center" vertical="center"/>
    </xf>
    <xf numFmtId="0" fontId="12" fillId="0" borderId="46" xfId="1" applyBorder="1" applyAlignment="1">
      <alignment horizontal="center" vertical="center"/>
    </xf>
    <xf numFmtId="0" fontId="7" fillId="6" borderId="33" xfId="1" applyFont="1" applyFill="1" applyBorder="1" applyAlignment="1">
      <alignment horizontal="center" vertical="center" textRotation="90" wrapText="1"/>
    </xf>
    <xf numFmtId="0" fontId="7" fillId="6" borderId="18" xfId="1" applyFont="1" applyFill="1" applyBorder="1" applyAlignment="1">
      <alignment horizontal="center" vertical="center" textRotation="90" wrapText="1"/>
    </xf>
    <xf numFmtId="0" fontId="7" fillId="6" borderId="34" xfId="1" applyFont="1" applyFill="1" applyBorder="1" applyAlignment="1">
      <alignment horizontal="center" vertical="center" textRotation="90" wrapText="1"/>
    </xf>
    <xf numFmtId="0" fontId="7" fillId="6" borderId="9" xfId="1" applyFont="1" applyFill="1" applyBorder="1" applyAlignment="1">
      <alignment horizontal="center" vertical="center" textRotation="90" wrapText="1"/>
    </xf>
    <xf numFmtId="0" fontId="7" fillId="6" borderId="39" xfId="1" applyFont="1" applyFill="1" applyBorder="1" applyAlignment="1">
      <alignment horizontal="center" vertical="center" textRotation="90" wrapText="1"/>
    </xf>
    <xf numFmtId="0" fontId="7" fillId="6" borderId="12" xfId="1" applyFont="1" applyFill="1" applyBorder="1" applyAlignment="1">
      <alignment horizontal="center" vertical="center" textRotation="90" wrapText="1"/>
    </xf>
    <xf numFmtId="0" fontId="7" fillId="8" borderId="60" xfId="1" applyFont="1" applyFill="1" applyBorder="1" applyAlignment="1">
      <alignment horizontal="center" vertical="center" wrapText="1"/>
    </xf>
    <xf numFmtId="0" fontId="12" fillId="0" borderId="31" xfId="1" applyBorder="1" applyAlignment="1">
      <alignment horizontal="center"/>
    </xf>
    <xf numFmtId="0" fontId="12" fillId="0" borderId="11" xfId="1" applyBorder="1" applyAlignment="1">
      <alignment horizontal="center"/>
    </xf>
    <xf numFmtId="0" fontId="12" fillId="0" borderId="32" xfId="1" applyBorder="1" applyAlignment="1">
      <alignment horizontal="center"/>
    </xf>
    <xf numFmtId="0" fontId="37" fillId="0" borderId="44" xfId="1" applyFont="1" applyBorder="1" applyAlignment="1">
      <alignment horizontal="left" vertical="center" wrapText="1"/>
    </xf>
    <xf numFmtId="0" fontId="37" fillId="0" borderId="45" xfId="1" applyFont="1" applyBorder="1" applyAlignment="1">
      <alignment horizontal="left" vertical="center" wrapText="1"/>
    </xf>
    <xf numFmtId="0" fontId="37" fillId="0" borderId="46" xfId="1" applyFont="1" applyBorder="1" applyAlignment="1">
      <alignment horizontal="left" vertical="center" wrapText="1"/>
    </xf>
    <xf numFmtId="0" fontId="12" fillId="0" borderId="29" xfId="1" applyBorder="1" applyAlignment="1">
      <alignment horizontal="center"/>
    </xf>
    <xf numFmtId="0" fontId="34" fillId="5" borderId="25" xfId="1" applyFont="1" applyFill="1" applyBorder="1" applyAlignment="1">
      <alignment horizontal="right"/>
    </xf>
    <xf numFmtId="0" fontId="34" fillId="5" borderId="83" xfId="1" applyFont="1" applyFill="1" applyBorder="1" applyAlignment="1">
      <alignment horizontal="right"/>
    </xf>
    <xf numFmtId="0" fontId="34" fillId="5" borderId="23" xfId="1" applyFont="1" applyFill="1" applyBorder="1" applyAlignment="1">
      <alignment horizontal="right"/>
    </xf>
  </cellXfs>
  <cellStyles count="5">
    <cellStyle name="Dziesiętny 2" xfId="3"/>
    <cellStyle name="Hiperłącze" xfId="2" builtinId="8"/>
    <cellStyle name="Normalny" xfId="0" builtinId="0"/>
    <cellStyle name="Normalny 2" xfId="1"/>
    <cellStyle name="Procentowy 2" xfId="4"/>
  </cellStyles>
  <dxfs count="2">
    <dxf>
      <font>
        <color rgb="FFFFFF00"/>
      </font>
      <fill>
        <patternFill>
          <fgColor rgb="FFFF0000"/>
          <bgColor rgb="FFFF0000"/>
        </patternFill>
      </fill>
    </dxf>
    <dxf>
      <font>
        <color rgb="FFFFFF00"/>
      </font>
      <fill>
        <patternFill>
          <fgColor rgb="FFFF0000"/>
          <bgColor rgb="FFFF0000"/>
        </patternFill>
      </fill>
    </dxf>
  </dxfs>
  <tableStyles count="0" defaultTableStyle="TableStyleMedium2" defaultPivotStyle="PivotStyleLight16"/>
  <colors>
    <mruColors>
      <color rgb="FFECEEF2"/>
      <color rgb="FF5482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-PB-1\vserv\NPPDL\FUNDUSZ%20DR&#211;G%20SAMORZ&#260;DOWYCH\Realizacja%202021\Projekty\02%20PRZEJ&#346;CIA\Tabela%20PRZEJ&#346;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"/>
      <sheetName val="dane dysponentów"/>
      <sheetName val="ZBIORCZA"/>
      <sheetName val="Zbiorcza - podsumowanie"/>
    </sheetNames>
    <sheetDataSet>
      <sheetData sheetId="0">
        <row r="2">
          <cell r="B2" t="str">
            <v>3.142.2021</v>
          </cell>
          <cell r="C2" t="str">
            <v>Miasto Radom</v>
          </cell>
          <cell r="D2">
            <v>1463011</v>
          </cell>
          <cell r="E2" t="str">
            <v>Radomski</v>
          </cell>
          <cell r="F2"/>
          <cell r="G2" t="str">
            <v>Poprawa bezpieczeństwa ruchu drogowego na 1 przejściu dla pieszych w Radomiu na ul. 25-go Czerwca na drodze nr 5304W</v>
          </cell>
          <cell r="H2" t="str">
            <v>P</v>
          </cell>
          <cell r="I2">
            <v>1</v>
          </cell>
          <cell r="J2">
            <v>0</v>
          </cell>
          <cell r="K2">
            <v>1</v>
          </cell>
          <cell r="L2" t="str">
            <v>projekt + roboty budowlane</v>
          </cell>
          <cell r="M2" t="str">
            <v>Weronika Kropidłowska</v>
          </cell>
          <cell r="N2" t="str">
            <v>06.2021 - 12.2021</v>
          </cell>
          <cell r="O2"/>
          <cell r="P2">
            <v>0.8</v>
          </cell>
          <cell r="Q2">
            <v>0.8</v>
          </cell>
          <cell r="R2">
            <v>200000</v>
          </cell>
          <cell r="S2" t="str">
            <v/>
          </cell>
          <cell r="T2" t="str">
            <v/>
          </cell>
          <cell r="U2"/>
          <cell r="V2"/>
          <cell r="W2"/>
          <cell r="X2"/>
          <cell r="Y2" t="str">
            <v>PP</v>
          </cell>
          <cell r="Z2"/>
        </row>
        <row r="3">
          <cell r="B3" t="str">
            <v>3.30.2021</v>
          </cell>
          <cell r="C3" t="str">
            <v>Powiat Grójecki</v>
          </cell>
          <cell r="D3">
            <v>1406</v>
          </cell>
          <cell r="E3" t="str">
            <v>Grójecki</v>
          </cell>
          <cell r="F3"/>
          <cell r="G3" t="str">
            <v>Poprawa bezpieczeństwa ruchu drogowego na 1 przejściu dla pieszych w Grójcu na ul. Armii Krajowej na drodze nr 1647W</v>
          </cell>
          <cell r="H3" t="str">
            <v>P</v>
          </cell>
          <cell r="I3">
            <v>1</v>
          </cell>
          <cell r="J3">
            <v>0</v>
          </cell>
          <cell r="K3">
            <v>1</v>
          </cell>
          <cell r="L3" t="str">
            <v>roboty budowlane</v>
          </cell>
          <cell r="M3" t="str">
            <v>Weronika Kropidłowska</v>
          </cell>
          <cell r="N3" t="str">
            <v>12.2021 - 11.2022</v>
          </cell>
          <cell r="O3"/>
          <cell r="P3">
            <v>0.8</v>
          </cell>
          <cell r="Q3">
            <v>0.8</v>
          </cell>
          <cell r="R3">
            <v>200000</v>
          </cell>
          <cell r="S3" t="str">
            <v/>
          </cell>
          <cell r="T3" t="str">
            <v/>
          </cell>
          <cell r="U3"/>
          <cell r="V3"/>
          <cell r="W3"/>
          <cell r="X3"/>
          <cell r="Y3" t="str">
            <v>PP</v>
          </cell>
          <cell r="Z3"/>
        </row>
        <row r="4">
          <cell r="B4" t="str">
            <v>3.268.2021</v>
          </cell>
          <cell r="C4" t="str">
            <v>Powiat Otwocki</v>
          </cell>
          <cell r="D4">
            <v>1417</v>
          </cell>
          <cell r="E4" t="str">
            <v>Otwocki</v>
          </cell>
          <cell r="F4"/>
          <cell r="G4" t="str">
            <v>Poprawa bezpieczeństwa ruchu drogowego na 1 przejściu dla pieszych w Józefowie na ul. Granicznej na drodze nr 2768W</v>
          </cell>
          <cell r="H4" t="str">
            <v>P</v>
          </cell>
          <cell r="I4">
            <v>1</v>
          </cell>
          <cell r="J4">
            <v>0</v>
          </cell>
          <cell r="K4">
            <v>1</v>
          </cell>
          <cell r="L4" t="str">
            <v>zaprojektuj i wybuduj</v>
          </cell>
          <cell r="M4" t="str">
            <v>Rafał Rudnik</v>
          </cell>
          <cell r="N4" t="str">
            <v>08.2021 - 05.2022</v>
          </cell>
          <cell r="O4"/>
          <cell r="P4">
            <v>0.8</v>
          </cell>
          <cell r="Q4">
            <v>0.8</v>
          </cell>
          <cell r="R4">
            <v>200000</v>
          </cell>
          <cell r="S4" t="str">
            <v/>
          </cell>
          <cell r="T4" t="str">
            <v/>
          </cell>
          <cell r="U4"/>
          <cell r="V4"/>
          <cell r="W4"/>
          <cell r="X4"/>
          <cell r="Y4" t="str">
            <v>PP</v>
          </cell>
          <cell r="Z4"/>
        </row>
        <row r="5">
          <cell r="B5" t="str">
            <v>3.236.2021</v>
          </cell>
          <cell r="C5" t="str">
            <v>Powiat Pruszkowski</v>
          </cell>
          <cell r="D5">
            <v>1421</v>
          </cell>
          <cell r="E5" t="str">
            <v>Pruszkowski</v>
          </cell>
          <cell r="F5"/>
          <cell r="G5" t="str">
            <v>Poprawa bezpieczeństwa ruchu drogowego na 1 przejściu dla pieszych w Piastowie na ul. Dworcowej na drodze nr DP 3129W</v>
          </cell>
          <cell r="H5" t="str">
            <v>P</v>
          </cell>
          <cell r="I5">
            <v>1</v>
          </cell>
          <cell r="J5">
            <v>0</v>
          </cell>
          <cell r="K5">
            <v>1</v>
          </cell>
          <cell r="L5" t="str">
            <v>zaprojektuj i wybuduj</v>
          </cell>
          <cell r="M5" t="str">
            <v>Magdalena Panasiuk</v>
          </cell>
          <cell r="N5" t="str">
            <v>09.2021 - 12.2021</v>
          </cell>
          <cell r="O5"/>
          <cell r="P5">
            <v>0.8</v>
          </cell>
          <cell r="Q5">
            <v>0.8</v>
          </cell>
          <cell r="R5">
            <v>40000</v>
          </cell>
          <cell r="S5" t="str">
            <v/>
          </cell>
          <cell r="T5" t="str">
            <v/>
          </cell>
          <cell r="U5"/>
          <cell r="V5"/>
          <cell r="W5"/>
          <cell r="X5"/>
          <cell r="Y5" t="str">
            <v>PP</v>
          </cell>
          <cell r="Z5"/>
        </row>
        <row r="6">
          <cell r="B6" t="str">
            <v>3.9.2021</v>
          </cell>
          <cell r="C6" t="str">
            <v>Powiat Radomski</v>
          </cell>
          <cell r="D6">
            <v>1425</v>
          </cell>
          <cell r="E6" t="str">
            <v>Radomski</v>
          </cell>
          <cell r="F6"/>
          <cell r="G6" t="str">
            <v>Poprawa bezpieczeństwa ruchu drogowego na 1 przejściu dla pieszych w Jastrzębi na drodze nr 1715W Brzóza - Radom</v>
          </cell>
          <cell r="H6" t="str">
            <v>P</v>
          </cell>
          <cell r="I6">
            <v>1</v>
          </cell>
          <cell r="J6">
            <v>0</v>
          </cell>
          <cell r="K6">
            <v>1</v>
          </cell>
          <cell r="L6" t="str">
            <v>zaprojektuj i wybuduj</v>
          </cell>
          <cell r="M6" t="str">
            <v>Weronika Kropidłowska</v>
          </cell>
          <cell r="N6" t="str">
            <v>09.2021 - 08.2022</v>
          </cell>
          <cell r="O6"/>
          <cell r="P6">
            <v>0.8</v>
          </cell>
          <cell r="Q6">
            <v>0.8</v>
          </cell>
          <cell r="R6">
            <v>200000</v>
          </cell>
          <cell r="S6" t="str">
            <v/>
          </cell>
          <cell r="T6" t="str">
            <v/>
          </cell>
          <cell r="U6"/>
          <cell r="V6"/>
          <cell r="W6"/>
          <cell r="X6"/>
          <cell r="Y6" t="str">
            <v>PP</v>
          </cell>
          <cell r="Z6"/>
        </row>
        <row r="7">
          <cell r="B7" t="str">
            <v>3.23.2021</v>
          </cell>
          <cell r="C7" t="str">
            <v>Miasto Ostrołęka</v>
          </cell>
          <cell r="D7">
            <v>1461011</v>
          </cell>
          <cell r="E7" t="str">
            <v>Ostrołęcki</v>
          </cell>
          <cell r="F7"/>
          <cell r="G7" t="str">
            <v>Poprawa bezpieczeństwa ruchu drogowego na 1 przejściu dla pieszych w Ostrołęce na ul. Goworowskiej na drodze nr 4403W</v>
          </cell>
          <cell r="H7" t="str">
            <v>P</v>
          </cell>
          <cell r="I7">
            <v>1</v>
          </cell>
          <cell r="J7">
            <v>0</v>
          </cell>
          <cell r="K7">
            <v>1</v>
          </cell>
          <cell r="L7" t="str">
            <v>projekt + roboty budowlane</v>
          </cell>
          <cell r="M7" t="str">
            <v>Weronika Kropidłowska</v>
          </cell>
          <cell r="N7" t="str">
            <v>09.2021 - 08.2022</v>
          </cell>
          <cell r="O7"/>
          <cell r="P7">
            <v>0.8</v>
          </cell>
          <cell r="Q7">
            <v>0.8</v>
          </cell>
          <cell r="R7">
            <v>200000</v>
          </cell>
          <cell r="S7" t="str">
            <v/>
          </cell>
          <cell r="T7" t="str">
            <v/>
          </cell>
          <cell r="U7"/>
          <cell r="V7"/>
          <cell r="W7"/>
          <cell r="X7"/>
          <cell r="Y7" t="str">
            <v>PP</v>
          </cell>
          <cell r="Z7"/>
        </row>
        <row r="8">
          <cell r="B8" t="str">
            <v>3.24.2021</v>
          </cell>
          <cell r="C8" t="str">
            <v>Miasto Ostrołęka</v>
          </cell>
          <cell r="D8">
            <v>1461011</v>
          </cell>
          <cell r="E8" t="str">
            <v>Ostrołęcki</v>
          </cell>
          <cell r="F8"/>
          <cell r="G8" t="str">
            <v>Poprawa bezpieczeństwa ruchu drogowego na 1 przejściu dla pieszych w Ostrołęce na ul. Bohaterów Warszawy na drodze nr 5119W</v>
          </cell>
          <cell r="H8" t="str">
            <v>P</v>
          </cell>
          <cell r="I8">
            <v>1</v>
          </cell>
          <cell r="J8">
            <v>0</v>
          </cell>
          <cell r="K8">
            <v>1</v>
          </cell>
          <cell r="L8" t="str">
            <v>projekt + roboty budowlane</v>
          </cell>
          <cell r="M8" t="str">
            <v>Weronika Kropidłowska</v>
          </cell>
          <cell r="N8" t="str">
            <v>09.2021 - 08.2022</v>
          </cell>
          <cell r="O8"/>
          <cell r="P8">
            <v>0.8</v>
          </cell>
          <cell r="Q8">
            <v>0.8</v>
          </cell>
          <cell r="R8">
            <v>200000</v>
          </cell>
          <cell r="S8" t="str">
            <v/>
          </cell>
          <cell r="T8" t="str">
            <v/>
          </cell>
          <cell r="U8"/>
          <cell r="V8"/>
          <cell r="W8"/>
          <cell r="X8"/>
          <cell r="Y8" t="str">
            <v>PP</v>
          </cell>
          <cell r="Z8"/>
        </row>
        <row r="9">
          <cell r="B9" t="str">
            <v>3.232.2021</v>
          </cell>
          <cell r="C9" t="str">
            <v>Powiat Przasnyski</v>
          </cell>
          <cell r="D9">
            <v>1422</v>
          </cell>
          <cell r="E9" t="str">
            <v>Przasnyski</v>
          </cell>
          <cell r="F9"/>
          <cell r="G9" t="str">
            <v>Poprawa bezpieczeństwa ruchu drogowego na 2 przejściach dla pieszych w Krzynowłodze Małej na ul. Przasnyskiej i Kościelnej na drogach nr 3216W i 3220W</v>
          </cell>
          <cell r="H9" t="str">
            <v>P</v>
          </cell>
          <cell r="I9">
            <v>2</v>
          </cell>
          <cell r="J9">
            <v>0</v>
          </cell>
          <cell r="K9">
            <v>2</v>
          </cell>
          <cell r="L9" t="str">
            <v>roboty budowlane</v>
          </cell>
          <cell r="M9" t="str">
            <v>Magdalena Panasiuk</v>
          </cell>
          <cell r="N9" t="str">
            <v>11.2021 - 06.2022</v>
          </cell>
          <cell r="O9"/>
          <cell r="P9">
            <v>0.8</v>
          </cell>
          <cell r="Q9">
            <v>0.8</v>
          </cell>
          <cell r="R9">
            <v>320000</v>
          </cell>
          <cell r="S9" t="str">
            <v/>
          </cell>
          <cell r="T9" t="str">
            <v/>
          </cell>
          <cell r="U9"/>
          <cell r="V9"/>
          <cell r="W9"/>
          <cell r="X9"/>
          <cell r="Y9" t="str">
            <v>PP</v>
          </cell>
          <cell r="Z9"/>
        </row>
        <row r="10">
          <cell r="B10" t="str">
            <v>3.79.2021</v>
          </cell>
          <cell r="C10" t="str">
            <v>Powiat Nowodworski</v>
          </cell>
          <cell r="D10">
            <v>1414</v>
          </cell>
          <cell r="E10" t="str">
            <v>Nowodworski</v>
          </cell>
          <cell r="F10"/>
          <cell r="G10" t="str">
            <v>Poprawa bezpieczeństwa ruchu drogowego na 3 przejściach dla pieszych w Nasielsku na ul. Polskiej Organizacji Wojskowej, Sokolnickiego i Polnej na drodze powiatowej nr 2409W oraz drogach gminnych</v>
          </cell>
          <cell r="H10" t="str">
            <v>P</v>
          </cell>
          <cell r="I10">
            <v>3</v>
          </cell>
          <cell r="J10">
            <v>0</v>
          </cell>
          <cell r="K10">
            <v>3</v>
          </cell>
          <cell r="L10" t="str">
            <v>roboty budowlane</v>
          </cell>
          <cell r="M10" t="str">
            <v>Dominika Gałązka</v>
          </cell>
          <cell r="N10" t="str">
            <v>07.2021 - 09.2021</v>
          </cell>
          <cell r="O10"/>
          <cell r="P10">
            <v>0.8</v>
          </cell>
          <cell r="Q10">
            <v>0.8</v>
          </cell>
          <cell r="R10">
            <v>156612.49</v>
          </cell>
          <cell r="S10" t="str">
            <v/>
          </cell>
          <cell r="T10" t="str">
            <v/>
          </cell>
          <cell r="U10"/>
          <cell r="V10"/>
          <cell r="W10"/>
          <cell r="X10"/>
          <cell r="Y10" t="str">
            <v>PP</v>
          </cell>
          <cell r="Z10"/>
        </row>
        <row r="11">
          <cell r="B11" t="str">
            <v>3.49.2021</v>
          </cell>
          <cell r="C11" t="str">
            <v>Powiat Wyszkowski</v>
          </cell>
          <cell r="D11">
            <v>1435</v>
          </cell>
          <cell r="E11" t="str">
            <v>Wyszkowski</v>
          </cell>
          <cell r="F11"/>
          <cell r="G11" t="str">
            <v>Poprawa bezpieczeństwa ruchu drogowego na 1 przejściu dla pieszych w Leszczydole Nowinach na ul. Wyszkowskiej na drodze nr 4408W</v>
          </cell>
          <cell r="H11" t="str">
            <v>P</v>
          </cell>
          <cell r="I11">
            <v>1</v>
          </cell>
          <cell r="J11">
            <v>0</v>
          </cell>
          <cell r="K11">
            <v>1</v>
          </cell>
          <cell r="L11" t="str">
            <v>projekt + roboty budowlane</v>
          </cell>
          <cell r="M11" t="str">
            <v>Alicja Pytlarczyk</v>
          </cell>
          <cell r="N11" t="str">
            <v>11.2021 - 09.2022</v>
          </cell>
          <cell r="O11"/>
          <cell r="P11">
            <v>0.8</v>
          </cell>
          <cell r="Q11">
            <v>0.8</v>
          </cell>
          <cell r="R11">
            <v>44800</v>
          </cell>
          <cell r="S11" t="str">
            <v/>
          </cell>
          <cell r="T11" t="str">
            <v/>
          </cell>
          <cell r="U11"/>
          <cell r="V11"/>
          <cell r="W11"/>
          <cell r="X11"/>
          <cell r="Y11" t="str">
            <v>PP</v>
          </cell>
          <cell r="Z11"/>
        </row>
        <row r="12">
          <cell r="B12" t="str">
            <v>3.91.2021</v>
          </cell>
          <cell r="C12" t="str">
            <v>Powiat Ostrowski</v>
          </cell>
          <cell r="D12">
            <v>1416</v>
          </cell>
          <cell r="E12" t="str">
            <v>Ostrowski</v>
          </cell>
          <cell r="F12"/>
          <cell r="G12" t="str">
            <v>Poprawa bezpieczeństwa ruchu drogowego na 3 przejściach dla pieszych w Ugniewie na ul. Mazowieckiej i Słonecznej na drogach nr 2655W i 260628W</v>
          </cell>
          <cell r="H12" t="str">
            <v>B</v>
          </cell>
          <cell r="I12">
            <v>3</v>
          </cell>
          <cell r="J12">
            <v>2</v>
          </cell>
          <cell r="K12">
            <v>1</v>
          </cell>
          <cell r="L12" t="str">
            <v>projekt + roboty budowlane</v>
          </cell>
          <cell r="M12" t="str">
            <v>Rafał Rudnik</v>
          </cell>
          <cell r="N12" t="str">
            <v>07.2021 - 06.2022</v>
          </cell>
          <cell r="O12"/>
          <cell r="P12">
            <v>0.8</v>
          </cell>
          <cell r="Q12">
            <v>0.8</v>
          </cell>
          <cell r="R12">
            <v>600000</v>
          </cell>
          <cell r="S12" t="str">
            <v/>
          </cell>
          <cell r="T12" t="str">
            <v/>
          </cell>
          <cell r="U12"/>
          <cell r="V12"/>
          <cell r="W12"/>
          <cell r="X12"/>
          <cell r="Y12" t="str">
            <v>PP</v>
          </cell>
          <cell r="Z12"/>
        </row>
        <row r="13">
          <cell r="B13" t="str">
            <v>3.144.2021</v>
          </cell>
          <cell r="C13" t="str">
            <v>Miasto Radom</v>
          </cell>
          <cell r="D13">
            <v>1463011</v>
          </cell>
          <cell r="E13" t="str">
            <v>Radomski</v>
          </cell>
          <cell r="F13"/>
          <cell r="G13" t="str">
            <v>Poprawa bezpieczeństwa ruchu drogowego na 2 przejściach dla pieszych w Radomiu na skrzyżowaniu ul. Czarnieckiego z ul. Zieloną na drogach nr 735 i 5313W</v>
          </cell>
          <cell r="H13" t="str">
            <v>P</v>
          </cell>
          <cell r="I13">
            <v>2</v>
          </cell>
          <cell r="J13">
            <v>0</v>
          </cell>
          <cell r="K13">
            <v>2</v>
          </cell>
          <cell r="L13" t="str">
            <v>roboty budowlane</v>
          </cell>
          <cell r="M13" t="str">
            <v>Weronika Kropidłowska</v>
          </cell>
          <cell r="N13" t="str">
            <v>08.2021 - 11.2021</v>
          </cell>
          <cell r="O13"/>
          <cell r="P13">
            <v>0.8</v>
          </cell>
          <cell r="Q13">
            <v>0.8</v>
          </cell>
          <cell r="R13">
            <v>192000</v>
          </cell>
          <cell r="S13" t="str">
            <v/>
          </cell>
          <cell r="T13" t="str">
            <v/>
          </cell>
          <cell r="U13"/>
          <cell r="V13"/>
          <cell r="W13"/>
          <cell r="X13"/>
          <cell r="Y13" t="str">
            <v>PP</v>
          </cell>
          <cell r="Z13"/>
        </row>
        <row r="14">
          <cell r="B14" t="str">
            <v>3.154.2021</v>
          </cell>
          <cell r="C14" t="str">
            <v>Powiat Ostrołęcki</v>
          </cell>
          <cell r="D14">
            <v>1415</v>
          </cell>
          <cell r="E14" t="str">
            <v>Ostrołęcki</v>
          </cell>
          <cell r="F14"/>
          <cell r="G14" t="str">
            <v>Poprawa bezpieczeństwa ruchu drogowego na 1 przejściu dla pieszych w Kadzidle na ul. Sportowej na drodze nr 2530W</v>
          </cell>
          <cell r="H14" t="str">
            <v>P</v>
          </cell>
          <cell r="I14">
            <v>1</v>
          </cell>
          <cell r="J14">
            <v>0</v>
          </cell>
          <cell r="K14">
            <v>1</v>
          </cell>
          <cell r="L14" t="str">
            <v>projekt + roboty budowlane</v>
          </cell>
          <cell r="M14" t="str">
            <v>Katarzyna Dziuda</v>
          </cell>
          <cell r="N14" t="str">
            <v>08.2021 - 07.2022</v>
          </cell>
          <cell r="O14"/>
          <cell r="P14">
            <v>0.8</v>
          </cell>
          <cell r="Q14">
            <v>0.8</v>
          </cell>
          <cell r="R14">
            <v>179840</v>
          </cell>
          <cell r="S14" t="str">
            <v/>
          </cell>
          <cell r="T14" t="str">
            <v/>
          </cell>
          <cell r="U14"/>
          <cell r="V14"/>
          <cell r="W14"/>
          <cell r="X14"/>
          <cell r="Y14" t="str">
            <v>PP</v>
          </cell>
          <cell r="Z14"/>
        </row>
        <row r="15">
          <cell r="B15" t="str">
            <v>3.182.2021</v>
          </cell>
          <cell r="C15" t="str">
            <v>Powiat Garwoliński</v>
          </cell>
          <cell r="D15">
            <v>1403</v>
          </cell>
          <cell r="E15" t="str">
            <v>Garwoliński</v>
          </cell>
          <cell r="F15"/>
          <cell r="G15" t="str">
            <v>Poprawa bezpieczeństwa ruchu drogowego na 1 przejściu dla pieszych w Garwolinie na ul. Targowej na drodze nr 1374W</v>
          </cell>
          <cell r="H15" t="str">
            <v>P</v>
          </cell>
          <cell r="I15">
            <v>1</v>
          </cell>
          <cell r="J15">
            <v>0</v>
          </cell>
          <cell r="K15">
            <v>1</v>
          </cell>
          <cell r="L15" t="str">
            <v>roboty budowlane</v>
          </cell>
          <cell r="M15" t="str">
            <v>Joanna Sudykowska</v>
          </cell>
          <cell r="N15" t="str">
            <v>08.2021 - 09.2021</v>
          </cell>
          <cell r="O15"/>
          <cell r="P15">
            <v>0.8</v>
          </cell>
          <cell r="Q15">
            <v>0.8</v>
          </cell>
          <cell r="R15">
            <v>200000</v>
          </cell>
          <cell r="S15" t="str">
            <v/>
          </cell>
          <cell r="T15" t="str">
            <v/>
          </cell>
          <cell r="U15"/>
          <cell r="V15">
            <v>44473</v>
          </cell>
          <cell r="W15">
            <v>44531</v>
          </cell>
          <cell r="X15"/>
          <cell r="Y15" t="str">
            <v>PP</v>
          </cell>
          <cell r="Z15" t="str">
            <v>Powiatowy Zarząd Dróg w Garwolinie</v>
          </cell>
        </row>
        <row r="16">
          <cell r="B16" t="str">
            <v>3.130.2021</v>
          </cell>
          <cell r="C16" t="str">
            <v>Powiat Gostyniński</v>
          </cell>
          <cell r="D16">
            <v>1404</v>
          </cell>
          <cell r="E16" t="str">
            <v>Gostyniński</v>
          </cell>
          <cell r="F16"/>
          <cell r="G16" t="str">
            <v>Poprawa bezpieczeństwa ruchu drogowego na 4 przejściach dla pieszych w Gostyninie na ul. Wojska Polskiego i Romana Dmowskiego na drogach nr 1460W, 1462W, 140108W</v>
          </cell>
          <cell r="H16" t="str">
            <v>P</v>
          </cell>
          <cell r="I16">
            <v>4</v>
          </cell>
          <cell r="J16">
            <v>0</v>
          </cell>
          <cell r="K16">
            <v>4</v>
          </cell>
          <cell r="L16" t="str">
            <v>projekt + roboty budowlane</v>
          </cell>
          <cell r="M16" t="str">
            <v>Magdalena Panasiuk</v>
          </cell>
          <cell r="N16" t="str">
            <v>09.2021 - 08.2022</v>
          </cell>
          <cell r="O16"/>
          <cell r="P16">
            <v>0.8</v>
          </cell>
          <cell r="Q16">
            <v>0.8</v>
          </cell>
          <cell r="R16">
            <v>137904</v>
          </cell>
          <cell r="S16" t="str">
            <v/>
          </cell>
          <cell r="T16" t="str">
            <v/>
          </cell>
          <cell r="U16"/>
          <cell r="V16"/>
          <cell r="W16"/>
          <cell r="X16"/>
          <cell r="Y16" t="str">
            <v>PP</v>
          </cell>
          <cell r="Z16" t="str">
            <v>Zarząd Dróg Powiatowych w Gostyninie</v>
          </cell>
        </row>
        <row r="17">
          <cell r="B17" t="str">
            <v>3.90.2021</v>
          </cell>
          <cell r="C17" t="str">
            <v>Powiat Ostrowski</v>
          </cell>
          <cell r="D17">
            <v>1416</v>
          </cell>
          <cell r="E17" t="str">
            <v>Ostrowski</v>
          </cell>
          <cell r="F17"/>
          <cell r="G17" t="str">
            <v>Poprawa bezpieczeństwa ruchu drogowego na 1 przejściu dla pieszych w Starym Kaczkowie na drodze nr 2657W</v>
          </cell>
          <cell r="H17" t="str">
            <v>P</v>
          </cell>
          <cell r="I17">
            <v>1</v>
          </cell>
          <cell r="J17">
            <v>0</v>
          </cell>
          <cell r="K17">
            <v>1</v>
          </cell>
          <cell r="L17" t="str">
            <v>projekt + roboty budowlane</v>
          </cell>
          <cell r="M17" t="str">
            <v>Rafał Rudnik</v>
          </cell>
          <cell r="N17" t="str">
            <v>07.2021 - 06.2022</v>
          </cell>
          <cell r="O17"/>
          <cell r="P17">
            <v>0.8</v>
          </cell>
          <cell r="Q17">
            <v>0.8</v>
          </cell>
          <cell r="R17">
            <v>200000</v>
          </cell>
          <cell r="S17" t="str">
            <v/>
          </cell>
          <cell r="T17" t="str">
            <v/>
          </cell>
          <cell r="U17"/>
          <cell r="V17"/>
          <cell r="W17"/>
          <cell r="X17"/>
          <cell r="Y17" t="str">
            <v>PP</v>
          </cell>
          <cell r="Z17"/>
        </row>
        <row r="18">
          <cell r="B18" t="str">
            <v>3.231.2021</v>
          </cell>
          <cell r="C18" t="str">
            <v>Powiat Warszawski Zachodni</v>
          </cell>
          <cell r="D18">
            <v>1432</v>
          </cell>
          <cell r="E18" t="str">
            <v>Warszawski Zachodni</v>
          </cell>
          <cell r="F18"/>
          <cell r="G18" t="str">
            <v>Poprawa bezpieczeństwa ruchu drogowego na 1 przejściu dla pieszych w Kaputach na ul. Sochaczewskiej na drodze nr 4119W</v>
          </cell>
          <cell r="H18" t="str">
            <v>B</v>
          </cell>
          <cell r="I18">
            <v>1</v>
          </cell>
          <cell r="J18">
            <v>0</v>
          </cell>
          <cell r="K18">
            <v>1</v>
          </cell>
          <cell r="L18" t="str">
            <v>roboty budowlane</v>
          </cell>
          <cell r="M18" t="str">
            <v>Weronika Kropidłowska</v>
          </cell>
          <cell r="N18" t="str">
            <v>06.2021 - 12.2021</v>
          </cell>
          <cell r="O18"/>
          <cell r="P18">
            <v>0.8</v>
          </cell>
          <cell r="Q18">
            <v>0.8</v>
          </cell>
          <cell r="R18">
            <v>164331.87</v>
          </cell>
          <cell r="S18" t="str">
            <v/>
          </cell>
          <cell r="T18" t="str">
            <v/>
          </cell>
          <cell r="U18"/>
          <cell r="V18"/>
          <cell r="W18"/>
          <cell r="X18"/>
          <cell r="Y18" t="str">
            <v>PP</v>
          </cell>
          <cell r="Z18"/>
        </row>
        <row r="19">
          <cell r="B19" t="str">
            <v>3.106.2021</v>
          </cell>
          <cell r="C19" t="str">
            <v>Powiat Nowodworski</v>
          </cell>
          <cell r="D19">
            <v>1414</v>
          </cell>
          <cell r="E19" t="str">
            <v>Nowodworski</v>
          </cell>
          <cell r="F19"/>
          <cell r="G19" t="str">
            <v>Poprawa bezpieczeństwa ruchu drogowego na 1 przejściu dla pieszych w Leoncinie na ul. Partyzantów na drodze nr 2401W</v>
          </cell>
          <cell r="H19" t="str">
            <v>P</v>
          </cell>
          <cell r="I19">
            <v>1</v>
          </cell>
          <cell r="J19">
            <v>0</v>
          </cell>
          <cell r="K19">
            <v>1</v>
          </cell>
          <cell r="L19" t="str">
            <v>roboty budowlane</v>
          </cell>
          <cell r="M19" t="str">
            <v>Dominika Gałązka</v>
          </cell>
          <cell r="N19" t="str">
            <v>07.2021 - 09.2021</v>
          </cell>
          <cell r="O19"/>
          <cell r="P19">
            <v>0.8</v>
          </cell>
          <cell r="Q19">
            <v>0.8</v>
          </cell>
          <cell r="R19">
            <v>129200.18</v>
          </cell>
          <cell r="S19" t="str">
            <v/>
          </cell>
          <cell r="T19" t="str">
            <v/>
          </cell>
          <cell r="U19"/>
          <cell r="V19"/>
          <cell r="W19"/>
          <cell r="X19"/>
          <cell r="Y19" t="str">
            <v>PP</v>
          </cell>
          <cell r="Z19"/>
        </row>
        <row r="20">
          <cell r="B20" t="str">
            <v>3.7.2021</v>
          </cell>
          <cell r="C20" t="str">
            <v>Powiat Radomski</v>
          </cell>
          <cell r="D20">
            <v>1425</v>
          </cell>
          <cell r="E20" t="str">
            <v>Radomski</v>
          </cell>
          <cell r="F20"/>
          <cell r="G20" t="str">
            <v>Poprawa bezpieczeństwa ruchu drogowego na 4 przejściach dla pieszych w  Kowali na drogach nr 3564W Radom - Augustów - Kowala - Parznice, 3559W Młodocin - Kowala, 3557W Kowala - Ruda Wielka - Wierzbica</v>
          </cell>
          <cell r="H20" t="str">
            <v>B</v>
          </cell>
          <cell r="I20">
            <v>4</v>
          </cell>
          <cell r="J20">
            <v>0</v>
          </cell>
          <cell r="K20">
            <v>4</v>
          </cell>
          <cell r="L20" t="str">
            <v>zaprojektuj i wybuduj</v>
          </cell>
          <cell r="M20" t="str">
            <v>Weronika Kropidłowska</v>
          </cell>
          <cell r="N20" t="str">
            <v>09.2021 - 12.2022</v>
          </cell>
          <cell r="O20"/>
          <cell r="P20">
            <v>0.8</v>
          </cell>
          <cell r="Q20">
            <v>0.8</v>
          </cell>
          <cell r="R20">
            <v>800000</v>
          </cell>
          <cell r="S20" t="str">
            <v/>
          </cell>
          <cell r="T20" t="str">
            <v/>
          </cell>
          <cell r="U20"/>
          <cell r="V20"/>
          <cell r="W20"/>
          <cell r="X20"/>
          <cell r="Y20" t="str">
            <v>PP</v>
          </cell>
          <cell r="Z20"/>
        </row>
        <row r="21">
          <cell r="B21" t="str">
            <v>3.175.2021</v>
          </cell>
          <cell r="C21" t="str">
            <v>Powiat Ostrołęcki</v>
          </cell>
          <cell r="D21">
            <v>1415</v>
          </cell>
          <cell r="E21" t="str">
            <v>Ostrołęcki</v>
          </cell>
          <cell r="F21"/>
          <cell r="G21" t="str">
            <v>Poprawa bezpieczeństwa ruchu drogowego na 1 przejściu dla pieszych w Czarni na drodze nr 2510W</v>
          </cell>
          <cell r="H21" t="str">
            <v>P</v>
          </cell>
          <cell r="I21">
            <v>1</v>
          </cell>
          <cell r="J21">
            <v>0</v>
          </cell>
          <cell r="K21">
            <v>1</v>
          </cell>
          <cell r="L21" t="str">
            <v>projekt + roboty budowlane</v>
          </cell>
          <cell r="M21" t="str">
            <v>Katarzyna Dziuda</v>
          </cell>
          <cell r="N21" t="str">
            <v>06.2021 - 05.2022</v>
          </cell>
          <cell r="O21"/>
          <cell r="P21">
            <v>0.8</v>
          </cell>
          <cell r="Q21">
            <v>0.8</v>
          </cell>
          <cell r="R21">
            <v>94920</v>
          </cell>
          <cell r="S21" t="str">
            <v/>
          </cell>
          <cell r="T21" t="str">
            <v/>
          </cell>
          <cell r="U21"/>
          <cell r="V21"/>
          <cell r="W21"/>
          <cell r="X21"/>
          <cell r="Y21" t="str">
            <v>PP</v>
          </cell>
          <cell r="Z21"/>
        </row>
        <row r="22">
          <cell r="B22" t="str">
            <v>3.55.2021</v>
          </cell>
          <cell r="C22" t="str">
            <v>Powiat Płoński</v>
          </cell>
          <cell r="D22">
            <v>1420</v>
          </cell>
          <cell r="E22" t="str">
            <v>Płoński</v>
          </cell>
          <cell r="F22"/>
          <cell r="G22" t="str">
            <v>Poprawa bezpieczeństwa ruchu drogowego na 2 przejściach dla pieszych w Płońsku na ul. Mikołaja Kopernika na drodze powiatowej nr 3075W oraz drodze gminnej</v>
          </cell>
          <cell r="H22" t="str">
            <v>P</v>
          </cell>
          <cell r="I22">
            <v>2</v>
          </cell>
          <cell r="J22">
            <v>1</v>
          </cell>
          <cell r="K22">
            <v>1</v>
          </cell>
          <cell r="L22" t="str">
            <v>projekt + roboty budowlane</v>
          </cell>
          <cell r="M22" t="str">
            <v>Magdalena Panasiuk</v>
          </cell>
          <cell r="N22" t="str">
            <v>05.2021 - 11.2021</v>
          </cell>
          <cell r="O22"/>
          <cell r="P22">
            <v>0.8</v>
          </cell>
          <cell r="Q22">
            <v>0.8</v>
          </cell>
          <cell r="R22">
            <v>211330.48</v>
          </cell>
          <cell r="S22" t="str">
            <v/>
          </cell>
          <cell r="T22" t="str">
            <v/>
          </cell>
          <cell r="U22"/>
          <cell r="V22"/>
          <cell r="W22"/>
          <cell r="X22"/>
          <cell r="Y22" t="str">
            <v>PP</v>
          </cell>
          <cell r="Z22"/>
        </row>
        <row r="23">
          <cell r="B23" t="str">
            <v>3.205.2021</v>
          </cell>
          <cell r="C23" t="str">
            <v>Powiat Warszawski Zachodni</v>
          </cell>
          <cell r="D23">
            <v>1432</v>
          </cell>
          <cell r="E23" t="str">
            <v>Warszawski Zachodni</v>
          </cell>
          <cell r="F23"/>
          <cell r="G23" t="str">
            <v>Poprawa bezpieczeństwa ruchu drogowego na 1 przejściu dla pieszych w Laskach na ul. 3 Maja na drodze nr 4130W</v>
          </cell>
          <cell r="H23" t="str">
            <v>P</v>
          </cell>
          <cell r="I23">
            <v>1</v>
          </cell>
          <cell r="J23">
            <v>0</v>
          </cell>
          <cell r="K23">
            <v>1</v>
          </cell>
          <cell r="L23" t="str">
            <v>projekt + roboty budowlane</v>
          </cell>
          <cell r="M23" t="str">
            <v>Weronika Kropidłowska</v>
          </cell>
          <cell r="N23" t="str">
            <v>06.2021 - 12.2021</v>
          </cell>
          <cell r="O23"/>
          <cell r="P23">
            <v>0.8</v>
          </cell>
          <cell r="Q23">
            <v>0.8</v>
          </cell>
          <cell r="R23">
            <v>82683.55</v>
          </cell>
          <cell r="S23" t="str">
            <v/>
          </cell>
          <cell r="T23" t="str">
            <v/>
          </cell>
          <cell r="U23"/>
          <cell r="V23"/>
          <cell r="W23"/>
          <cell r="X23"/>
          <cell r="Y23" t="str">
            <v>PP</v>
          </cell>
          <cell r="Z23"/>
        </row>
        <row r="24">
          <cell r="B24" t="str">
            <v>3.141.2021</v>
          </cell>
          <cell r="C24" t="str">
            <v>Powiat Sochaczewski</v>
          </cell>
          <cell r="D24">
            <v>1428</v>
          </cell>
          <cell r="E24" t="str">
            <v>Sochaczewski</v>
          </cell>
          <cell r="F24"/>
          <cell r="G24" t="str">
            <v>Poprawa bezpieczeństwa ruchu drogowego na 5 przejściach dla pieszych w Rybnie na ul. Batalionów Chłopskich, Długiej, Wyszogrodzkiej i Al. Kasztanowej na skrzyżowaniu dróg powiatowych nr 3818W i nr 3819W</v>
          </cell>
          <cell r="H24" t="str">
            <v>P</v>
          </cell>
          <cell r="I24">
            <v>5</v>
          </cell>
          <cell r="J24">
            <v>4</v>
          </cell>
          <cell r="K24">
            <v>1</v>
          </cell>
          <cell r="L24" t="str">
            <v>roboty budowlane</v>
          </cell>
          <cell r="M24" t="str">
            <v>Magdalena Panasiuk</v>
          </cell>
          <cell r="N24" t="str">
            <v>10.2021 - 09.2022</v>
          </cell>
          <cell r="O24"/>
          <cell r="P24">
            <v>0.8</v>
          </cell>
          <cell r="Q24">
            <v>0.8</v>
          </cell>
          <cell r="R24">
            <v>800000</v>
          </cell>
          <cell r="S24" t="str">
            <v/>
          </cell>
          <cell r="T24" t="str">
            <v/>
          </cell>
          <cell r="U24"/>
          <cell r="V24"/>
          <cell r="W24"/>
          <cell r="X24"/>
          <cell r="Y24" t="str">
            <v>PP</v>
          </cell>
          <cell r="Z24"/>
        </row>
        <row r="25">
          <cell r="B25" t="str">
            <v>3.248.2021</v>
          </cell>
          <cell r="C25" t="str">
            <v>Powiat Makowski</v>
          </cell>
          <cell r="D25">
            <v>1411</v>
          </cell>
          <cell r="E25" t="str">
            <v>Makowski</v>
          </cell>
          <cell r="F25"/>
          <cell r="G25" t="str">
            <v>Poprawa bezpieczeństwa ruchu drogowego na 3 przejściach dla pieszych w Karniewie na ul. Pułtuskiej na drodze powiatowej nr 3238W Przasnysz - Leszno - Karniewo - Przemiarowo oraz drodze gminnej (ul. Szkolnej)</v>
          </cell>
          <cell r="H25" t="str">
            <v>P</v>
          </cell>
          <cell r="I25">
            <v>3</v>
          </cell>
          <cell r="J25">
            <v>0</v>
          </cell>
          <cell r="K25">
            <v>3</v>
          </cell>
          <cell r="L25" t="str">
            <v>projekt + roboty budowlane</v>
          </cell>
          <cell r="M25" t="str">
            <v>Dominika Gałązka</v>
          </cell>
          <cell r="N25" t="str">
            <v>06.2021 - 05.2022</v>
          </cell>
          <cell r="O25"/>
          <cell r="P25">
            <v>0.8</v>
          </cell>
          <cell r="Q25">
            <v>0.8</v>
          </cell>
          <cell r="R25">
            <v>200000</v>
          </cell>
          <cell r="S25" t="str">
            <v/>
          </cell>
          <cell r="T25" t="str">
            <v/>
          </cell>
          <cell r="U25"/>
          <cell r="V25"/>
          <cell r="W25"/>
          <cell r="X25"/>
          <cell r="Y25" t="str">
            <v>PP</v>
          </cell>
          <cell r="Z25"/>
        </row>
        <row r="26">
          <cell r="B26" t="str">
            <v>3.178.2021</v>
          </cell>
          <cell r="C26" t="str">
            <v>Powiat Ostrołęcki</v>
          </cell>
          <cell r="D26">
            <v>1415</v>
          </cell>
          <cell r="E26" t="str">
            <v>Ostrołęcki</v>
          </cell>
          <cell r="F26"/>
          <cell r="G26" t="str">
            <v>Poprawa bezpieczeństwa ruchu drogowego na 1 przejściu dla pieszych w Goworowie na ul. Ostrołęckiej na drodze nr 4403W</v>
          </cell>
          <cell r="H26" t="str">
            <v>P</v>
          </cell>
          <cell r="I26">
            <v>1</v>
          </cell>
          <cell r="J26">
            <v>0</v>
          </cell>
          <cell r="K26">
            <v>1</v>
          </cell>
          <cell r="L26" t="str">
            <v>projekt + roboty budowlane</v>
          </cell>
          <cell r="M26" t="str">
            <v>Katarzyna Dziuda</v>
          </cell>
          <cell r="N26" t="str">
            <v>08.2021 - 07.2022</v>
          </cell>
          <cell r="O26"/>
          <cell r="P26">
            <v>0.8</v>
          </cell>
          <cell r="Q26">
            <v>0.8</v>
          </cell>
          <cell r="R26">
            <v>172672</v>
          </cell>
          <cell r="S26" t="str">
            <v/>
          </cell>
          <cell r="T26" t="str">
            <v/>
          </cell>
          <cell r="U26"/>
          <cell r="V26"/>
          <cell r="W26"/>
          <cell r="X26"/>
          <cell r="Y26" t="str">
            <v>PP</v>
          </cell>
          <cell r="Z26"/>
        </row>
        <row r="27">
          <cell r="B27" t="str">
            <v>3.155.2021</v>
          </cell>
          <cell r="C27" t="str">
            <v>Powiat Ostrołęcki</v>
          </cell>
          <cell r="D27">
            <v>1415</v>
          </cell>
          <cell r="E27" t="str">
            <v>Ostrołęcki</v>
          </cell>
          <cell r="F27"/>
          <cell r="G27" t="str">
            <v>Poprawa bezpieczeństwa ruchu drogowego na 1 przejściu dla pieszych w Olszewie-Borkach na ul. Władysława Broniewskiego na drodze nr 2547W</v>
          </cell>
          <cell r="H27" t="str">
            <v>P</v>
          </cell>
          <cell r="I27">
            <v>1</v>
          </cell>
          <cell r="J27">
            <v>0</v>
          </cell>
          <cell r="K27">
            <v>1</v>
          </cell>
          <cell r="L27" t="str">
            <v>projekt + roboty budowlane</v>
          </cell>
          <cell r="M27" t="str">
            <v>Katarzyna Dziuda</v>
          </cell>
          <cell r="N27" t="str">
            <v>06.2021 - 05.2022</v>
          </cell>
          <cell r="O27"/>
          <cell r="P27">
            <v>0.8</v>
          </cell>
          <cell r="Q27">
            <v>0.8</v>
          </cell>
          <cell r="R27">
            <v>110920</v>
          </cell>
          <cell r="S27" t="str">
            <v/>
          </cell>
          <cell r="T27" t="str">
            <v/>
          </cell>
          <cell r="U27"/>
          <cell r="V27"/>
          <cell r="W27"/>
          <cell r="X27"/>
          <cell r="Y27" t="str">
            <v>PP</v>
          </cell>
          <cell r="Z27"/>
        </row>
        <row r="28">
          <cell r="B28" t="str">
            <v>3.217.2021</v>
          </cell>
          <cell r="C28" t="str">
            <v>Powiat Płocki</v>
          </cell>
          <cell r="D28">
            <v>1419</v>
          </cell>
          <cell r="E28" t="str">
            <v>Płocki</v>
          </cell>
          <cell r="F28"/>
          <cell r="G28" t="str">
            <v>Poprawa bezpieczeństwa ruchu drogowego na 1 przejściu dla pieszych w Rogozinie na ul. Mazowieckiej na drodze nr 2937W Stróżewko - Rogozino</v>
          </cell>
          <cell r="H28" t="str">
            <v>P</v>
          </cell>
          <cell r="I28">
            <v>1</v>
          </cell>
          <cell r="J28">
            <v>0</v>
          </cell>
          <cell r="K28">
            <v>1</v>
          </cell>
          <cell r="L28" t="str">
            <v>projekt + roboty budowlane</v>
          </cell>
          <cell r="M28" t="str">
            <v>Paulina Nowak</v>
          </cell>
          <cell r="N28" t="str">
            <v>08.2021 - 07.2022</v>
          </cell>
          <cell r="O28"/>
          <cell r="P28">
            <v>0.8</v>
          </cell>
          <cell r="Q28">
            <v>0.8</v>
          </cell>
          <cell r="R28">
            <v>107059.2</v>
          </cell>
          <cell r="S28" t="str">
            <v/>
          </cell>
          <cell r="T28" t="str">
            <v/>
          </cell>
          <cell r="U28"/>
          <cell r="V28"/>
          <cell r="W28"/>
          <cell r="X28"/>
          <cell r="Y28" t="str">
            <v>PP</v>
          </cell>
          <cell r="Z28"/>
        </row>
        <row r="29">
          <cell r="B29" t="str">
            <v>3.161.2021</v>
          </cell>
          <cell r="C29" t="str">
            <v>Powiat Grodziski</v>
          </cell>
          <cell r="D29">
            <v>1405</v>
          </cell>
          <cell r="E29" t="str">
            <v>Grodziski</v>
          </cell>
          <cell r="F29"/>
          <cell r="G29" t="str">
            <v>Poprawa bezpieczeństwa ruchu drogowego na 1 przejściu dla pieszych w Baranowie na ul. Armii Krajowej na drodze nr 3832W</v>
          </cell>
          <cell r="H29" t="str">
            <v>P</v>
          </cell>
          <cell r="I29">
            <v>1</v>
          </cell>
          <cell r="J29">
            <v>0</v>
          </cell>
          <cell r="K29">
            <v>1</v>
          </cell>
          <cell r="L29" t="str">
            <v>roboty budowlane</v>
          </cell>
          <cell r="M29" t="str">
            <v>Alicja Pytlarczyk</v>
          </cell>
          <cell r="N29" t="str">
            <v>07.2021 - 12.2021</v>
          </cell>
          <cell r="O29"/>
          <cell r="P29">
            <v>0.8</v>
          </cell>
          <cell r="Q29">
            <v>0.8</v>
          </cell>
          <cell r="R29">
            <v>85465.46</v>
          </cell>
          <cell r="S29" t="str">
            <v/>
          </cell>
          <cell r="T29" t="str">
            <v/>
          </cell>
          <cell r="U29"/>
          <cell r="V29"/>
          <cell r="W29"/>
          <cell r="X29"/>
          <cell r="Y29" t="str">
            <v>PP</v>
          </cell>
          <cell r="Z29"/>
        </row>
        <row r="30">
          <cell r="B30" t="str">
            <v>3.58.2021</v>
          </cell>
          <cell r="C30" t="str">
            <v>Powiat Szydłowiecki</v>
          </cell>
          <cell r="D30">
            <v>1430</v>
          </cell>
          <cell r="E30" t="str">
            <v>Szydłowiecki</v>
          </cell>
          <cell r="F30"/>
          <cell r="G30" t="str">
            <v>Poprawa bezpieczeństwa ruchu drogowego na 1 przejściu dla pieszych w Majdowie na drodze nr 4018W</v>
          </cell>
          <cell r="H30" t="str">
            <v>P</v>
          </cell>
          <cell r="I30">
            <v>1</v>
          </cell>
          <cell r="J30">
            <v>0</v>
          </cell>
          <cell r="K30">
            <v>1</v>
          </cell>
          <cell r="L30" t="str">
            <v>projekt + roboty budowlane</v>
          </cell>
          <cell r="M30" t="str">
            <v>Paulina Nowak</v>
          </cell>
          <cell r="N30" t="str">
            <v>08.2021 - 11.2021</v>
          </cell>
          <cell r="O30"/>
          <cell r="P30">
            <v>0.8</v>
          </cell>
          <cell r="Q30">
            <v>0.8</v>
          </cell>
          <cell r="R30">
            <v>56000</v>
          </cell>
          <cell r="S30" t="str">
            <v/>
          </cell>
          <cell r="T30" t="str">
            <v/>
          </cell>
          <cell r="U30"/>
          <cell r="V30"/>
          <cell r="W30"/>
          <cell r="X30"/>
          <cell r="Y30" t="str">
            <v>PP</v>
          </cell>
          <cell r="Z30"/>
        </row>
        <row r="31">
          <cell r="B31" t="str">
            <v>3.202.2021</v>
          </cell>
          <cell r="C31" t="str">
            <v>Powiat Warszawski Zachodni</v>
          </cell>
          <cell r="D31">
            <v>1432</v>
          </cell>
          <cell r="E31" t="str">
            <v>Warszawski Zachodni</v>
          </cell>
          <cell r="F31"/>
          <cell r="G31" t="str">
            <v>Poprawa bezpieczeństwa ruchu drogowego na 1 przejściu dla pieszych w Kampinosie na ul. Niepokalanowskiej na drodze nr 4132W</v>
          </cell>
          <cell r="H31" t="str">
            <v>P</v>
          </cell>
          <cell r="I31">
            <v>1</v>
          </cell>
          <cell r="J31">
            <v>0</v>
          </cell>
          <cell r="K31">
            <v>1</v>
          </cell>
          <cell r="L31" t="str">
            <v>projekt + roboty budowlane</v>
          </cell>
          <cell r="M31" t="str">
            <v>Weronika Kropidłowska</v>
          </cell>
          <cell r="N31" t="str">
            <v>06.2021 - 05.2022</v>
          </cell>
          <cell r="O31"/>
          <cell r="P31">
            <v>0.8</v>
          </cell>
          <cell r="Q31">
            <v>0.8</v>
          </cell>
          <cell r="R31">
            <v>48000</v>
          </cell>
          <cell r="S31" t="str">
            <v/>
          </cell>
          <cell r="T31" t="str">
            <v/>
          </cell>
          <cell r="U31"/>
          <cell r="V31"/>
          <cell r="W31"/>
          <cell r="X31"/>
          <cell r="Y31" t="str">
            <v>PP</v>
          </cell>
          <cell r="Z31"/>
        </row>
        <row r="32">
          <cell r="B32" t="str">
            <v>3.6.2021</v>
          </cell>
          <cell r="C32" t="str">
            <v>Powiat Radomski</v>
          </cell>
          <cell r="D32">
            <v>1425</v>
          </cell>
          <cell r="E32" t="str">
            <v>Radomski</v>
          </cell>
          <cell r="F32"/>
          <cell r="G32" t="str">
            <v>Poprawa bezpieczeństwa ruchu drogowego na 1 przejściu dla pieszych w Pionkach na Alei Jana Pawła II na drodze nr 3523W Jedlnia - Sokoły - Pionki</v>
          </cell>
          <cell r="H32" t="str">
            <v>P</v>
          </cell>
          <cell r="I32">
            <v>1</v>
          </cell>
          <cell r="J32">
            <v>0</v>
          </cell>
          <cell r="K32">
            <v>1</v>
          </cell>
          <cell r="L32" t="str">
            <v>roboty budowlane</v>
          </cell>
          <cell r="M32" t="str">
            <v>Weronika Kropidłowska</v>
          </cell>
          <cell r="N32" t="str">
            <v>08.2021 - 09.2021</v>
          </cell>
          <cell r="O32"/>
          <cell r="P32">
            <v>0.8</v>
          </cell>
          <cell r="Q32">
            <v>0.8</v>
          </cell>
          <cell r="R32">
            <v>32000</v>
          </cell>
          <cell r="S32" t="str">
            <v/>
          </cell>
          <cell r="T32" t="str">
            <v/>
          </cell>
          <cell r="U32"/>
          <cell r="V32"/>
          <cell r="W32"/>
          <cell r="X32"/>
          <cell r="Y32" t="str">
            <v>PP</v>
          </cell>
          <cell r="Z32"/>
        </row>
        <row r="33">
          <cell r="B33" t="str">
            <v>3.140.2021</v>
          </cell>
          <cell r="C33" t="str">
            <v>Powiat Sochaczewski</v>
          </cell>
          <cell r="D33">
            <v>1428</v>
          </cell>
          <cell r="E33" t="str">
            <v>Sochaczewski</v>
          </cell>
          <cell r="F33"/>
          <cell r="G33" t="str">
            <v>Poprawa bezpieczeństwa ruchu drogowego na 4 przejściach dla pieszych w Żukowie na skrzyżowaniu dróg powiatowych nr 3813W i nr 3815W</v>
          </cell>
          <cell r="H33" t="str">
            <v>B</v>
          </cell>
          <cell r="I33">
            <v>4</v>
          </cell>
          <cell r="J33">
            <v>0</v>
          </cell>
          <cell r="K33">
            <v>4</v>
          </cell>
          <cell r="L33" t="str">
            <v>projekt + roboty budowlane</v>
          </cell>
          <cell r="M33" t="str">
            <v>Magdalena Panasiuk</v>
          </cell>
          <cell r="N33" t="str">
            <v>05.2021 - 10.2022</v>
          </cell>
          <cell r="O33"/>
          <cell r="P33">
            <v>0.8</v>
          </cell>
          <cell r="Q33">
            <v>0.8</v>
          </cell>
          <cell r="R33">
            <v>760000</v>
          </cell>
          <cell r="S33" t="str">
            <v/>
          </cell>
          <cell r="T33" t="str">
            <v/>
          </cell>
          <cell r="U33"/>
          <cell r="V33"/>
          <cell r="W33"/>
          <cell r="X33"/>
          <cell r="Y33" t="str">
            <v>PP</v>
          </cell>
          <cell r="Z33"/>
        </row>
        <row r="34">
          <cell r="B34" t="str">
            <v>3.233.2021</v>
          </cell>
          <cell r="C34" t="str">
            <v>Powiat Warszawski Zachodni</v>
          </cell>
          <cell r="D34">
            <v>1432</v>
          </cell>
          <cell r="E34" t="str">
            <v>Warszawski Zachodni</v>
          </cell>
          <cell r="F34"/>
          <cell r="G34" t="str">
            <v>Poprawa bezpieczeństwa ruchu drogowego na 2 przejściach dla pieszych w Łomiankach na ul. Wiślanej i Długiej na drogach nr 2420W i 410523W</v>
          </cell>
          <cell r="H34" t="str">
            <v>B</v>
          </cell>
          <cell r="I34">
            <v>2</v>
          </cell>
          <cell r="J34">
            <v>0</v>
          </cell>
          <cell r="K34">
            <v>2</v>
          </cell>
          <cell r="L34" t="str">
            <v>projekt + roboty budowlane</v>
          </cell>
          <cell r="M34" t="str">
            <v>Weronika Kropidłowska</v>
          </cell>
          <cell r="N34" t="str">
            <v>06.2021 - 05.2022</v>
          </cell>
          <cell r="O34"/>
          <cell r="P34">
            <v>0.8</v>
          </cell>
          <cell r="Q34">
            <v>0.8</v>
          </cell>
          <cell r="R34">
            <v>400000</v>
          </cell>
          <cell r="S34" t="str">
            <v/>
          </cell>
          <cell r="T34" t="str">
            <v/>
          </cell>
          <cell r="U34"/>
          <cell r="V34"/>
          <cell r="W34"/>
          <cell r="X34"/>
          <cell r="Y34" t="str">
            <v>PP</v>
          </cell>
          <cell r="Z34"/>
        </row>
        <row r="35">
          <cell r="B35" t="str">
            <v>3.100.2021</v>
          </cell>
          <cell r="C35" t="str">
            <v>Powiat Węgrowski</v>
          </cell>
          <cell r="D35">
            <v>1433</v>
          </cell>
          <cell r="E35" t="str">
            <v>Węgrowski</v>
          </cell>
          <cell r="F35"/>
          <cell r="G35" t="str">
            <v>Poprawa bezpieczeństwa ruchu drogowego na 3 przejściach dla pieszych w Węgrowie na ul. Przemysłowej i Bohaterów Warszawy na drogach nr 4260W i 4256W</v>
          </cell>
          <cell r="H35" t="str">
            <v>P</v>
          </cell>
          <cell r="I35">
            <v>3</v>
          </cell>
          <cell r="J35">
            <v>0</v>
          </cell>
          <cell r="K35">
            <v>3</v>
          </cell>
          <cell r="L35" t="str">
            <v>projekt + roboty budowlane</v>
          </cell>
          <cell r="M35" t="str">
            <v>Alicja Pytlarczyk</v>
          </cell>
          <cell r="N35" t="str">
            <v>07.2021 - 06.2022</v>
          </cell>
          <cell r="O35"/>
          <cell r="P35">
            <v>0.8</v>
          </cell>
          <cell r="Q35">
            <v>0.8</v>
          </cell>
          <cell r="R35">
            <v>344000</v>
          </cell>
          <cell r="S35" t="str">
            <v/>
          </cell>
          <cell r="T35" t="str">
            <v/>
          </cell>
          <cell r="U35"/>
          <cell r="V35"/>
          <cell r="W35"/>
          <cell r="X35"/>
          <cell r="Y35" t="str">
            <v>PP</v>
          </cell>
          <cell r="Z35"/>
        </row>
        <row r="36">
          <cell r="B36" t="str">
            <v>3.164.2021</v>
          </cell>
          <cell r="C36" t="str">
            <v>Powiat Grodziski</v>
          </cell>
          <cell r="D36">
            <v>1405</v>
          </cell>
          <cell r="E36" t="str">
            <v>Grodziski</v>
          </cell>
          <cell r="F36"/>
          <cell r="G36" t="str">
            <v>Poprawa bezpieczeństwa ruchu drogowego na 4 przejściach dla pieszych w Podkowie Leśnej na ul. Jana Pawła II i Akacjowej na drogach nr 1502W i 150501W</v>
          </cell>
          <cell r="H36" t="str">
            <v>P</v>
          </cell>
          <cell r="I36">
            <v>4</v>
          </cell>
          <cell r="J36">
            <v>0</v>
          </cell>
          <cell r="K36">
            <v>4</v>
          </cell>
          <cell r="L36" t="str">
            <v>projekt + roboty budowlane</v>
          </cell>
          <cell r="M36" t="str">
            <v>Alicja Pytlarczyk</v>
          </cell>
          <cell r="N36" t="str">
            <v>07.2021 - 06.2022</v>
          </cell>
          <cell r="O36"/>
          <cell r="P36">
            <v>0.8</v>
          </cell>
          <cell r="Q36">
            <v>0.8</v>
          </cell>
          <cell r="R36">
            <v>160000</v>
          </cell>
          <cell r="S36" t="str">
            <v/>
          </cell>
          <cell r="T36" t="str">
            <v/>
          </cell>
          <cell r="U36"/>
          <cell r="V36"/>
          <cell r="W36"/>
          <cell r="X36"/>
          <cell r="Y36" t="str">
            <v>PP</v>
          </cell>
          <cell r="Z36"/>
        </row>
        <row r="37">
          <cell r="B37" t="str">
            <v>3.239.2021</v>
          </cell>
          <cell r="C37" t="str">
            <v>Powiat Pruszkowski</v>
          </cell>
          <cell r="D37">
            <v>1421</v>
          </cell>
          <cell r="E37" t="str">
            <v>Pruszkowski</v>
          </cell>
          <cell r="F37"/>
          <cell r="G37" t="str">
            <v>Poprawa bezpieczeństwa ruchu drogowego na 4 przejściach dla pieszych w Brwinowie na ul. Sportowej i Żwirowej na drogach nr DP 3127W i DG 311414W</v>
          </cell>
          <cell r="H37" t="str">
            <v>P</v>
          </cell>
          <cell r="I37">
            <v>4</v>
          </cell>
          <cell r="J37">
            <v>0</v>
          </cell>
          <cell r="K37">
            <v>4</v>
          </cell>
          <cell r="L37" t="str">
            <v>zaprojektuj i wybuduj</v>
          </cell>
          <cell r="M37" t="str">
            <v>Magdalena Panasiuk</v>
          </cell>
          <cell r="N37" t="str">
            <v>09.2021 - 12.2021</v>
          </cell>
          <cell r="O37"/>
          <cell r="P37">
            <v>0.8</v>
          </cell>
          <cell r="Q37">
            <v>0.8</v>
          </cell>
          <cell r="R37">
            <v>112000</v>
          </cell>
          <cell r="S37" t="str">
            <v/>
          </cell>
          <cell r="T37" t="str">
            <v/>
          </cell>
          <cell r="U37"/>
          <cell r="V37"/>
          <cell r="W37"/>
          <cell r="X37"/>
          <cell r="Y37" t="str">
            <v>PP</v>
          </cell>
          <cell r="Z37"/>
        </row>
        <row r="38">
          <cell r="B38" t="str">
            <v>3.137.2021</v>
          </cell>
          <cell r="C38" t="str">
            <v>Powiat Sochaczewski</v>
          </cell>
          <cell r="D38">
            <v>1428</v>
          </cell>
          <cell r="E38" t="str">
            <v>Sochaczewski</v>
          </cell>
          <cell r="F38"/>
          <cell r="G38" t="str">
            <v>Poprawa bezpieczeństwa ruchu drogowego na 4 przejściach dla pieszych w Brzozowie Starym na skrzyżowaniu dróg powiatowych nr 3807W i nr 3812W oraz drogi gminnej nr 380219W</v>
          </cell>
          <cell r="H38" t="str">
            <v>B</v>
          </cell>
          <cell r="I38">
            <v>4</v>
          </cell>
          <cell r="J38">
            <v>1</v>
          </cell>
          <cell r="K38">
            <v>3</v>
          </cell>
          <cell r="L38" t="str">
            <v>zaprojektuj i wybuduj</v>
          </cell>
          <cell r="M38" t="str">
            <v>Magdalena Panasiuk</v>
          </cell>
          <cell r="N38" t="str">
            <v>06.2021 - 10.2022</v>
          </cell>
          <cell r="O38"/>
          <cell r="P38">
            <v>0.8</v>
          </cell>
          <cell r="Q38">
            <v>0.8</v>
          </cell>
          <cell r="R38">
            <v>760000</v>
          </cell>
          <cell r="S38" t="str">
            <v/>
          </cell>
          <cell r="T38" t="str">
            <v/>
          </cell>
          <cell r="U38"/>
          <cell r="V38"/>
          <cell r="W38"/>
          <cell r="X38"/>
          <cell r="Y38" t="str">
            <v>PP</v>
          </cell>
          <cell r="Z38"/>
        </row>
        <row r="39">
          <cell r="B39" t="str">
            <v>3.128.2021</v>
          </cell>
          <cell r="C39" t="str">
            <v>Powiat Wołomiński</v>
          </cell>
          <cell r="D39">
            <v>1434</v>
          </cell>
          <cell r="E39" t="str">
            <v>Wołomiński</v>
          </cell>
          <cell r="F39"/>
          <cell r="G39" t="str">
            <v>Poprawa bezpieczeństwa ruchu drogowego na 4 przejściach dla pieszych w Ząbkach na ul. Stefana Batorego i Wyspiańskiego na drogach nr 4363W, 432487W</v>
          </cell>
          <cell r="H39" t="str">
            <v>B</v>
          </cell>
          <cell r="I39">
            <v>4</v>
          </cell>
          <cell r="J39">
            <v>0</v>
          </cell>
          <cell r="K39">
            <v>4</v>
          </cell>
          <cell r="L39" t="str">
            <v>roboty budowlane</v>
          </cell>
          <cell r="M39" t="str">
            <v>Katarzyna Dziuda</v>
          </cell>
          <cell r="N39" t="str">
            <v>09.2021 - 08.2022</v>
          </cell>
          <cell r="O39"/>
          <cell r="P39">
            <v>0.8</v>
          </cell>
          <cell r="Q39">
            <v>0.8</v>
          </cell>
          <cell r="R39">
            <v>480000</v>
          </cell>
          <cell r="S39" t="str">
            <v/>
          </cell>
          <cell r="T39" t="str">
            <v/>
          </cell>
          <cell r="U39"/>
          <cell r="V39"/>
          <cell r="W39"/>
          <cell r="X39"/>
          <cell r="Y39" t="str">
            <v>PP</v>
          </cell>
          <cell r="Z39"/>
        </row>
        <row r="40">
          <cell r="B40" t="str">
            <v>3.102.2021</v>
          </cell>
          <cell r="C40" t="str">
            <v>Powiat Białobrzeski</v>
          </cell>
          <cell r="D40">
            <v>1401</v>
          </cell>
          <cell r="E40" t="str">
            <v>Białobrzeski</v>
          </cell>
          <cell r="F40"/>
          <cell r="G40" t="str">
            <v>Poprawa bezpieczeństwa ruchu drogowego na 4 przejściach dla pieszych w Białobrzegach na ul. Żeromskiego i Rzemieślniczej na drodze powiatowej nr 1121W i drodze krajowej nr 48</v>
          </cell>
          <cell r="H40" t="str">
            <v>P</v>
          </cell>
          <cell r="I40">
            <v>4</v>
          </cell>
          <cell r="J40">
            <v>1</v>
          </cell>
          <cell r="K40">
            <v>3</v>
          </cell>
          <cell r="L40" t="str">
            <v>roboty budowlane</v>
          </cell>
          <cell r="M40" t="str">
            <v>Anna Kaczor</v>
          </cell>
          <cell r="N40" t="str">
            <v>08.2021 - 11.2021</v>
          </cell>
          <cell r="O40"/>
          <cell r="P40">
            <v>0.8</v>
          </cell>
          <cell r="Q40">
            <v>0.8</v>
          </cell>
          <cell r="R40">
            <v>381228.83</v>
          </cell>
          <cell r="S40" t="str">
            <v/>
          </cell>
          <cell r="T40" t="str">
            <v/>
          </cell>
          <cell r="U40"/>
          <cell r="V40"/>
          <cell r="W40"/>
          <cell r="X40"/>
          <cell r="Y40" t="str">
            <v>PP</v>
          </cell>
          <cell r="Z40"/>
        </row>
        <row r="41">
          <cell r="B41" t="str">
            <v>3.235.2021</v>
          </cell>
          <cell r="C41" t="str">
            <v>Powiat Pruszkowski</v>
          </cell>
          <cell r="D41">
            <v>1421</v>
          </cell>
          <cell r="E41" t="str">
            <v>Pruszkowski</v>
          </cell>
          <cell r="F41"/>
          <cell r="G41" t="str">
            <v>Poprawa bezpieczeństwa ruchu drogowego na 4 przejściach dla pieszych w Pruszkowie na ul. Długiej i Mostowej na drogach nr DP3138W i DG310825W</v>
          </cell>
          <cell r="H41" t="str">
            <v>P</v>
          </cell>
          <cell r="I41">
            <v>4</v>
          </cell>
          <cell r="J41">
            <v>0</v>
          </cell>
          <cell r="K41">
            <v>4</v>
          </cell>
          <cell r="L41" t="str">
            <v>roboty budowlane</v>
          </cell>
          <cell r="M41" t="str">
            <v>Magdalena Panasiuk</v>
          </cell>
          <cell r="N41" t="str">
            <v>09.2021 - 12.2021</v>
          </cell>
          <cell r="O41"/>
          <cell r="P41">
            <v>0.8</v>
          </cell>
          <cell r="Q41">
            <v>0.8</v>
          </cell>
          <cell r="R41">
            <v>338541</v>
          </cell>
          <cell r="S41" t="str">
            <v/>
          </cell>
          <cell r="T41" t="str">
            <v/>
          </cell>
          <cell r="U41"/>
          <cell r="V41"/>
          <cell r="W41"/>
          <cell r="X41"/>
          <cell r="Y41" t="str">
            <v>PP</v>
          </cell>
          <cell r="Z41"/>
        </row>
        <row r="42">
          <cell r="B42" t="str">
            <v>3.39.2021</v>
          </cell>
          <cell r="C42" t="str">
            <v>Powiat Sierpecki</v>
          </cell>
          <cell r="D42">
            <v>1427</v>
          </cell>
          <cell r="E42" t="str">
            <v>Sierpecki</v>
          </cell>
          <cell r="F42"/>
          <cell r="G42" t="str">
            <v>Poprawa bezpieczeństwa ruchu drogowego na 3 przejściach dla pieszych w Szczutowie na ul. 3 Maja i Lipowej na drogach nr 3718W i 370619W</v>
          </cell>
          <cell r="H42" t="str">
            <v>P</v>
          </cell>
          <cell r="I42">
            <v>3</v>
          </cell>
          <cell r="J42">
            <v>0</v>
          </cell>
          <cell r="K42">
            <v>3</v>
          </cell>
          <cell r="L42" t="str">
            <v>zaprojektuj i wybuduj</v>
          </cell>
          <cell r="M42" t="str">
            <v>Anna Kaczor</v>
          </cell>
          <cell r="N42" t="str">
            <v>08.2021 - 07.2022</v>
          </cell>
          <cell r="O42"/>
          <cell r="P42">
            <v>0.8</v>
          </cell>
          <cell r="Q42">
            <v>0.8</v>
          </cell>
          <cell r="R42">
            <v>240000</v>
          </cell>
          <cell r="S42" t="str">
            <v/>
          </cell>
          <cell r="T42" t="str">
            <v/>
          </cell>
          <cell r="U42"/>
          <cell r="V42"/>
          <cell r="W42"/>
          <cell r="X42"/>
          <cell r="Y42" t="str">
            <v>PP</v>
          </cell>
          <cell r="Z42"/>
        </row>
        <row r="43">
          <cell r="B43" t="str">
            <v>3.173.2021</v>
          </cell>
          <cell r="C43" t="str">
            <v>Powiat Mławski</v>
          </cell>
          <cell r="D43">
            <v>1413</v>
          </cell>
          <cell r="E43" t="str">
            <v>Mławski</v>
          </cell>
          <cell r="F43"/>
          <cell r="G43" t="str">
            <v>Poprawa bezpieczeństwa ruchu drogowego na 1 przejściu dla pieszych w Zawadach na drodze nr 2333W</v>
          </cell>
          <cell r="H43" t="str">
            <v>B</v>
          </cell>
          <cell r="I43">
            <v>1</v>
          </cell>
          <cell r="J43">
            <v>0</v>
          </cell>
          <cell r="K43">
            <v>1</v>
          </cell>
          <cell r="L43" t="str">
            <v>zaprojektuj i wybuduj</v>
          </cell>
          <cell r="M43" t="str">
            <v>Dominika Gałązka</v>
          </cell>
          <cell r="N43" t="str">
            <v>09.2021 - 08.2022</v>
          </cell>
          <cell r="O43"/>
          <cell r="P43">
            <v>0.8</v>
          </cell>
          <cell r="Q43">
            <v>0.8</v>
          </cell>
          <cell r="R43">
            <v>200000</v>
          </cell>
          <cell r="S43" t="str">
            <v/>
          </cell>
          <cell r="T43" t="str">
            <v/>
          </cell>
          <cell r="U43"/>
          <cell r="V43"/>
          <cell r="W43"/>
          <cell r="X43"/>
          <cell r="Y43" t="str">
            <v>PP</v>
          </cell>
          <cell r="Z43"/>
        </row>
        <row r="44">
          <cell r="B44" t="str">
            <v>3.156.2021</v>
          </cell>
          <cell r="C44" t="str">
            <v>Powiat Ostrołęcki</v>
          </cell>
          <cell r="D44">
            <v>1415</v>
          </cell>
          <cell r="E44" t="str">
            <v>Ostrołęcki</v>
          </cell>
          <cell r="F44"/>
          <cell r="G44" t="str">
            <v>Poprawa bezpieczeństwa ruchu drogowego na 1 przejściu dla pieszych w Troszynie na ul. Szkolnej na drodze nr 2554W</v>
          </cell>
          <cell r="H44" t="str">
            <v>B</v>
          </cell>
          <cell r="I44">
            <v>1</v>
          </cell>
          <cell r="J44">
            <v>0</v>
          </cell>
          <cell r="K44">
            <v>1</v>
          </cell>
          <cell r="L44" t="str">
            <v>projekt + roboty budowlane</v>
          </cell>
          <cell r="M44" t="str">
            <v>Katarzyna Dziuda</v>
          </cell>
          <cell r="N44" t="str">
            <v>07.2021 - 06.2022</v>
          </cell>
          <cell r="O44"/>
          <cell r="P44">
            <v>0.8</v>
          </cell>
          <cell r="Q44">
            <v>0.8</v>
          </cell>
          <cell r="R44">
            <v>199360</v>
          </cell>
          <cell r="S44" t="str">
            <v/>
          </cell>
          <cell r="T44" t="str">
            <v/>
          </cell>
          <cell r="U44"/>
          <cell r="V44"/>
          <cell r="W44"/>
          <cell r="X44"/>
          <cell r="Y44" t="str">
            <v>PP</v>
          </cell>
          <cell r="Z44"/>
        </row>
        <row r="45">
          <cell r="B45" t="str">
            <v>3.221.2021</v>
          </cell>
          <cell r="C45" t="str">
            <v>Powiat Legionowski</v>
          </cell>
          <cell r="D45">
            <v>1408</v>
          </cell>
          <cell r="E45" t="str">
            <v>Legionowski</v>
          </cell>
          <cell r="F45"/>
          <cell r="G45" t="str">
            <v>Poprawa bezpieczeństwa ruchu drogowego na 1 przejściu dla pieszych w Stanisławowie Drugim na ul. Wolskiej  na drodze nr 1810W</v>
          </cell>
          <cell r="H45" t="str">
            <v>P</v>
          </cell>
          <cell r="I45">
            <v>1</v>
          </cell>
          <cell r="J45">
            <v>0</v>
          </cell>
          <cell r="K45">
            <v>1</v>
          </cell>
          <cell r="L45" t="str">
            <v>projekt + roboty budowlane</v>
          </cell>
          <cell r="M45" t="str">
            <v>Rafał Rudnik</v>
          </cell>
          <cell r="N45" t="str">
            <v>06.2021 - 05.2022</v>
          </cell>
          <cell r="O45"/>
          <cell r="P45">
            <v>0.8</v>
          </cell>
          <cell r="Q45">
            <v>0.8</v>
          </cell>
          <cell r="R45">
            <v>176000</v>
          </cell>
          <cell r="S45" t="str">
            <v/>
          </cell>
          <cell r="T45" t="str">
            <v/>
          </cell>
          <cell r="U45"/>
          <cell r="V45"/>
          <cell r="W45"/>
          <cell r="X45"/>
          <cell r="Y45" t="str">
            <v>PP</v>
          </cell>
          <cell r="Z45"/>
        </row>
        <row r="46">
          <cell r="B46" t="str">
            <v>3.44.2021</v>
          </cell>
          <cell r="C46" t="str">
            <v>Powiat Sierpecki</v>
          </cell>
          <cell r="D46">
            <v>1427</v>
          </cell>
          <cell r="E46" t="str">
            <v>Sierpecki</v>
          </cell>
          <cell r="F46"/>
          <cell r="G46" t="str">
            <v>Poprawa bezpieczeństwa ruchu drogowego na 1 przejściu dla pieszych w Rościszewie na ul. Reymonta na drodze nr 3712W</v>
          </cell>
          <cell r="H46" t="str">
            <v>P</v>
          </cell>
          <cell r="I46">
            <v>1</v>
          </cell>
          <cell r="J46">
            <v>0</v>
          </cell>
          <cell r="K46">
            <v>1</v>
          </cell>
          <cell r="L46" t="str">
            <v>zaprojektuj i wybuduj</v>
          </cell>
          <cell r="M46" t="str">
            <v>Anna Kaczor</v>
          </cell>
          <cell r="N46" t="str">
            <v>08.2021 - 07.2022</v>
          </cell>
          <cell r="O46"/>
          <cell r="P46">
            <v>0.8</v>
          </cell>
          <cell r="Q46">
            <v>0.8</v>
          </cell>
          <cell r="R46">
            <v>160000</v>
          </cell>
          <cell r="S46" t="str">
            <v/>
          </cell>
          <cell r="T46" t="str">
            <v/>
          </cell>
          <cell r="U46"/>
          <cell r="V46"/>
          <cell r="W46"/>
          <cell r="X46"/>
          <cell r="Y46" t="str">
            <v>PP</v>
          </cell>
          <cell r="Z46"/>
        </row>
        <row r="47">
          <cell r="B47" t="str">
            <v>3.227.2021</v>
          </cell>
          <cell r="C47" t="str">
            <v>Powiat Przasnyski</v>
          </cell>
          <cell r="D47">
            <v>1422</v>
          </cell>
          <cell r="E47" t="str">
            <v>Przasnyski</v>
          </cell>
          <cell r="F47"/>
          <cell r="G47" t="str">
            <v>Poprawa bezpieczeństwa ruchu drogowego na 1 przejściu dla pieszych w Parciakach na drodze nr 2514W</v>
          </cell>
          <cell r="H47" t="str">
            <v>P</v>
          </cell>
          <cell r="I47">
            <v>1</v>
          </cell>
          <cell r="J47">
            <v>0</v>
          </cell>
          <cell r="K47">
            <v>1</v>
          </cell>
          <cell r="L47" t="str">
            <v>roboty budowlane</v>
          </cell>
          <cell r="M47" t="str">
            <v>Magdalena Panasiuk</v>
          </cell>
          <cell r="N47" t="str">
            <v>11.2021 - 06.2022</v>
          </cell>
          <cell r="O47"/>
          <cell r="P47">
            <v>0.8</v>
          </cell>
          <cell r="Q47">
            <v>0.8</v>
          </cell>
          <cell r="R47">
            <v>160000</v>
          </cell>
          <cell r="S47" t="str">
            <v/>
          </cell>
          <cell r="T47" t="str">
            <v/>
          </cell>
          <cell r="U47"/>
          <cell r="V47"/>
          <cell r="W47"/>
          <cell r="X47"/>
          <cell r="Y47" t="str">
            <v>PP</v>
          </cell>
          <cell r="Z47"/>
        </row>
        <row r="48">
          <cell r="B48" t="str">
            <v>3.266.2021</v>
          </cell>
          <cell r="C48" t="str">
            <v>Powiat Otwocki</v>
          </cell>
          <cell r="D48">
            <v>1417</v>
          </cell>
          <cell r="E48" t="str">
            <v>Otwocki</v>
          </cell>
          <cell r="F48"/>
          <cell r="G48" t="str">
            <v>Poprawa bezpieczeństwa ruchu drogowego na 1 przejściu dla pieszych w Kątach na ul. Królewskiej na drodze nr 2745W</v>
          </cell>
          <cell r="H48" t="str">
            <v>P</v>
          </cell>
          <cell r="I48">
            <v>1</v>
          </cell>
          <cell r="J48">
            <v>0</v>
          </cell>
          <cell r="K48">
            <v>1</v>
          </cell>
          <cell r="L48" t="str">
            <v>zaprojektuj i wybuduj</v>
          </cell>
          <cell r="M48" t="str">
            <v>Rafał Rudnik</v>
          </cell>
          <cell r="N48" t="str">
            <v>08.2021 - 05.2022</v>
          </cell>
          <cell r="O48"/>
          <cell r="P48">
            <v>0.8</v>
          </cell>
          <cell r="Q48">
            <v>0.8</v>
          </cell>
          <cell r="R48">
            <v>160000</v>
          </cell>
          <cell r="S48" t="str">
            <v/>
          </cell>
          <cell r="T48" t="str">
            <v/>
          </cell>
          <cell r="U48"/>
          <cell r="V48"/>
          <cell r="W48"/>
          <cell r="X48"/>
          <cell r="Y48" t="str">
            <v>PP</v>
          </cell>
          <cell r="Z48"/>
        </row>
        <row r="49">
          <cell r="B49" t="str">
            <v>3.197.2021</v>
          </cell>
          <cell r="C49" t="str">
            <v>Powiat Płocki</v>
          </cell>
          <cell r="D49">
            <v>1419</v>
          </cell>
          <cell r="E49" t="str">
            <v>Płocki</v>
          </cell>
          <cell r="F49"/>
          <cell r="G49" t="str">
            <v>Poprawa bezpieczeństwa ruchu drogowego na 1 przejściu dla pieszych w Soczewce na drodze nr 2974W Soczewka - Łąck</v>
          </cell>
          <cell r="H49" t="str">
            <v>P</v>
          </cell>
          <cell r="I49">
            <v>1</v>
          </cell>
          <cell r="J49">
            <v>0</v>
          </cell>
          <cell r="K49">
            <v>1</v>
          </cell>
          <cell r="L49" t="str">
            <v>projekt + roboty budowlane</v>
          </cell>
          <cell r="M49" t="str">
            <v>Paulina Nowak</v>
          </cell>
          <cell r="N49" t="str">
            <v>08.2021 - 07.2022</v>
          </cell>
          <cell r="O49"/>
          <cell r="P49">
            <v>0.8</v>
          </cell>
          <cell r="Q49">
            <v>0.8</v>
          </cell>
          <cell r="R49">
            <v>129445.2</v>
          </cell>
          <cell r="S49" t="str">
            <v/>
          </cell>
          <cell r="T49" t="str">
            <v/>
          </cell>
          <cell r="U49"/>
          <cell r="V49"/>
          <cell r="W49"/>
          <cell r="X49"/>
          <cell r="Y49" t="str">
            <v>PP</v>
          </cell>
          <cell r="Z49"/>
        </row>
        <row r="50">
          <cell r="B50" t="str">
            <v>3.216.2021</v>
          </cell>
          <cell r="C50" t="str">
            <v>Powiat Płocki</v>
          </cell>
          <cell r="D50">
            <v>1419</v>
          </cell>
          <cell r="E50" t="str">
            <v>Płocki</v>
          </cell>
          <cell r="F50"/>
          <cell r="G50" t="str">
            <v>Poprawa bezpieczeństwa ruchu drogowego na 1 przejściu dla pieszych w Gąbinie na ul. Jana Pawła II na drodze nr 2983W Gąbin - Wymyśle Polskie</v>
          </cell>
          <cell r="H50" t="str">
            <v>P</v>
          </cell>
          <cell r="I50">
            <v>1</v>
          </cell>
          <cell r="J50">
            <v>0</v>
          </cell>
          <cell r="K50">
            <v>1</v>
          </cell>
          <cell r="L50" t="str">
            <v>projekt + roboty budowlane</v>
          </cell>
          <cell r="M50" t="str">
            <v>Paulina Nowak</v>
          </cell>
          <cell r="N50" t="str">
            <v>08.2021 - 07.2022</v>
          </cell>
          <cell r="O50"/>
          <cell r="P50">
            <v>0.8</v>
          </cell>
          <cell r="Q50">
            <v>0.8</v>
          </cell>
          <cell r="R50">
            <v>103516.8</v>
          </cell>
          <cell r="S50" t="str">
            <v/>
          </cell>
          <cell r="T50" t="str">
            <v/>
          </cell>
          <cell r="U50"/>
          <cell r="V50"/>
          <cell r="W50"/>
          <cell r="X50"/>
          <cell r="Y50" t="str">
            <v>PP</v>
          </cell>
          <cell r="Z50"/>
        </row>
        <row r="51">
          <cell r="B51" t="str">
            <v>3.126.2021</v>
          </cell>
          <cell r="C51" t="str">
            <v>Powiat Wołomiński</v>
          </cell>
          <cell r="D51">
            <v>1434</v>
          </cell>
          <cell r="E51" t="str">
            <v>Wołomiński</v>
          </cell>
          <cell r="F51"/>
          <cell r="G51" t="str">
            <v>Poprawa bezpieczeństwa ruchu drogowego na 1 przejściu dla pieszych w Tłuszczu na ul. Warszawskiej na drodze nr 4325W</v>
          </cell>
          <cell r="H51" t="str">
            <v>P</v>
          </cell>
          <cell r="I51">
            <v>1</v>
          </cell>
          <cell r="J51">
            <v>0</v>
          </cell>
          <cell r="K51">
            <v>1</v>
          </cell>
          <cell r="L51" t="str">
            <v>zaprojektuj i wybuduj</v>
          </cell>
          <cell r="M51" t="str">
            <v>Katarzyna Dziuda</v>
          </cell>
          <cell r="N51" t="str">
            <v>09.2021 - 08.2022</v>
          </cell>
          <cell r="O51"/>
          <cell r="P51">
            <v>0.8</v>
          </cell>
          <cell r="Q51">
            <v>0.8</v>
          </cell>
          <cell r="R51">
            <v>80000</v>
          </cell>
          <cell r="S51" t="str">
            <v/>
          </cell>
          <cell r="T51" t="str">
            <v/>
          </cell>
          <cell r="U51"/>
          <cell r="V51"/>
          <cell r="W51"/>
          <cell r="X51"/>
          <cell r="Y51" t="str">
            <v>PP</v>
          </cell>
          <cell r="Z51"/>
        </row>
        <row r="52">
          <cell r="B52" t="str">
            <v>3.67.2021</v>
          </cell>
          <cell r="C52" t="str">
            <v>Powiat Szydłowiecki</v>
          </cell>
          <cell r="D52">
            <v>1430</v>
          </cell>
          <cell r="E52" t="str">
            <v>Szydłowiecki</v>
          </cell>
          <cell r="F52"/>
          <cell r="G52" t="str">
            <v>Poprawa bezpieczeństwa ruchu drogowego na 1 przejściu dla pieszych w Mirowie Starym na drodze nr 4015W</v>
          </cell>
          <cell r="H52" t="str">
            <v>P</v>
          </cell>
          <cell r="I52">
            <v>1</v>
          </cell>
          <cell r="J52">
            <v>0</v>
          </cell>
          <cell r="K52">
            <v>1</v>
          </cell>
          <cell r="L52" t="str">
            <v>projekt + roboty budowlane</v>
          </cell>
          <cell r="M52" t="str">
            <v>Paulina Nowak</v>
          </cell>
          <cell r="N52" t="str">
            <v>08.2021 - 11.2021</v>
          </cell>
          <cell r="O52"/>
          <cell r="P52">
            <v>0.8</v>
          </cell>
          <cell r="Q52">
            <v>0.8</v>
          </cell>
          <cell r="R52">
            <v>56000</v>
          </cell>
          <cell r="S52" t="str">
            <v/>
          </cell>
          <cell r="T52" t="str">
            <v/>
          </cell>
          <cell r="U52"/>
          <cell r="V52"/>
          <cell r="W52"/>
          <cell r="X52"/>
          <cell r="Y52" t="str">
            <v>PP</v>
          </cell>
          <cell r="Z52"/>
        </row>
        <row r="53">
          <cell r="B53" t="str">
            <v>3.10.2021</v>
          </cell>
          <cell r="C53" t="str">
            <v>Powiat Radomski</v>
          </cell>
          <cell r="D53">
            <v>1425</v>
          </cell>
          <cell r="E53" t="str">
            <v>Radomski</v>
          </cell>
          <cell r="F53"/>
          <cell r="G53" t="str">
            <v xml:space="preserve">Poprawa bezpieczeństwa ruchu drogowego na 1 przejściu dla pieszych w Jasieńcu Iłżeckim Górnym na drodze nr 3553W gr. województwa - Jasieniec Iłżecki Górny - Pastwiska </v>
          </cell>
          <cell r="H53" t="str">
            <v>P</v>
          </cell>
          <cell r="I53">
            <v>1</v>
          </cell>
          <cell r="J53">
            <v>0</v>
          </cell>
          <cell r="K53">
            <v>1</v>
          </cell>
          <cell r="L53" t="str">
            <v>zaprojektuj i wybuduj</v>
          </cell>
          <cell r="M53" t="str">
            <v>Weronika Kropidłowska</v>
          </cell>
          <cell r="N53" t="str">
            <v>09.2021 - 08.2022</v>
          </cell>
          <cell r="O53"/>
          <cell r="P53">
            <v>0.8</v>
          </cell>
          <cell r="Q53">
            <v>0.8</v>
          </cell>
          <cell r="R53">
            <v>32000</v>
          </cell>
          <cell r="S53" t="str">
            <v/>
          </cell>
          <cell r="T53" t="str">
            <v/>
          </cell>
          <cell r="U53"/>
          <cell r="V53"/>
          <cell r="W53"/>
          <cell r="X53"/>
          <cell r="Y53" t="str">
            <v>PP</v>
          </cell>
          <cell r="Z53"/>
        </row>
        <row r="54">
          <cell r="B54" t="str">
            <v>3.107.2021</v>
          </cell>
          <cell r="C54" t="str">
            <v>Powiat Nowodworski</v>
          </cell>
          <cell r="D54">
            <v>1414</v>
          </cell>
          <cell r="E54" t="str">
            <v>Nowodworski</v>
          </cell>
          <cell r="F54"/>
          <cell r="G54" t="str">
            <v>Poprawa bezpieczeństwa ruchu drogowego na 1 przejściu dla pieszych w Zakroczymiu na ul. Warszawskiej na drodze nr 3001W</v>
          </cell>
          <cell r="H54" t="str">
            <v>P</v>
          </cell>
          <cell r="I54">
            <v>1</v>
          </cell>
          <cell r="J54">
            <v>0</v>
          </cell>
          <cell r="K54">
            <v>1</v>
          </cell>
          <cell r="L54" t="str">
            <v>roboty budowlane</v>
          </cell>
          <cell r="M54" t="str">
            <v>Dominika Gałązka</v>
          </cell>
          <cell r="N54" t="str">
            <v>07.2021 - 09.2021</v>
          </cell>
          <cell r="O54"/>
          <cell r="P54">
            <v>0.8</v>
          </cell>
          <cell r="Q54">
            <v>0.8</v>
          </cell>
          <cell r="R54">
            <v>129116.54</v>
          </cell>
          <cell r="S54" t="str">
            <v/>
          </cell>
          <cell r="T54" t="str">
            <v/>
          </cell>
          <cell r="U54"/>
          <cell r="V54"/>
          <cell r="W54"/>
          <cell r="X54"/>
          <cell r="Y54" t="str">
            <v>PP</v>
          </cell>
          <cell r="Z54"/>
        </row>
        <row r="55">
          <cell r="B55" t="str">
            <v>3.120.2021</v>
          </cell>
          <cell r="C55" t="str">
            <v>Powiat Wołomiński</v>
          </cell>
          <cell r="D55">
            <v>1434</v>
          </cell>
          <cell r="E55" t="str">
            <v>Wołomiński</v>
          </cell>
          <cell r="F55"/>
          <cell r="G55" t="str">
            <v>Poprawa bezpieczeństwa ruchu drogowego na 4 przejściach dla pieszych w Kruszu na ul. Głównej i Kryształowej na drogach nr 4335W, 430311W</v>
          </cell>
          <cell r="H55" t="str">
            <v>B</v>
          </cell>
          <cell r="I55">
            <v>4</v>
          </cell>
          <cell r="J55">
            <v>2</v>
          </cell>
          <cell r="K55">
            <v>2</v>
          </cell>
          <cell r="L55" t="str">
            <v>roboty budowlane</v>
          </cell>
          <cell r="M55" t="str">
            <v>Katarzyna Dziuda</v>
          </cell>
          <cell r="N55" t="str">
            <v>09.2021 - 08.2022</v>
          </cell>
          <cell r="O55"/>
          <cell r="P55">
            <v>0.8</v>
          </cell>
          <cell r="Q55">
            <v>0.8</v>
          </cell>
          <cell r="R55">
            <v>560000</v>
          </cell>
          <cell r="S55" t="str">
            <v/>
          </cell>
          <cell r="T55" t="str">
            <v/>
          </cell>
          <cell r="U55"/>
          <cell r="V55"/>
          <cell r="W55"/>
          <cell r="X55"/>
          <cell r="Y55" t="str">
            <v>PP</v>
          </cell>
          <cell r="Z55"/>
        </row>
        <row r="56">
          <cell r="B56" t="str">
            <v>3.189.2021</v>
          </cell>
          <cell r="C56" t="str">
            <v>Powiat Mławski</v>
          </cell>
          <cell r="D56">
            <v>1413</v>
          </cell>
          <cell r="E56" t="str">
            <v>Mławski</v>
          </cell>
          <cell r="F56"/>
          <cell r="G56" t="str">
            <v>Poprawa bezpieczeństwa ruchu drogowego na 1 przejściu dla pieszych w Morawach na drodze nr 2347W</v>
          </cell>
          <cell r="H56" t="str">
            <v>P</v>
          </cell>
          <cell r="I56">
            <v>1</v>
          </cell>
          <cell r="J56">
            <v>0</v>
          </cell>
          <cell r="K56">
            <v>1</v>
          </cell>
          <cell r="L56" t="str">
            <v>zaprojektuj i wybuduj</v>
          </cell>
          <cell r="M56" t="str">
            <v>Dominika Gałązka</v>
          </cell>
          <cell r="N56" t="str">
            <v>09.2021 - 08.2022</v>
          </cell>
          <cell r="O56"/>
          <cell r="P56">
            <v>0.8</v>
          </cell>
          <cell r="Q56">
            <v>0.8</v>
          </cell>
          <cell r="R56">
            <v>200000</v>
          </cell>
          <cell r="S56" t="str">
            <v/>
          </cell>
          <cell r="T56" t="str">
            <v/>
          </cell>
          <cell r="U56"/>
          <cell r="V56"/>
          <cell r="W56"/>
          <cell r="X56"/>
          <cell r="Y56" t="str">
            <v>PP</v>
          </cell>
          <cell r="Z56"/>
        </row>
        <row r="57">
          <cell r="B57" t="str">
            <v>3.193.2021</v>
          </cell>
          <cell r="C57" t="str">
            <v>Powiat Mławski</v>
          </cell>
          <cell r="D57">
            <v>1413</v>
          </cell>
          <cell r="E57" t="str">
            <v>Mławski</v>
          </cell>
          <cell r="F57"/>
          <cell r="G57" t="str">
            <v>Poprawa bezpieczeństwa ruchu drogowego na 1 przejściu dla pieszych w Dzierzgowie na ul. Jagiellońskiej na drodze nr 2361W</v>
          </cell>
          <cell r="H57" t="str">
            <v>P</v>
          </cell>
          <cell r="I57">
            <v>1</v>
          </cell>
          <cell r="J57">
            <v>0</v>
          </cell>
          <cell r="K57">
            <v>1</v>
          </cell>
          <cell r="L57" t="str">
            <v>zaprojektuj i wybuduj</v>
          </cell>
          <cell r="M57" t="str">
            <v>Dominika Gałązka</v>
          </cell>
          <cell r="N57" t="str">
            <v>09.2021 - 08.2022</v>
          </cell>
          <cell r="O57"/>
          <cell r="P57">
            <v>0.8</v>
          </cell>
          <cell r="Q57">
            <v>0.8</v>
          </cell>
          <cell r="R57">
            <v>200000</v>
          </cell>
          <cell r="S57" t="str">
            <v/>
          </cell>
          <cell r="T57" t="str">
            <v/>
          </cell>
          <cell r="U57"/>
          <cell r="V57"/>
          <cell r="W57"/>
          <cell r="X57"/>
          <cell r="Y57" t="str">
            <v>PP</v>
          </cell>
          <cell r="Z57"/>
        </row>
        <row r="58">
          <cell r="B58" t="str">
            <v>3.170.2021</v>
          </cell>
          <cell r="C58" t="str">
            <v>Powiat Mławski</v>
          </cell>
          <cell r="D58">
            <v>1413</v>
          </cell>
          <cell r="E58" t="str">
            <v>Mławski</v>
          </cell>
          <cell r="F58"/>
          <cell r="G58" t="str">
            <v>Poprawa bezpieczeństwa ruchu drogowego na 1 przejściu dla pieszych w Szydłowie na ul. Szkolnej na drodze nr 2323W</v>
          </cell>
          <cell r="H58" t="str">
            <v>P</v>
          </cell>
          <cell r="I58">
            <v>1</v>
          </cell>
          <cell r="J58">
            <v>0</v>
          </cell>
          <cell r="K58">
            <v>1</v>
          </cell>
          <cell r="L58" t="str">
            <v>zaprojektuj i wybuduj</v>
          </cell>
          <cell r="M58" t="str">
            <v>Dominika Gałązka</v>
          </cell>
          <cell r="N58" t="str">
            <v>09.2021 - 08.2022</v>
          </cell>
          <cell r="O58"/>
          <cell r="P58">
            <v>0.8</v>
          </cell>
          <cell r="Q58">
            <v>0.8</v>
          </cell>
          <cell r="R58">
            <v>177600</v>
          </cell>
          <cell r="S58" t="str">
            <v/>
          </cell>
          <cell r="T58" t="str">
            <v/>
          </cell>
          <cell r="U58"/>
          <cell r="V58"/>
          <cell r="W58"/>
          <cell r="X58"/>
          <cell r="Y58" t="str">
            <v>PP</v>
          </cell>
          <cell r="Z58"/>
        </row>
        <row r="59">
          <cell r="B59" t="str">
            <v>3.171.2021</v>
          </cell>
          <cell r="C59" t="str">
            <v>Powiat Mławski</v>
          </cell>
          <cell r="D59">
            <v>1413</v>
          </cell>
          <cell r="E59" t="str">
            <v>Mławski</v>
          </cell>
          <cell r="F59"/>
          <cell r="G59" t="str">
            <v>Poprawa bezpieczeństwa ruchu drogowego na 1 przejściu dla pieszych w Wieczfni Kościelnej na drodze nr 2306W</v>
          </cell>
          <cell r="H59" t="str">
            <v>P</v>
          </cell>
          <cell r="I59">
            <v>1</v>
          </cell>
          <cell r="J59">
            <v>0</v>
          </cell>
          <cell r="K59">
            <v>1</v>
          </cell>
          <cell r="L59" t="str">
            <v>zaprojektuj i wybuduj</v>
          </cell>
          <cell r="M59" t="str">
            <v>Dominika Gałązka</v>
          </cell>
          <cell r="N59" t="str">
            <v>09.2021 - 08.2022</v>
          </cell>
          <cell r="O59"/>
          <cell r="P59">
            <v>0.8</v>
          </cell>
          <cell r="Q59">
            <v>0.8</v>
          </cell>
          <cell r="R59">
            <v>164800</v>
          </cell>
          <cell r="S59" t="str">
            <v/>
          </cell>
          <cell r="T59" t="str">
            <v/>
          </cell>
          <cell r="U59"/>
          <cell r="V59"/>
          <cell r="W59"/>
          <cell r="X59"/>
          <cell r="Y59" t="str">
            <v>PP</v>
          </cell>
          <cell r="Z59"/>
        </row>
        <row r="60">
          <cell r="B60" t="str">
            <v>3.230.2021</v>
          </cell>
          <cell r="C60" t="str">
            <v>Powiat Przasnyski</v>
          </cell>
          <cell r="D60">
            <v>1422</v>
          </cell>
          <cell r="E60" t="str">
            <v>Przasnyski</v>
          </cell>
          <cell r="F60"/>
          <cell r="G60" t="str">
            <v>Poprawa bezpieczeństwa ruchu drogowego na 1 przejściu dla pieszych w Zielonej na drodze nr 1238W</v>
          </cell>
          <cell r="H60" t="str">
            <v>P</v>
          </cell>
          <cell r="I60">
            <v>1</v>
          </cell>
          <cell r="J60">
            <v>0</v>
          </cell>
          <cell r="K60">
            <v>1</v>
          </cell>
          <cell r="L60" t="str">
            <v>roboty budowlane</v>
          </cell>
          <cell r="M60" t="str">
            <v>Magdalena Panasiuk</v>
          </cell>
          <cell r="N60" t="str">
            <v>11.2021 - 06.2022</v>
          </cell>
          <cell r="O60"/>
          <cell r="P60">
            <v>0.8</v>
          </cell>
          <cell r="Q60">
            <v>0.8</v>
          </cell>
          <cell r="R60">
            <v>160000</v>
          </cell>
          <cell r="S60" t="str">
            <v/>
          </cell>
          <cell r="T60" t="str">
            <v/>
          </cell>
          <cell r="U60"/>
          <cell r="V60"/>
          <cell r="W60"/>
          <cell r="X60"/>
          <cell r="Y60" t="str">
            <v>PP</v>
          </cell>
          <cell r="Z60"/>
        </row>
        <row r="61">
          <cell r="B61" t="str">
            <v>3.267.2021</v>
          </cell>
          <cell r="C61" t="str">
            <v>Powiat Otwocki</v>
          </cell>
          <cell r="D61">
            <v>1417</v>
          </cell>
          <cell r="E61" t="str">
            <v>Otwocki</v>
          </cell>
          <cell r="F61"/>
          <cell r="G61" t="str">
            <v>Poprawa bezpieczeństwa ruchu drogowego na 1 przejściu dla pieszych w Sobiekursku na drodze nr 2726W</v>
          </cell>
          <cell r="H61" t="str">
            <v>P</v>
          </cell>
          <cell r="I61">
            <v>1</v>
          </cell>
          <cell r="J61">
            <v>0</v>
          </cell>
          <cell r="K61">
            <v>1</v>
          </cell>
          <cell r="L61" t="str">
            <v>zaprojektuj i wybuduj</v>
          </cell>
          <cell r="M61" t="str">
            <v>Rafał Rudnik</v>
          </cell>
          <cell r="N61" t="str">
            <v>08.2021 - 05.2022</v>
          </cell>
          <cell r="O61"/>
          <cell r="P61">
            <v>0.8</v>
          </cell>
          <cell r="Q61">
            <v>0.8</v>
          </cell>
          <cell r="R61">
            <v>160000</v>
          </cell>
          <cell r="S61" t="str">
            <v/>
          </cell>
          <cell r="T61" t="str">
            <v/>
          </cell>
          <cell r="U61"/>
          <cell r="V61"/>
          <cell r="W61"/>
          <cell r="X61"/>
          <cell r="Y61" t="str">
            <v>PP</v>
          </cell>
          <cell r="Z61"/>
        </row>
        <row r="62">
          <cell r="B62" t="str">
            <v>3.48.2021</v>
          </cell>
          <cell r="C62" t="str">
            <v>Powiat Wyszkowski</v>
          </cell>
          <cell r="D62">
            <v>1435</v>
          </cell>
          <cell r="E62" t="str">
            <v>Wyszkowski</v>
          </cell>
          <cell r="F62"/>
          <cell r="G62" t="str">
            <v>Poprawa bezpieczeństwa ruchu drogowego na 2 przejściach dla pieszych w Długosiodle na ul. Królowej Jadwigi na drogach nr 4408W, 2648W</v>
          </cell>
          <cell r="H62" t="str">
            <v>P</v>
          </cell>
          <cell r="I62">
            <v>2</v>
          </cell>
          <cell r="J62">
            <v>0</v>
          </cell>
          <cell r="K62">
            <v>2</v>
          </cell>
          <cell r="L62" t="str">
            <v>projekt + roboty budowlane</v>
          </cell>
          <cell r="M62" t="str">
            <v>Alicja Pytlarczyk</v>
          </cell>
          <cell r="N62" t="str">
            <v>11.2021 - 09.2022</v>
          </cell>
          <cell r="O62"/>
          <cell r="P62">
            <v>0.8</v>
          </cell>
          <cell r="Q62">
            <v>0.8</v>
          </cell>
          <cell r="R62">
            <v>145600</v>
          </cell>
          <cell r="S62" t="str">
            <v/>
          </cell>
          <cell r="T62" t="str">
            <v/>
          </cell>
          <cell r="U62"/>
          <cell r="V62"/>
          <cell r="W62"/>
          <cell r="X62"/>
          <cell r="Y62" t="str">
            <v>PP</v>
          </cell>
          <cell r="Z62"/>
        </row>
        <row r="63">
          <cell r="B63" t="str">
            <v>3.27.2021</v>
          </cell>
          <cell r="C63" t="str">
            <v>Powiat Miński</v>
          </cell>
          <cell r="D63">
            <v>1412</v>
          </cell>
          <cell r="E63" t="str">
            <v>Miński</v>
          </cell>
          <cell r="F63"/>
          <cell r="G63" t="str">
            <v>Poprawa bezpieczeństwa ruchu drogowego na 2 przejściach dla pieszych w Sulejówku na ul. Moraczewskiego i Aleksandra Puszkina na drogach nr 2285W i 221652W</v>
          </cell>
          <cell r="H63" t="str">
            <v>B</v>
          </cell>
          <cell r="I63">
            <v>2</v>
          </cell>
          <cell r="J63">
            <v>1</v>
          </cell>
          <cell r="K63">
            <v>1</v>
          </cell>
          <cell r="L63" t="str">
            <v>projekt + roboty budowlane</v>
          </cell>
          <cell r="M63" t="str">
            <v>Dominika Gałązka</v>
          </cell>
          <cell r="N63" t="str">
            <v>07.2021 - 06.2022</v>
          </cell>
          <cell r="O63"/>
          <cell r="P63">
            <v>0.8</v>
          </cell>
          <cell r="Q63">
            <v>0.8</v>
          </cell>
          <cell r="R63">
            <v>144000</v>
          </cell>
          <cell r="S63" t="str">
            <v/>
          </cell>
          <cell r="T63" t="str">
            <v/>
          </cell>
          <cell r="U63"/>
          <cell r="V63"/>
          <cell r="W63"/>
          <cell r="X63"/>
          <cell r="Y63" t="str">
            <v>PP</v>
          </cell>
          <cell r="Z63"/>
        </row>
        <row r="64">
          <cell r="B64" t="str">
            <v>3.80.2021</v>
          </cell>
          <cell r="C64" t="str">
            <v>Powiat Nowodworski</v>
          </cell>
          <cell r="D64">
            <v>1414</v>
          </cell>
          <cell r="E64" t="str">
            <v>Nowodworski</v>
          </cell>
          <cell r="F64"/>
          <cell r="G64" t="str">
            <v>Poprawa bezpieczeństwa ruchu drogowego na 1 przejściu dla pieszych w Pomiechówku na ul. Nasielskiej na drodze nr 2409W</v>
          </cell>
          <cell r="H64" t="str">
            <v>P</v>
          </cell>
          <cell r="I64">
            <v>1</v>
          </cell>
          <cell r="J64">
            <v>0</v>
          </cell>
          <cell r="K64">
            <v>1</v>
          </cell>
          <cell r="L64" t="str">
            <v>roboty budowlane</v>
          </cell>
          <cell r="M64" t="str">
            <v>Dominika Gałązka</v>
          </cell>
          <cell r="N64" t="str">
            <v>07.2021 - 09.2021</v>
          </cell>
          <cell r="O64"/>
          <cell r="P64">
            <v>0.8</v>
          </cell>
          <cell r="Q64">
            <v>0.8</v>
          </cell>
          <cell r="R64">
            <v>123767.52</v>
          </cell>
          <cell r="S64" t="str">
            <v/>
          </cell>
          <cell r="T64" t="str">
            <v/>
          </cell>
          <cell r="U64"/>
          <cell r="V64"/>
          <cell r="W64"/>
          <cell r="X64"/>
          <cell r="Y64" t="str">
            <v>PP</v>
          </cell>
          <cell r="Z64"/>
        </row>
        <row r="65">
          <cell r="B65" t="str">
            <v>3.127.2021</v>
          </cell>
          <cell r="C65" t="str">
            <v>Powiat Wołomiński</v>
          </cell>
          <cell r="D65">
            <v>1434</v>
          </cell>
          <cell r="E65" t="str">
            <v>Wołomiński</v>
          </cell>
          <cell r="F65"/>
          <cell r="G65" t="str">
            <v>Poprawa bezpieczeństwa ruchu drogowego na 3 przejściach dla pieszych w Wołominie na ul. Generała Emila Fieldorfa, Sportowej i Lipińskiej na drogach nr 4358W, 431765W, 431082W</v>
          </cell>
          <cell r="H65" t="str">
            <v>P</v>
          </cell>
          <cell r="I65">
            <v>3</v>
          </cell>
          <cell r="J65">
            <v>0</v>
          </cell>
          <cell r="K65">
            <v>3</v>
          </cell>
          <cell r="L65" t="str">
            <v>zaprojektuj i wybuduj</v>
          </cell>
          <cell r="M65" t="str">
            <v>Katarzyna Dziuda</v>
          </cell>
          <cell r="N65" t="str">
            <v>09.2021 - 08.2022</v>
          </cell>
          <cell r="O65"/>
          <cell r="P65">
            <v>0.8</v>
          </cell>
          <cell r="Q65">
            <v>0.8</v>
          </cell>
          <cell r="R65">
            <v>120000</v>
          </cell>
          <cell r="S65" t="str">
            <v/>
          </cell>
          <cell r="T65" t="str">
            <v/>
          </cell>
          <cell r="U65"/>
          <cell r="V65"/>
          <cell r="W65"/>
          <cell r="X65"/>
          <cell r="Y65" t="str">
            <v>PP</v>
          </cell>
          <cell r="Z65"/>
        </row>
        <row r="66">
          <cell r="B66" t="str">
            <v>3.123.2021</v>
          </cell>
          <cell r="C66" t="str">
            <v>Powiat Wołomiński</v>
          </cell>
          <cell r="D66">
            <v>1434</v>
          </cell>
          <cell r="E66" t="str">
            <v>Wołomiński</v>
          </cell>
          <cell r="F66"/>
          <cell r="G66" t="str">
            <v>Poprawa bezpieczeństwa ruchu drogowego na 1 przejściu dla pieszych w Poświętnem na ul. Szkolnej na drodze nr 4351W</v>
          </cell>
          <cell r="H66" t="str">
            <v>P</v>
          </cell>
          <cell r="I66">
            <v>1</v>
          </cell>
          <cell r="J66">
            <v>0</v>
          </cell>
          <cell r="K66">
            <v>1</v>
          </cell>
          <cell r="L66" t="str">
            <v>zaprojektuj i wybuduj</v>
          </cell>
          <cell r="M66" t="str">
            <v>Katarzyna Dziuda</v>
          </cell>
          <cell r="N66" t="str">
            <v>09.2021 - 08.2022</v>
          </cell>
          <cell r="O66"/>
          <cell r="P66">
            <v>0.8</v>
          </cell>
          <cell r="Q66">
            <v>0.8</v>
          </cell>
          <cell r="R66">
            <v>80000</v>
          </cell>
          <cell r="S66" t="str">
            <v/>
          </cell>
          <cell r="T66" t="str">
            <v/>
          </cell>
          <cell r="U66"/>
          <cell r="V66"/>
          <cell r="W66"/>
          <cell r="X66"/>
          <cell r="Y66" t="str">
            <v>PP</v>
          </cell>
          <cell r="Z66"/>
        </row>
        <row r="67">
          <cell r="B67" t="str">
            <v>3.129.2021</v>
          </cell>
          <cell r="C67" t="str">
            <v>Powiat Wołomiński</v>
          </cell>
          <cell r="D67">
            <v>1434</v>
          </cell>
          <cell r="E67" t="str">
            <v>Wołomiński</v>
          </cell>
          <cell r="F67"/>
          <cell r="G67" t="str">
            <v>Poprawa bezpieczeństwa ruchu drogowego na 1 przejściu dla pieszych w Dąbrówce na ul. Kościuszki na drodze nr 4320W</v>
          </cell>
          <cell r="H67" t="str">
            <v>P</v>
          </cell>
          <cell r="I67">
            <v>1</v>
          </cell>
          <cell r="J67">
            <v>0</v>
          </cell>
          <cell r="K67">
            <v>1</v>
          </cell>
          <cell r="L67" t="str">
            <v>zaprojektuj i wybuduj</v>
          </cell>
          <cell r="M67" t="str">
            <v>Katarzyna Dziuda</v>
          </cell>
          <cell r="N67" t="str">
            <v>09.2021 - 08.2022</v>
          </cell>
          <cell r="O67"/>
          <cell r="P67">
            <v>0.8</v>
          </cell>
          <cell r="Q67">
            <v>0.8</v>
          </cell>
          <cell r="R67">
            <v>80000</v>
          </cell>
          <cell r="S67" t="str">
            <v/>
          </cell>
          <cell r="T67" t="str">
            <v/>
          </cell>
          <cell r="U67"/>
          <cell r="V67"/>
          <cell r="W67"/>
          <cell r="X67"/>
          <cell r="Y67" t="str">
            <v>PP</v>
          </cell>
          <cell r="Z67"/>
        </row>
        <row r="68">
          <cell r="B68" t="str">
            <v>3.206.2021</v>
          </cell>
          <cell r="C68" t="str">
            <v>Powiat Warszawski Zachodni</v>
          </cell>
          <cell r="D68">
            <v>1432</v>
          </cell>
          <cell r="E68" t="str">
            <v>Warszawski Zachodni</v>
          </cell>
          <cell r="F68"/>
          <cell r="G68" t="str">
            <v>Poprawa bezpieczeństwa ruchu drogowego na 1 przejściu dla pieszych w Błoniu na ul. Poniatowskiego na drodze nr 4108W</v>
          </cell>
          <cell r="H68" t="str">
            <v>P</v>
          </cell>
          <cell r="I68">
            <v>1</v>
          </cell>
          <cell r="J68">
            <v>0</v>
          </cell>
          <cell r="K68">
            <v>1</v>
          </cell>
          <cell r="L68" t="str">
            <v>projekt + roboty budowlane</v>
          </cell>
          <cell r="M68" t="str">
            <v>Weronika Kropidłowska</v>
          </cell>
          <cell r="N68" t="str">
            <v>06.2021 - 05.2022</v>
          </cell>
          <cell r="O68"/>
          <cell r="P68">
            <v>0.8</v>
          </cell>
          <cell r="Q68">
            <v>0.8</v>
          </cell>
          <cell r="R68">
            <v>80000</v>
          </cell>
          <cell r="S68" t="str">
            <v/>
          </cell>
          <cell r="T68" t="str">
            <v/>
          </cell>
          <cell r="U68"/>
          <cell r="V68"/>
          <cell r="W68"/>
          <cell r="X68"/>
          <cell r="Y68" t="str">
            <v>PP</v>
          </cell>
          <cell r="Z68"/>
        </row>
        <row r="69">
          <cell r="B69" t="str">
            <v>3.186.2021</v>
          </cell>
          <cell r="C69" t="str">
            <v>Powiat Grodziski</v>
          </cell>
          <cell r="D69">
            <v>1405</v>
          </cell>
          <cell r="E69" t="str">
            <v>Grodziski</v>
          </cell>
          <cell r="F69"/>
          <cell r="G69" t="str">
            <v>Poprawa bezpieczeństwa ruchu drogowego na 1 przejściu dla pieszych w Milanówku na ul. Kościuszki na drodze nr 1511W</v>
          </cell>
          <cell r="H69" t="str">
            <v>P</v>
          </cell>
          <cell r="I69">
            <v>1</v>
          </cell>
          <cell r="J69">
            <v>0</v>
          </cell>
          <cell r="K69">
            <v>1</v>
          </cell>
          <cell r="L69" t="str">
            <v>roboty budowlane</v>
          </cell>
          <cell r="M69" t="str">
            <v>Alicja Pytlarczyk</v>
          </cell>
          <cell r="N69" t="str">
            <v>07.2021 - 12.2021</v>
          </cell>
          <cell r="O69"/>
          <cell r="P69">
            <v>0.8</v>
          </cell>
          <cell r="Q69">
            <v>0.8</v>
          </cell>
          <cell r="R69">
            <v>76639.240000000005</v>
          </cell>
          <cell r="S69" t="str">
            <v/>
          </cell>
          <cell r="T69" t="str">
            <v/>
          </cell>
          <cell r="U69"/>
          <cell r="V69"/>
          <cell r="W69"/>
          <cell r="X69"/>
          <cell r="Y69" t="str">
            <v>PP</v>
          </cell>
          <cell r="Z69"/>
        </row>
        <row r="70">
          <cell r="B70" t="str">
            <v>3.8.2021</v>
          </cell>
          <cell r="C70" t="str">
            <v>Powiat Radomski</v>
          </cell>
          <cell r="D70">
            <v>1425</v>
          </cell>
          <cell r="E70" t="str">
            <v>Radomski</v>
          </cell>
          <cell r="F70"/>
          <cell r="G70" t="str">
            <v>Poprawa bezpieczeństwa ruchu drogowego na 1 przejściu dla pieszych w Słupicy na drodze nr 3524W Jedlnia Letnisko - Czarna</v>
          </cell>
          <cell r="H70" t="str">
            <v>P</v>
          </cell>
          <cell r="I70">
            <v>1</v>
          </cell>
          <cell r="J70">
            <v>0</v>
          </cell>
          <cell r="K70">
            <v>1</v>
          </cell>
          <cell r="L70" t="str">
            <v>zaprojektuj i wybuduj</v>
          </cell>
          <cell r="M70" t="str">
            <v>Weronika Kropidłowska</v>
          </cell>
          <cell r="N70" t="str">
            <v>09.2021 - 08.2022</v>
          </cell>
          <cell r="O70"/>
          <cell r="P70">
            <v>0.8</v>
          </cell>
          <cell r="Q70">
            <v>0.8</v>
          </cell>
          <cell r="R70">
            <v>64000</v>
          </cell>
          <cell r="S70" t="str">
            <v/>
          </cell>
          <cell r="T70" t="str">
            <v/>
          </cell>
          <cell r="U70"/>
          <cell r="V70"/>
          <cell r="W70"/>
          <cell r="X70"/>
          <cell r="Y70" t="str">
            <v>PP</v>
          </cell>
          <cell r="Z70"/>
        </row>
        <row r="71">
          <cell r="B71" t="str">
            <v>3.37.2021</v>
          </cell>
          <cell r="C71" t="str">
            <v>Powiat Sierpecki</v>
          </cell>
          <cell r="D71">
            <v>1427</v>
          </cell>
          <cell r="E71" t="str">
            <v>Sierpecki</v>
          </cell>
          <cell r="F71"/>
          <cell r="G71" t="str">
            <v>Poprawa bezpieczeństwa ruchu drogowego na 1 przejściu dla pieszych w Goleszynie na ul. Niepodległości na drodze nr 3753W</v>
          </cell>
          <cell r="H71" t="str">
            <v>P</v>
          </cell>
          <cell r="I71">
            <v>1</v>
          </cell>
          <cell r="J71">
            <v>0</v>
          </cell>
          <cell r="K71">
            <v>1</v>
          </cell>
          <cell r="L71" t="str">
            <v>zaprojektuj i wybuduj</v>
          </cell>
          <cell r="M71" t="str">
            <v>Anna Kaczor</v>
          </cell>
          <cell r="N71" t="str">
            <v>08.2021 - 07.2022</v>
          </cell>
          <cell r="O71"/>
          <cell r="P71">
            <v>0.8</v>
          </cell>
          <cell r="Q71">
            <v>0.8</v>
          </cell>
          <cell r="R71">
            <v>56000</v>
          </cell>
          <cell r="S71" t="str">
            <v/>
          </cell>
          <cell r="T71" t="str">
            <v/>
          </cell>
          <cell r="U71"/>
          <cell r="V71"/>
          <cell r="W71"/>
          <cell r="X71"/>
          <cell r="Y71" t="str">
            <v>PP</v>
          </cell>
          <cell r="Z71"/>
        </row>
        <row r="72">
          <cell r="B72" t="str">
            <v>3.64.2021</v>
          </cell>
          <cell r="C72" t="str">
            <v>Powiat Szydłowiecki</v>
          </cell>
          <cell r="D72">
            <v>1430</v>
          </cell>
          <cell r="E72" t="str">
            <v>Szydłowiecki</v>
          </cell>
          <cell r="F72"/>
          <cell r="G72" t="str">
            <v>Poprawa bezpieczeństwa ruchu drogowego na 1 przejściu dla pieszych w Orońsku na ul. Brandta na drodze nr 3562W</v>
          </cell>
          <cell r="H72" t="str">
            <v>P</v>
          </cell>
          <cell r="I72">
            <v>1</v>
          </cell>
          <cell r="J72">
            <v>0</v>
          </cell>
          <cell r="K72">
            <v>1</v>
          </cell>
          <cell r="L72" t="str">
            <v>projekt + roboty budowlane</v>
          </cell>
          <cell r="M72" t="str">
            <v>Paulina Nowak</v>
          </cell>
          <cell r="N72" t="str">
            <v>08.2021 - 11.2021</v>
          </cell>
          <cell r="O72"/>
          <cell r="P72">
            <v>0.8</v>
          </cell>
          <cell r="Q72">
            <v>0.8</v>
          </cell>
          <cell r="R72">
            <v>56000</v>
          </cell>
          <cell r="S72" t="str">
            <v/>
          </cell>
          <cell r="T72" t="str">
            <v/>
          </cell>
          <cell r="U72"/>
          <cell r="V72"/>
          <cell r="W72"/>
          <cell r="X72"/>
          <cell r="Y72" t="str">
            <v>PP</v>
          </cell>
          <cell r="Z72"/>
        </row>
        <row r="73">
          <cell r="B73" t="str">
            <v>3.168.2021</v>
          </cell>
          <cell r="C73" t="str">
            <v>Powiat Żyrardowski</v>
          </cell>
          <cell r="D73">
            <v>1438</v>
          </cell>
          <cell r="E73" t="str">
            <v>Żyrardowski</v>
          </cell>
          <cell r="F73"/>
          <cell r="G73" t="str">
            <v>Poprawa bezpieczeństwa ruchu drogowego na 1 przejściu dla pieszych w Puszczy Mariańskiej na ul. Króla Jana Sobieskiego na drodze nr 4719W</v>
          </cell>
          <cell r="H73" t="str">
            <v>P</v>
          </cell>
          <cell r="I73">
            <v>1</v>
          </cell>
          <cell r="J73">
            <v>0</v>
          </cell>
          <cell r="K73">
            <v>1</v>
          </cell>
          <cell r="L73" t="str">
            <v>projekt + roboty budowlane</v>
          </cell>
          <cell r="M73" t="str">
            <v>Rafał Rudnik</v>
          </cell>
          <cell r="N73" t="str">
            <v>06.2021 - 12.2021</v>
          </cell>
          <cell r="O73"/>
          <cell r="P73">
            <v>0.8</v>
          </cell>
          <cell r="Q73">
            <v>0.8</v>
          </cell>
          <cell r="R73">
            <v>56000</v>
          </cell>
          <cell r="S73" t="str">
            <v/>
          </cell>
          <cell r="T73" t="str">
            <v/>
          </cell>
          <cell r="U73"/>
          <cell r="V73"/>
          <cell r="W73"/>
          <cell r="X73"/>
          <cell r="Y73" t="str">
            <v>PP</v>
          </cell>
          <cell r="Z73"/>
        </row>
        <row r="74">
          <cell r="B74" t="str">
            <v>3.180.2021</v>
          </cell>
          <cell r="C74" t="str">
            <v>Powiat Żyrardowski</v>
          </cell>
          <cell r="D74">
            <v>1438</v>
          </cell>
          <cell r="E74" t="str">
            <v>Żyrardowski</v>
          </cell>
          <cell r="F74"/>
          <cell r="G74" t="str">
            <v>Poprawa bezpieczeństwa ruchu drogowego na 1 przejściu dla pieszych w Nowych Kozłowicach na drodze nr 1517W</v>
          </cell>
          <cell r="H74" t="str">
            <v>P</v>
          </cell>
          <cell r="I74">
            <v>1</v>
          </cell>
          <cell r="J74">
            <v>0</v>
          </cell>
          <cell r="K74">
            <v>1</v>
          </cell>
          <cell r="L74" t="str">
            <v>projekt + roboty budowlane</v>
          </cell>
          <cell r="M74" t="str">
            <v>Rafał Rudnik</v>
          </cell>
          <cell r="N74" t="str">
            <v>06.2021 - 12.2021</v>
          </cell>
          <cell r="O74"/>
          <cell r="P74">
            <v>0.8</v>
          </cell>
          <cell r="Q74">
            <v>0.8</v>
          </cell>
          <cell r="R74">
            <v>40000</v>
          </cell>
          <cell r="S74" t="str">
            <v/>
          </cell>
          <cell r="T74" t="str">
            <v/>
          </cell>
          <cell r="U74"/>
          <cell r="V74"/>
          <cell r="W74"/>
          <cell r="X74"/>
          <cell r="Y74" t="str">
            <v>PP</v>
          </cell>
          <cell r="Z74"/>
        </row>
        <row r="75">
          <cell r="B75" t="str">
            <v>3.183.2021</v>
          </cell>
          <cell r="C75" t="str">
            <v>Powiat Żyrardowski</v>
          </cell>
          <cell r="D75">
            <v>1438</v>
          </cell>
          <cell r="E75" t="str">
            <v>Żyrardowski</v>
          </cell>
          <cell r="F75"/>
          <cell r="G75" t="str">
            <v>Poprawa bezpieczeństwa ruchu drogowego na 4 przejściach dla pieszych w Żyrardowie na ul. Józefa Mireckiego i Gabriela Narutowicza na drogach nr 4730W i 470622W</v>
          </cell>
          <cell r="H75" t="str">
            <v>P</v>
          </cell>
          <cell r="I75">
            <v>4</v>
          </cell>
          <cell r="J75">
            <v>1</v>
          </cell>
          <cell r="K75">
            <v>3</v>
          </cell>
          <cell r="L75" t="str">
            <v>projekt + roboty budowlane</v>
          </cell>
          <cell r="M75" t="str">
            <v>Rafał Rudnik</v>
          </cell>
          <cell r="N75" t="str">
            <v>06.2021 - 05.2022</v>
          </cell>
          <cell r="O75"/>
          <cell r="P75">
            <v>0.8</v>
          </cell>
          <cell r="Q75">
            <v>0.8</v>
          </cell>
          <cell r="R75">
            <v>421600</v>
          </cell>
          <cell r="S75" t="str">
            <v/>
          </cell>
          <cell r="T75" t="str">
            <v/>
          </cell>
          <cell r="U75"/>
          <cell r="V75"/>
          <cell r="W75"/>
          <cell r="X75"/>
          <cell r="Y75" t="str">
            <v>PP</v>
          </cell>
          <cell r="Z75"/>
        </row>
        <row r="76">
          <cell r="B76" t="str">
            <v>3.234.2021</v>
          </cell>
          <cell r="C76" t="str">
            <v>Powiat Pruszkowski</v>
          </cell>
          <cell r="D76">
            <v>1421</v>
          </cell>
          <cell r="E76" t="str">
            <v>Pruszkowski</v>
          </cell>
          <cell r="F76"/>
          <cell r="G76" t="str">
            <v>Poprawa bezpieczeństwa ruchu drogowego na 3 przejściach dla pieszych w Sękocinie Nowym na Alei Krakowskiej i ul. Leszczynowej na drogach nr DP 3145W i DP 3117W</v>
          </cell>
          <cell r="H76" t="str">
            <v>P</v>
          </cell>
          <cell r="I76">
            <v>3</v>
          </cell>
          <cell r="J76">
            <v>1</v>
          </cell>
          <cell r="K76">
            <v>2</v>
          </cell>
          <cell r="L76" t="str">
            <v>roboty budowlane</v>
          </cell>
          <cell r="M76" t="str">
            <v>Magdalena Panasiuk</v>
          </cell>
          <cell r="N76" t="str">
            <v>09.2021 - 12.2021</v>
          </cell>
          <cell r="O76"/>
          <cell r="P76">
            <v>0.8</v>
          </cell>
          <cell r="Q76">
            <v>0.8</v>
          </cell>
          <cell r="R76">
            <v>316057.32</v>
          </cell>
          <cell r="S76" t="str">
            <v/>
          </cell>
          <cell r="T76" t="str">
            <v/>
          </cell>
          <cell r="U76"/>
          <cell r="V76"/>
          <cell r="W76"/>
          <cell r="X76"/>
          <cell r="Y76" t="str">
            <v>PP</v>
          </cell>
          <cell r="Z76"/>
        </row>
        <row r="77">
          <cell r="B77" t="str">
            <v>3.12.2021</v>
          </cell>
          <cell r="C77" t="str">
            <v>Powiat Żuromiński</v>
          </cell>
          <cell r="D77">
            <v>1437</v>
          </cell>
          <cell r="E77" t="str">
            <v>Żuromiński</v>
          </cell>
          <cell r="F77"/>
          <cell r="G77" t="str">
            <v>Poprawa bezpieczeństwa ruchu drogowego na 1 przejściu dla pieszych w Żurominie na ul. Szpitalnej na drodze nr 4641W</v>
          </cell>
          <cell r="H77" t="str">
            <v>P</v>
          </cell>
          <cell r="I77">
            <v>1</v>
          </cell>
          <cell r="J77">
            <v>0</v>
          </cell>
          <cell r="K77">
            <v>1</v>
          </cell>
          <cell r="L77" t="str">
            <v>zaprojektuj i wybuduj</v>
          </cell>
          <cell r="M77" t="str">
            <v>Anna Kaczor</v>
          </cell>
          <cell r="N77" t="str">
            <v>06.2021 - 05.2022</v>
          </cell>
          <cell r="O77"/>
          <cell r="P77">
            <v>0.8</v>
          </cell>
          <cell r="Q77">
            <v>0.8</v>
          </cell>
          <cell r="R77">
            <v>200000</v>
          </cell>
          <cell r="S77" t="str">
            <v/>
          </cell>
          <cell r="T77" t="str">
            <v/>
          </cell>
          <cell r="U77"/>
          <cell r="V77"/>
          <cell r="W77"/>
          <cell r="X77"/>
          <cell r="Y77" t="str">
            <v>PP</v>
          </cell>
          <cell r="Z77"/>
        </row>
        <row r="78">
          <cell r="B78" t="str">
            <v>3.172.2021</v>
          </cell>
          <cell r="C78" t="str">
            <v>Powiat Mławski</v>
          </cell>
          <cell r="D78">
            <v>1413</v>
          </cell>
          <cell r="E78" t="str">
            <v>Mławski</v>
          </cell>
          <cell r="F78"/>
          <cell r="G78" t="str">
            <v>Poprawa bezpieczeństwa ruchu drogowego na 1 przejściu dla pieszych w Bogurzynie na drodze nr 4640W</v>
          </cell>
          <cell r="H78" t="str">
            <v>B</v>
          </cell>
          <cell r="I78">
            <v>1</v>
          </cell>
          <cell r="J78">
            <v>0</v>
          </cell>
          <cell r="K78">
            <v>1</v>
          </cell>
          <cell r="L78" t="str">
            <v>zaprojektuj i wybuduj</v>
          </cell>
          <cell r="M78" t="str">
            <v>Dominika Gałązka</v>
          </cell>
          <cell r="N78" t="str">
            <v>09.2021 - 08.2022</v>
          </cell>
          <cell r="O78"/>
          <cell r="P78">
            <v>0.8</v>
          </cell>
          <cell r="Q78">
            <v>0.8</v>
          </cell>
          <cell r="R78">
            <v>200000</v>
          </cell>
          <cell r="S78" t="str">
            <v/>
          </cell>
          <cell r="T78" t="str">
            <v/>
          </cell>
          <cell r="U78"/>
          <cell r="V78"/>
          <cell r="W78"/>
          <cell r="X78"/>
          <cell r="Y78" t="str">
            <v>PP</v>
          </cell>
          <cell r="Z78"/>
        </row>
        <row r="79">
          <cell r="B79" t="str">
            <v>3.190.2021</v>
          </cell>
          <cell r="C79" t="str">
            <v>Powiat Mławski</v>
          </cell>
          <cell r="D79">
            <v>1413</v>
          </cell>
          <cell r="E79" t="str">
            <v>Mławski</v>
          </cell>
          <cell r="F79"/>
          <cell r="G79" t="str">
            <v>Poprawa bezpieczeństwa ruchu drogowego na 1 przejściu dla pieszych w Szreńsku na ul. Budzyn na drodze nr 4640W</v>
          </cell>
          <cell r="H79" t="str">
            <v>B</v>
          </cell>
          <cell r="I79">
            <v>1</v>
          </cell>
          <cell r="J79">
            <v>0</v>
          </cell>
          <cell r="K79">
            <v>1</v>
          </cell>
          <cell r="L79" t="str">
            <v>zaprojektuj i wybuduj</v>
          </cell>
          <cell r="M79" t="str">
            <v>Dominika Gałązka</v>
          </cell>
          <cell r="N79" t="str">
            <v>09.2021 - 08.2022</v>
          </cell>
          <cell r="O79"/>
          <cell r="P79">
            <v>0.8</v>
          </cell>
          <cell r="Q79">
            <v>0.8</v>
          </cell>
          <cell r="R79">
            <v>200000</v>
          </cell>
          <cell r="S79" t="str">
            <v/>
          </cell>
          <cell r="T79" t="str">
            <v/>
          </cell>
          <cell r="U79"/>
          <cell r="V79"/>
          <cell r="W79"/>
          <cell r="X79"/>
          <cell r="Y79" t="str">
            <v>PP</v>
          </cell>
          <cell r="Z79"/>
        </row>
        <row r="80">
          <cell r="B80" t="str">
            <v>3.179.2021</v>
          </cell>
          <cell r="C80" t="str">
            <v>Powiat Ostrołęcki</v>
          </cell>
          <cell r="D80">
            <v>1415</v>
          </cell>
          <cell r="E80" t="str">
            <v>Ostrołęcki</v>
          </cell>
          <cell r="F80"/>
          <cell r="G80" t="str">
            <v>Poprawa bezpieczeństwa ruchu drogowego na 1 przejściu dla pieszych w Ławach na ul. Ławskiej na drodze nr 2584W</v>
          </cell>
          <cell r="H80" t="str">
            <v>P</v>
          </cell>
          <cell r="I80">
            <v>1</v>
          </cell>
          <cell r="J80">
            <v>0</v>
          </cell>
          <cell r="K80">
            <v>1</v>
          </cell>
          <cell r="L80" t="str">
            <v>projekt + roboty budowlane</v>
          </cell>
          <cell r="M80" t="str">
            <v>Katarzyna Dziuda</v>
          </cell>
          <cell r="N80" t="str">
            <v>08.2021 - 07.2022</v>
          </cell>
          <cell r="O80"/>
          <cell r="P80">
            <v>0.8</v>
          </cell>
          <cell r="Q80">
            <v>0.8</v>
          </cell>
          <cell r="R80">
            <v>198672</v>
          </cell>
          <cell r="S80" t="str">
            <v/>
          </cell>
          <cell r="T80" t="str">
            <v/>
          </cell>
          <cell r="U80"/>
          <cell r="V80"/>
          <cell r="W80"/>
          <cell r="X80"/>
          <cell r="Y80" t="str">
            <v>PP</v>
          </cell>
          <cell r="Z80"/>
        </row>
        <row r="81">
          <cell r="B81" t="str">
            <v>3.131.2021</v>
          </cell>
          <cell r="C81" t="str">
            <v>Powiat Gostyniński</v>
          </cell>
          <cell r="D81">
            <v>1404</v>
          </cell>
          <cell r="E81" t="str">
            <v>Gostyniński</v>
          </cell>
          <cell r="F81"/>
          <cell r="G81" t="str">
            <v>Poprawa bezpieczeństwa ruchu drogowego na 2 przejściach dla pieszych w Luszynie na drodze nr 1444W</v>
          </cell>
          <cell r="H81" t="str">
            <v>P</v>
          </cell>
          <cell r="I81">
            <v>2</v>
          </cell>
          <cell r="J81">
            <v>0</v>
          </cell>
          <cell r="K81">
            <v>2</v>
          </cell>
          <cell r="L81" t="str">
            <v>projekt + roboty budowlane</v>
          </cell>
          <cell r="M81" t="str">
            <v>Magdalena Panasiuk</v>
          </cell>
          <cell r="N81" t="str">
            <v>09.2021 - 08.2022</v>
          </cell>
          <cell r="O81"/>
          <cell r="P81">
            <v>0.8</v>
          </cell>
          <cell r="Q81">
            <v>0.8</v>
          </cell>
          <cell r="R81">
            <v>180000</v>
          </cell>
          <cell r="S81" t="str">
            <v/>
          </cell>
          <cell r="T81" t="str">
            <v/>
          </cell>
          <cell r="U81"/>
          <cell r="V81"/>
          <cell r="W81"/>
          <cell r="X81"/>
          <cell r="Y81" t="str">
            <v>PP</v>
          </cell>
          <cell r="Z81" t="str">
            <v>Zarząd Dróg Powiatowych w Gostyninie</v>
          </cell>
        </row>
        <row r="82">
          <cell r="B82" t="str">
            <v>3.158.2021</v>
          </cell>
          <cell r="C82" t="str">
            <v>Powiat Ostrołęcki</v>
          </cell>
          <cell r="D82">
            <v>1415</v>
          </cell>
          <cell r="E82" t="str">
            <v>Ostrołęcki</v>
          </cell>
          <cell r="F82"/>
          <cell r="G82" t="str">
            <v>Poprawa bezpieczeństwa ruchu drogowego na 1 przejściu dla pieszych w Czerwinie na ul. Piastowskiej na drodze nr 2565W</v>
          </cell>
          <cell r="H82" t="str">
            <v>P</v>
          </cell>
          <cell r="I82">
            <v>1</v>
          </cell>
          <cell r="J82">
            <v>0</v>
          </cell>
          <cell r="K82">
            <v>1</v>
          </cell>
          <cell r="L82" t="str">
            <v>projekt + roboty budowlane</v>
          </cell>
          <cell r="M82" t="str">
            <v>Katarzyna Dziuda</v>
          </cell>
          <cell r="N82" t="str">
            <v>07.2021 - 06.2022</v>
          </cell>
          <cell r="O82"/>
          <cell r="P82">
            <v>0.8</v>
          </cell>
          <cell r="Q82">
            <v>0.8</v>
          </cell>
          <cell r="R82">
            <v>174672</v>
          </cell>
          <cell r="S82" t="str">
            <v/>
          </cell>
          <cell r="T82" t="str">
            <v/>
          </cell>
          <cell r="U82"/>
          <cell r="V82"/>
          <cell r="W82"/>
          <cell r="X82"/>
          <cell r="Y82" t="str">
            <v>PP</v>
          </cell>
          <cell r="Z82"/>
        </row>
        <row r="83">
          <cell r="B83" t="str">
            <v>3.43.2021</v>
          </cell>
          <cell r="C83" t="str">
            <v>Powiat Sierpecki</v>
          </cell>
          <cell r="D83">
            <v>1427</v>
          </cell>
          <cell r="E83" t="str">
            <v>Sierpecki</v>
          </cell>
          <cell r="F83"/>
          <cell r="G83" t="str">
            <v>Poprawa bezpieczeństwa ruchu drogowego na 1 przejściu dla pieszych w Słupi na drodze nr 3759W</v>
          </cell>
          <cell r="H83" t="str">
            <v>P</v>
          </cell>
          <cell r="I83">
            <v>1</v>
          </cell>
          <cell r="J83">
            <v>0</v>
          </cell>
          <cell r="K83">
            <v>1</v>
          </cell>
          <cell r="L83" t="str">
            <v>zaprojektuj i wybuduj</v>
          </cell>
          <cell r="M83" t="str">
            <v>Anna Kaczor</v>
          </cell>
          <cell r="N83" t="str">
            <v>08.2021 - 07.2022</v>
          </cell>
          <cell r="O83"/>
          <cell r="P83">
            <v>0.8</v>
          </cell>
          <cell r="Q83">
            <v>0.8</v>
          </cell>
          <cell r="R83">
            <v>160000</v>
          </cell>
          <cell r="S83" t="str">
            <v/>
          </cell>
          <cell r="T83" t="str">
            <v/>
          </cell>
          <cell r="U83"/>
          <cell r="V83"/>
          <cell r="W83"/>
          <cell r="X83"/>
          <cell r="Y83" t="str">
            <v>PP</v>
          </cell>
          <cell r="Z83"/>
        </row>
        <row r="84">
          <cell r="B84" t="str">
            <v>3.124.2021</v>
          </cell>
          <cell r="C84" t="str">
            <v>Powiat Wołomiński</v>
          </cell>
          <cell r="D84">
            <v>1434</v>
          </cell>
          <cell r="E84" t="str">
            <v>Wołomiński</v>
          </cell>
          <cell r="F84"/>
          <cell r="G84" t="str">
            <v>Poprawa bezpieczeństwa ruchu drogowego na 4 przejściach dla pieszych w Radzyminie na ul. Cypriana Kamila Norwida, Strzelców Wileńskich i Adama Mickiewicza na drogach nr 4304W, 431512W, 430789W</v>
          </cell>
          <cell r="H84" t="str">
            <v>P</v>
          </cell>
          <cell r="I84">
            <v>4</v>
          </cell>
          <cell r="J84">
            <v>1</v>
          </cell>
          <cell r="K84">
            <v>3</v>
          </cell>
          <cell r="L84" t="str">
            <v>zaprojektuj i wybuduj</v>
          </cell>
          <cell r="M84" t="str">
            <v>Katarzyna Dziuda</v>
          </cell>
          <cell r="N84" t="str">
            <v>09.2021 - 08.2022</v>
          </cell>
          <cell r="O84"/>
          <cell r="P84">
            <v>0.8</v>
          </cell>
          <cell r="Q84">
            <v>0.8</v>
          </cell>
          <cell r="R84">
            <v>160000</v>
          </cell>
          <cell r="S84" t="str">
            <v/>
          </cell>
          <cell r="T84" t="str">
            <v/>
          </cell>
          <cell r="U84"/>
          <cell r="V84"/>
          <cell r="W84"/>
          <cell r="X84"/>
          <cell r="Y84" t="str">
            <v>PP</v>
          </cell>
          <cell r="Z84"/>
        </row>
        <row r="85">
          <cell r="B85" t="str">
            <v>3.226.2021</v>
          </cell>
          <cell r="C85" t="str">
            <v>Powiat Przasnyski</v>
          </cell>
          <cell r="D85">
            <v>1422</v>
          </cell>
          <cell r="E85" t="str">
            <v>Przasnyski</v>
          </cell>
          <cell r="F85"/>
          <cell r="G85" t="str">
            <v>Poprawa bezpieczeństwa ruchu drogowego na 1 przejściu dla pieszych w Świętym Miejscu na drodze nr 3227W</v>
          </cell>
          <cell r="H85" t="str">
            <v>P</v>
          </cell>
          <cell r="I85">
            <v>1</v>
          </cell>
          <cell r="J85">
            <v>0</v>
          </cell>
          <cell r="K85">
            <v>1</v>
          </cell>
          <cell r="L85" t="str">
            <v>roboty budowlane</v>
          </cell>
          <cell r="M85" t="str">
            <v>Magdalena Panasiuk</v>
          </cell>
          <cell r="N85" t="str">
            <v>11.2021 - 06.2022</v>
          </cell>
          <cell r="O85"/>
          <cell r="P85">
            <v>0.8</v>
          </cell>
          <cell r="Q85">
            <v>0.8</v>
          </cell>
          <cell r="R85">
            <v>160000</v>
          </cell>
          <cell r="S85" t="str">
            <v/>
          </cell>
          <cell r="T85" t="str">
            <v/>
          </cell>
          <cell r="U85"/>
          <cell r="V85"/>
          <cell r="W85"/>
          <cell r="X85"/>
          <cell r="Y85" t="str">
            <v>PP</v>
          </cell>
          <cell r="Z85"/>
        </row>
        <row r="86">
          <cell r="B86" t="str">
            <v>3.264.2021</v>
          </cell>
          <cell r="C86" t="str">
            <v>Powiat Otwocki</v>
          </cell>
          <cell r="D86">
            <v>1417</v>
          </cell>
          <cell r="E86" t="str">
            <v>Otwocki</v>
          </cell>
          <cell r="F86"/>
          <cell r="G86" t="str">
            <v>Poprawa bezpieczeństwa ruchu drogowego na 1 przejściu dla pieszych w Siedzowie na drodze nr 1302W</v>
          </cell>
          <cell r="H86" t="str">
            <v>P</v>
          </cell>
          <cell r="I86">
            <v>1</v>
          </cell>
          <cell r="J86">
            <v>0</v>
          </cell>
          <cell r="K86">
            <v>1</v>
          </cell>
          <cell r="L86" t="str">
            <v>zaprojektuj i wybuduj</v>
          </cell>
          <cell r="M86" t="str">
            <v>Rafał Rudnik</v>
          </cell>
          <cell r="N86" t="str">
            <v>08.2021 - 05.2022</v>
          </cell>
          <cell r="O86"/>
          <cell r="P86">
            <v>0.8</v>
          </cell>
          <cell r="Q86">
            <v>0.8</v>
          </cell>
          <cell r="R86">
            <v>160000</v>
          </cell>
          <cell r="S86" t="str">
            <v/>
          </cell>
          <cell r="T86" t="str">
            <v/>
          </cell>
          <cell r="U86"/>
          <cell r="V86"/>
          <cell r="W86"/>
          <cell r="X86"/>
          <cell r="Y86" t="str">
            <v>PP</v>
          </cell>
          <cell r="Z86"/>
        </row>
        <row r="87">
          <cell r="B87" t="str">
            <v>3.269.2021</v>
          </cell>
          <cell r="C87" t="str">
            <v>Powiat Otwocki</v>
          </cell>
          <cell r="D87">
            <v>1417</v>
          </cell>
          <cell r="E87" t="str">
            <v>Otwocki</v>
          </cell>
          <cell r="F87"/>
          <cell r="G87" t="str">
            <v>Poprawa bezpieczeństwa ruchu drogowego na 1 przejściu dla pieszych w Pogorzeli na ul. Warszawskiej na drodze nr 2715W</v>
          </cell>
          <cell r="H87" t="str">
            <v>P</v>
          </cell>
          <cell r="I87">
            <v>1</v>
          </cell>
          <cell r="J87">
            <v>0</v>
          </cell>
          <cell r="K87">
            <v>1</v>
          </cell>
          <cell r="L87" t="str">
            <v>zaprojektuj i wybuduj</v>
          </cell>
          <cell r="M87" t="str">
            <v>Rafał Rudnik</v>
          </cell>
          <cell r="N87" t="str">
            <v>08.2021 - 05.2022</v>
          </cell>
          <cell r="O87"/>
          <cell r="P87">
            <v>0.8</v>
          </cell>
          <cell r="Q87">
            <v>0.8</v>
          </cell>
          <cell r="R87">
            <v>160000</v>
          </cell>
          <cell r="S87" t="str">
            <v/>
          </cell>
          <cell r="T87" t="str">
            <v/>
          </cell>
          <cell r="U87"/>
          <cell r="V87"/>
          <cell r="W87"/>
          <cell r="X87"/>
          <cell r="Y87" t="str">
            <v>PP</v>
          </cell>
          <cell r="Z87"/>
        </row>
        <row r="88">
          <cell r="B88" t="str">
            <v>3.45.2021</v>
          </cell>
          <cell r="C88" t="str">
            <v>Powiat Sierpecki</v>
          </cell>
          <cell r="D88">
            <v>1427</v>
          </cell>
          <cell r="E88" t="str">
            <v>Sierpecki</v>
          </cell>
          <cell r="F88"/>
          <cell r="G88" t="str">
            <v>Poprawa bezpieczeństwa ruchu drogowego na 1 przejściu dla pieszych w Sierpcu na ul. Konstytucji 3 Maja na drodze nr 3771W</v>
          </cell>
          <cell r="H88" t="str">
            <v>P</v>
          </cell>
          <cell r="I88">
            <v>1</v>
          </cell>
          <cell r="J88">
            <v>0</v>
          </cell>
          <cell r="K88">
            <v>1</v>
          </cell>
          <cell r="L88" t="str">
            <v>zaprojektuj i wybuduj</v>
          </cell>
          <cell r="M88" t="str">
            <v>Anna Kaczor</v>
          </cell>
          <cell r="N88" t="str">
            <v>08.2021 - 07.2022</v>
          </cell>
          <cell r="O88"/>
          <cell r="P88">
            <v>0.8</v>
          </cell>
          <cell r="Q88">
            <v>0.8</v>
          </cell>
          <cell r="R88">
            <v>120000</v>
          </cell>
          <cell r="S88" t="str">
            <v/>
          </cell>
          <cell r="T88" t="str">
            <v/>
          </cell>
          <cell r="U88"/>
          <cell r="V88"/>
          <cell r="W88"/>
          <cell r="X88"/>
          <cell r="Y88" t="str">
            <v>PP</v>
          </cell>
          <cell r="Z88"/>
        </row>
        <row r="89">
          <cell r="B89" t="str">
            <v>3.82.2021</v>
          </cell>
          <cell r="C89" t="str">
            <v>Powiat Nowodworski</v>
          </cell>
          <cell r="D89">
            <v>1414</v>
          </cell>
          <cell r="E89" t="str">
            <v>Nowodworski</v>
          </cell>
          <cell r="F89"/>
          <cell r="G89" t="str">
            <v>Poprawa bezpieczeństwa ruchu drogowego na 1 przejściu dla pieszych w Nowym Dworze Mazowieckim na ul. Ignacego Paderewskiego na drodze nr 2431W</v>
          </cell>
          <cell r="H89" t="str">
            <v>P</v>
          </cell>
          <cell r="I89">
            <v>1</v>
          </cell>
          <cell r="J89">
            <v>0</v>
          </cell>
          <cell r="K89">
            <v>1</v>
          </cell>
          <cell r="L89" t="str">
            <v>roboty budowlane</v>
          </cell>
          <cell r="M89" t="str">
            <v>Dominika Gałązka</v>
          </cell>
          <cell r="N89" t="str">
            <v>07.2021 - 09.2021</v>
          </cell>
          <cell r="O89"/>
          <cell r="P89">
            <v>0.8</v>
          </cell>
          <cell r="Q89">
            <v>0.8</v>
          </cell>
          <cell r="R89">
            <v>87808.22</v>
          </cell>
          <cell r="S89" t="str">
            <v/>
          </cell>
          <cell r="T89" t="str">
            <v/>
          </cell>
          <cell r="U89"/>
          <cell r="V89"/>
          <cell r="W89"/>
          <cell r="X89"/>
          <cell r="Y89" t="str">
            <v>PP</v>
          </cell>
          <cell r="Z89"/>
        </row>
        <row r="90">
          <cell r="B90" t="str">
            <v>3.119.2021</v>
          </cell>
          <cell r="C90" t="str">
            <v>Powiat Wołomiński</v>
          </cell>
          <cell r="D90">
            <v>1434</v>
          </cell>
          <cell r="E90" t="str">
            <v>Wołomiński</v>
          </cell>
          <cell r="F90"/>
          <cell r="G90" t="str">
            <v>Poprawa bezpieczeństwa ruchu drogowego na 1 przejściu dla pieszych w Urlach na ul. Kard. Stefana Wyszyńskiego na drodze nr 4340W</v>
          </cell>
          <cell r="H90" t="str">
            <v>P</v>
          </cell>
          <cell r="I90">
            <v>1</v>
          </cell>
          <cell r="J90">
            <v>0</v>
          </cell>
          <cell r="K90">
            <v>1</v>
          </cell>
          <cell r="L90" t="str">
            <v>zaprojektuj i wybuduj</v>
          </cell>
          <cell r="M90" t="str">
            <v>Katarzyna Dziuda</v>
          </cell>
          <cell r="N90" t="str">
            <v>09.2021 - 08.2022</v>
          </cell>
          <cell r="O90"/>
          <cell r="P90">
            <v>0.8</v>
          </cell>
          <cell r="Q90">
            <v>0.8</v>
          </cell>
          <cell r="R90">
            <v>80000</v>
          </cell>
          <cell r="S90" t="str">
            <v/>
          </cell>
          <cell r="T90" t="str">
            <v/>
          </cell>
          <cell r="U90"/>
          <cell r="V90"/>
          <cell r="W90"/>
          <cell r="X90"/>
          <cell r="Y90" t="str">
            <v>PP</v>
          </cell>
          <cell r="Z90"/>
        </row>
        <row r="91">
          <cell r="B91" t="str">
            <v>3.122.2021</v>
          </cell>
          <cell r="C91" t="str">
            <v>Powiat Wołomiński</v>
          </cell>
          <cell r="D91">
            <v>1434</v>
          </cell>
          <cell r="E91" t="str">
            <v>Wołomiński</v>
          </cell>
          <cell r="F91"/>
          <cell r="G91" t="str">
            <v>Poprawa bezpieczeństwa ruchu drogowego na 2 przejściach dla pieszych w Markach na ul. Kościuszki i Wołodyjowskiego na drogach nr 4370W, 432181W</v>
          </cell>
          <cell r="H91" t="str">
            <v>P</v>
          </cell>
          <cell r="I91">
            <v>2</v>
          </cell>
          <cell r="J91">
            <v>1</v>
          </cell>
          <cell r="K91">
            <v>1</v>
          </cell>
          <cell r="L91" t="str">
            <v>zaprojektuj i wybuduj</v>
          </cell>
          <cell r="M91" t="str">
            <v>Katarzyna Dziuda</v>
          </cell>
          <cell r="N91" t="str">
            <v>09.2021 - 08.2022</v>
          </cell>
          <cell r="O91"/>
          <cell r="P91">
            <v>0.8</v>
          </cell>
          <cell r="Q91">
            <v>0.8</v>
          </cell>
          <cell r="R91">
            <v>80000</v>
          </cell>
          <cell r="S91" t="str">
            <v/>
          </cell>
          <cell r="T91" t="str">
            <v/>
          </cell>
          <cell r="U91"/>
          <cell r="V91"/>
          <cell r="W91"/>
          <cell r="X91"/>
          <cell r="Y91" t="str">
            <v>PP</v>
          </cell>
          <cell r="Z91"/>
        </row>
        <row r="92">
          <cell r="B92" t="str">
            <v>3.99.2021</v>
          </cell>
          <cell r="C92" t="str">
            <v>Powiat Węgrowski</v>
          </cell>
          <cell r="D92">
            <v>1433</v>
          </cell>
          <cell r="E92" t="str">
            <v>Węgrowski</v>
          </cell>
          <cell r="F92"/>
          <cell r="G92" t="str">
            <v>Poprawa bezpieczeństwa ruchu drogowego na 1 przejściu dla pieszych w Miedznie na ul. Kościelnej na drodze nr 4219W</v>
          </cell>
          <cell r="H92" t="str">
            <v>P</v>
          </cell>
          <cell r="I92">
            <v>1</v>
          </cell>
          <cell r="J92">
            <v>0</v>
          </cell>
          <cell r="K92">
            <v>1</v>
          </cell>
          <cell r="L92" t="str">
            <v>projekt + roboty budowlane</v>
          </cell>
          <cell r="M92" t="str">
            <v>Alicja Pytlarczyk</v>
          </cell>
          <cell r="N92" t="str">
            <v>07.2021 - 06.2022</v>
          </cell>
          <cell r="O92"/>
          <cell r="P92">
            <v>0.8</v>
          </cell>
          <cell r="Q92">
            <v>0.8</v>
          </cell>
          <cell r="R92">
            <v>72000</v>
          </cell>
          <cell r="S92" t="str">
            <v/>
          </cell>
          <cell r="T92" t="str">
            <v/>
          </cell>
          <cell r="U92"/>
          <cell r="V92"/>
          <cell r="W92"/>
          <cell r="X92"/>
          <cell r="Y92" t="str">
            <v>PP</v>
          </cell>
          <cell r="Z92"/>
        </row>
        <row r="93">
          <cell r="B93" t="str">
            <v>3.57.2021</v>
          </cell>
          <cell r="C93" t="str">
            <v>Powiat Szydłowiecki</v>
          </cell>
          <cell r="D93">
            <v>1430</v>
          </cell>
          <cell r="E93" t="str">
            <v>Szydłowiecki</v>
          </cell>
          <cell r="F93"/>
          <cell r="G93" t="str">
            <v>Poprawa bezpieczeństwa ruchu drogowego na 1 przejściu dla pieszych w Chlewiskach na ul. Szkolnej na drodze nr 4004W</v>
          </cell>
          <cell r="H93" t="str">
            <v>P</v>
          </cell>
          <cell r="I93">
            <v>1</v>
          </cell>
          <cell r="J93">
            <v>0</v>
          </cell>
          <cell r="K93">
            <v>1</v>
          </cell>
          <cell r="L93" t="str">
            <v>projekt + roboty budowlane</v>
          </cell>
          <cell r="M93" t="str">
            <v>Paulina Nowak</v>
          </cell>
          <cell r="N93" t="str">
            <v>08.2021 - 11.2021</v>
          </cell>
          <cell r="O93"/>
          <cell r="P93">
            <v>0.8</v>
          </cell>
          <cell r="Q93">
            <v>0.8</v>
          </cell>
          <cell r="R93">
            <v>56000</v>
          </cell>
          <cell r="S93" t="str">
            <v/>
          </cell>
          <cell r="T93" t="str">
            <v/>
          </cell>
          <cell r="U93"/>
          <cell r="V93"/>
          <cell r="W93"/>
          <cell r="X93"/>
          <cell r="Y93" t="str">
            <v>PP</v>
          </cell>
          <cell r="Z93"/>
        </row>
        <row r="94">
          <cell r="B94" t="str">
            <v>3.167.2021</v>
          </cell>
          <cell r="C94" t="str">
            <v>Powiat Żyrardowski</v>
          </cell>
          <cell r="D94">
            <v>1438</v>
          </cell>
          <cell r="E94" t="str">
            <v>Żyrardowski</v>
          </cell>
          <cell r="F94"/>
          <cell r="G94" t="str">
            <v>Poprawa bezpieczeństwa ruchu drogowego na 1 przejściu dla pieszych w Lutkówce na ul. Szkolnej na drodze nr 4710W</v>
          </cell>
          <cell r="H94" t="str">
            <v>P</v>
          </cell>
          <cell r="I94">
            <v>1</v>
          </cell>
          <cell r="J94">
            <v>0</v>
          </cell>
          <cell r="K94">
            <v>1</v>
          </cell>
          <cell r="L94" t="str">
            <v>roboty budowlane</v>
          </cell>
          <cell r="M94" t="str">
            <v>Rafał Rudnik</v>
          </cell>
          <cell r="N94" t="str">
            <v>06.2021 - 11.2021</v>
          </cell>
          <cell r="O94"/>
          <cell r="P94">
            <v>0.8</v>
          </cell>
          <cell r="Q94">
            <v>0.8</v>
          </cell>
          <cell r="R94">
            <v>36947.879999999997</v>
          </cell>
          <cell r="S94" t="str">
            <v/>
          </cell>
          <cell r="T94" t="str">
            <v/>
          </cell>
          <cell r="U94"/>
          <cell r="V94"/>
          <cell r="W94"/>
          <cell r="X94"/>
          <cell r="Y94" t="str">
            <v>PP</v>
          </cell>
          <cell r="Z94"/>
        </row>
        <row r="95">
          <cell r="B95" t="str">
            <v>3.192.2021</v>
          </cell>
          <cell r="C95" t="str">
            <v>Powiat Mławski</v>
          </cell>
          <cell r="D95">
            <v>1413</v>
          </cell>
          <cell r="E95" t="str">
            <v>Mławski</v>
          </cell>
          <cell r="F95"/>
          <cell r="G95" t="str">
            <v>Poprawa bezpieczeństwa ruchu drogowego na 4 przejściach dla pieszych w Mławie na ul. Szpitalnej, dr A.Dobrskiej i PCK na drogach nr 2380W, 230336W, 231115W</v>
          </cell>
          <cell r="H95" t="str">
            <v>P</v>
          </cell>
          <cell r="I95">
            <v>4</v>
          </cell>
          <cell r="J95">
            <v>0</v>
          </cell>
          <cell r="K95">
            <v>4</v>
          </cell>
          <cell r="L95" t="str">
            <v>zaprojektuj i wybuduj</v>
          </cell>
          <cell r="M95" t="str">
            <v>Dominika Gałązka</v>
          </cell>
          <cell r="N95" t="str">
            <v>09.2021 - 08.2022</v>
          </cell>
          <cell r="O95"/>
          <cell r="P95">
            <v>0.8</v>
          </cell>
          <cell r="Q95">
            <v>0.8</v>
          </cell>
          <cell r="R95">
            <v>340000</v>
          </cell>
          <cell r="S95" t="str">
            <v/>
          </cell>
          <cell r="T95" t="str">
            <v/>
          </cell>
          <cell r="U95"/>
          <cell r="V95"/>
          <cell r="W95"/>
          <cell r="X95"/>
          <cell r="Y95" t="str">
            <v>PP</v>
          </cell>
          <cell r="Z95"/>
        </row>
        <row r="96">
          <cell r="B96" t="str">
            <v>3.238.2021</v>
          </cell>
          <cell r="C96" t="str">
            <v>Powiat Pruszkowski</v>
          </cell>
          <cell r="D96">
            <v>1421</v>
          </cell>
          <cell r="E96" t="str">
            <v>Pruszkowski</v>
          </cell>
          <cell r="F96"/>
          <cell r="G96" t="str">
            <v>Poprawa bezpieczeństwa ruchu drogowego na 2 przejściach dla pieszych w Regułach na Alei Powstańców Warszawy i drodze gminnej na drogach nr DP 3114W i DG 311276W</v>
          </cell>
          <cell r="H96" t="str">
            <v>P</v>
          </cell>
          <cell r="I96">
            <v>2</v>
          </cell>
          <cell r="J96">
            <v>0</v>
          </cell>
          <cell r="K96">
            <v>2</v>
          </cell>
          <cell r="L96" t="str">
            <v>roboty budowlane</v>
          </cell>
          <cell r="M96" t="str">
            <v>Magdalena Panasiuk</v>
          </cell>
          <cell r="N96" t="str">
            <v>09.2021 - 12.2021</v>
          </cell>
          <cell r="O96"/>
          <cell r="P96">
            <v>0.8</v>
          </cell>
          <cell r="Q96">
            <v>0.8</v>
          </cell>
          <cell r="R96">
            <v>244386.53</v>
          </cell>
          <cell r="S96" t="str">
            <v/>
          </cell>
          <cell r="T96" t="str">
            <v/>
          </cell>
          <cell r="U96"/>
          <cell r="V96"/>
          <cell r="W96"/>
          <cell r="X96"/>
          <cell r="Y96" t="str">
            <v>PP</v>
          </cell>
          <cell r="Z96"/>
        </row>
        <row r="97">
          <cell r="B97" t="str">
            <v>3.224.2021</v>
          </cell>
          <cell r="C97" t="str">
            <v>Powiat Legionowski</v>
          </cell>
          <cell r="D97">
            <v>1408</v>
          </cell>
          <cell r="E97" t="str">
            <v>Legionowski</v>
          </cell>
          <cell r="F97"/>
          <cell r="G97" t="str">
            <v>Poprawa bezpieczeństwa ruchu drogowego na 1 przejściu dla pieszych w Serocku na ul. Nasielskiej na drodze nr 1805W</v>
          </cell>
          <cell r="H97" t="str">
            <v>P</v>
          </cell>
          <cell r="I97">
            <v>1</v>
          </cell>
          <cell r="J97">
            <v>0</v>
          </cell>
          <cell r="K97">
            <v>1</v>
          </cell>
          <cell r="L97" t="str">
            <v>projekt + roboty budowlane</v>
          </cell>
          <cell r="M97" t="str">
            <v>Rafał Rudnik</v>
          </cell>
          <cell r="N97" t="str">
            <v>06.2021 - 05.2022</v>
          </cell>
          <cell r="O97"/>
          <cell r="P97">
            <v>0.8</v>
          </cell>
          <cell r="Q97">
            <v>0.8</v>
          </cell>
          <cell r="R97">
            <v>200000</v>
          </cell>
          <cell r="S97" t="str">
            <v/>
          </cell>
          <cell r="T97" t="str">
            <v/>
          </cell>
          <cell r="U97"/>
          <cell r="V97"/>
          <cell r="W97"/>
          <cell r="X97"/>
          <cell r="Y97" t="str">
            <v>PP</v>
          </cell>
          <cell r="Z97"/>
        </row>
        <row r="98">
          <cell r="B98" t="str">
            <v>3.228.2021</v>
          </cell>
          <cell r="C98" t="str">
            <v>Powiat Warszawski Zachodni</v>
          </cell>
          <cell r="D98">
            <v>1432</v>
          </cell>
          <cell r="E98" t="str">
            <v>Warszawski Zachodni</v>
          </cell>
          <cell r="F98"/>
          <cell r="G98" t="str">
            <v>Poprawa bezpieczeństwa ruchu drogowego na 1 przejściu dla pieszych w Starych Babicach na ul. Sienkiewicza na drodze nr 4126W</v>
          </cell>
          <cell r="H98" t="str">
            <v>P</v>
          </cell>
          <cell r="I98">
            <v>1</v>
          </cell>
          <cell r="J98">
            <v>0</v>
          </cell>
          <cell r="K98">
            <v>1</v>
          </cell>
          <cell r="L98" t="str">
            <v>projekt + roboty budowlane</v>
          </cell>
          <cell r="M98" t="str">
            <v>Weronika Kropidłowska</v>
          </cell>
          <cell r="N98" t="str">
            <v>06.2021 - 05.2022</v>
          </cell>
          <cell r="O98"/>
          <cell r="P98">
            <v>0.8</v>
          </cell>
          <cell r="Q98">
            <v>0.8</v>
          </cell>
          <cell r="R98">
            <v>200000</v>
          </cell>
          <cell r="S98" t="str">
            <v/>
          </cell>
          <cell r="T98" t="str">
            <v/>
          </cell>
          <cell r="U98"/>
          <cell r="V98"/>
          <cell r="W98"/>
          <cell r="X98"/>
          <cell r="Y98" t="str">
            <v>PP</v>
          </cell>
          <cell r="Z98"/>
        </row>
        <row r="99">
          <cell r="B99" t="str">
            <v>3.229.2021</v>
          </cell>
          <cell r="C99" t="str">
            <v>Powiat Przasnyski</v>
          </cell>
          <cell r="D99">
            <v>1422</v>
          </cell>
          <cell r="E99" t="str">
            <v>Przasnyski</v>
          </cell>
          <cell r="F99"/>
          <cell r="G99" t="str">
            <v>Poprawa bezpieczeństwa ruchu drogowego na 1 przejściu dla pieszych w Przasnyszu na ul. Baranowskiej na drodze nr 3227W</v>
          </cell>
          <cell r="H99" t="str">
            <v>P</v>
          </cell>
          <cell r="I99">
            <v>1</v>
          </cell>
          <cell r="J99">
            <v>0</v>
          </cell>
          <cell r="K99">
            <v>1</v>
          </cell>
          <cell r="L99" t="str">
            <v>roboty budowlane</v>
          </cell>
          <cell r="M99" t="str">
            <v>Magdalena Panasiuk</v>
          </cell>
          <cell r="N99" t="str">
            <v>03.2021 - 02.2022</v>
          </cell>
          <cell r="O99"/>
          <cell r="P99">
            <v>0.8</v>
          </cell>
          <cell r="Q99">
            <v>0.8</v>
          </cell>
          <cell r="R99">
            <v>200000</v>
          </cell>
          <cell r="S99" t="str">
            <v/>
          </cell>
          <cell r="T99" t="str">
            <v/>
          </cell>
          <cell r="U99"/>
          <cell r="V99"/>
          <cell r="W99"/>
          <cell r="X99"/>
          <cell r="Y99" t="str">
            <v>PP</v>
          </cell>
          <cell r="Z99"/>
        </row>
        <row r="100">
          <cell r="B100" t="str">
            <v>3.135.2021</v>
          </cell>
          <cell r="C100" t="str">
            <v>Powiat Gostyniński</v>
          </cell>
          <cell r="D100">
            <v>1404</v>
          </cell>
          <cell r="E100" t="str">
            <v>Gostyniński</v>
          </cell>
          <cell r="F100"/>
          <cell r="G100" t="str">
            <v>Poprawa bezpieczeństwa ruchu drogowego na 1 przejściu dla pieszych w Szczawinie Kościelnym na ul. Kutnowskiej na drodze nr 1430W</v>
          </cell>
          <cell r="H100" t="str">
            <v>P</v>
          </cell>
          <cell r="I100">
            <v>1</v>
          </cell>
          <cell r="J100">
            <v>0</v>
          </cell>
          <cell r="K100">
            <v>1</v>
          </cell>
          <cell r="L100" t="str">
            <v>projekt + roboty budowlane</v>
          </cell>
          <cell r="M100" t="str">
            <v>Magdalena Panasiuk</v>
          </cell>
          <cell r="N100" t="str">
            <v>09.2021 - 08.2022</v>
          </cell>
          <cell r="O100"/>
          <cell r="P100">
            <v>0.8</v>
          </cell>
          <cell r="Q100">
            <v>0.8</v>
          </cell>
          <cell r="R100">
            <v>180000</v>
          </cell>
          <cell r="S100" t="str">
            <v/>
          </cell>
          <cell r="T100" t="str">
            <v/>
          </cell>
          <cell r="U100"/>
          <cell r="V100"/>
          <cell r="W100"/>
          <cell r="X100"/>
          <cell r="Y100" t="str">
            <v>PP</v>
          </cell>
          <cell r="Z100" t="str">
            <v>Zarząd Dróg Powiatowych w Gostyninie</v>
          </cell>
        </row>
        <row r="101">
          <cell r="B101" t="str">
            <v>3.265.2021</v>
          </cell>
          <cell r="C101" t="str">
            <v>Powiat Otwocki</v>
          </cell>
          <cell r="D101">
            <v>1417</v>
          </cell>
          <cell r="E101" t="str">
            <v>Otwocki</v>
          </cell>
          <cell r="F101"/>
          <cell r="G101" t="str">
            <v>Poprawa bezpieczeństwa ruchu drogowego na 1 przejściu dla pieszych w Otwocku na ul. Narutowicza na drodze nr 2759W</v>
          </cell>
          <cell r="H101" t="str">
            <v>P</v>
          </cell>
          <cell r="I101">
            <v>1</v>
          </cell>
          <cell r="J101">
            <v>0</v>
          </cell>
          <cell r="K101">
            <v>1</v>
          </cell>
          <cell r="L101" t="str">
            <v>zaprojektuj i wybuduj</v>
          </cell>
          <cell r="M101" t="str">
            <v>Rafał Rudnik</v>
          </cell>
          <cell r="N101" t="str">
            <v>08.2021 - 05.2022</v>
          </cell>
          <cell r="O101"/>
          <cell r="P101">
            <v>0.8</v>
          </cell>
          <cell r="Q101">
            <v>0.8</v>
          </cell>
          <cell r="R101">
            <v>160000</v>
          </cell>
          <cell r="S101" t="str">
            <v/>
          </cell>
          <cell r="T101" t="str">
            <v/>
          </cell>
          <cell r="U101"/>
          <cell r="V101"/>
          <cell r="W101"/>
          <cell r="X101"/>
          <cell r="Y101" t="str">
            <v>PP</v>
          </cell>
          <cell r="Z101"/>
        </row>
        <row r="102">
          <cell r="B102" t="str">
            <v>3.201.2021</v>
          </cell>
          <cell r="C102" t="str">
            <v>Powiat Warszawski Zachodni</v>
          </cell>
          <cell r="D102">
            <v>1432</v>
          </cell>
          <cell r="E102" t="str">
            <v>Warszawski Zachodni</v>
          </cell>
          <cell r="F102"/>
          <cell r="G102" t="str">
            <v>Poprawa bezpieczeństwa ruchu drogowego na 1 przejściu dla pieszych w Wiktorowie na ul. Topolowej na drodze nr 4112W</v>
          </cell>
          <cell r="H102" t="str">
            <v>P</v>
          </cell>
          <cell r="I102">
            <v>1</v>
          </cell>
          <cell r="J102">
            <v>0</v>
          </cell>
          <cell r="K102">
            <v>1</v>
          </cell>
          <cell r="L102" t="str">
            <v>projekt + roboty budowlane</v>
          </cell>
          <cell r="M102" t="str">
            <v>Weronika Kropidłowska</v>
          </cell>
          <cell r="N102" t="str">
            <v>06.2021 - 05.2022</v>
          </cell>
          <cell r="O102"/>
          <cell r="P102">
            <v>0.8</v>
          </cell>
          <cell r="Q102">
            <v>0.8</v>
          </cell>
          <cell r="R102">
            <v>80000</v>
          </cell>
          <cell r="S102" t="str">
            <v/>
          </cell>
          <cell r="T102" t="str">
            <v/>
          </cell>
          <cell r="U102"/>
          <cell r="V102"/>
          <cell r="W102"/>
          <cell r="X102"/>
          <cell r="Y102" t="str">
            <v>PP</v>
          </cell>
          <cell r="Z102"/>
        </row>
        <row r="103">
          <cell r="B103" t="str">
            <v>3.176.2021</v>
          </cell>
          <cell r="C103" t="str">
            <v>Powiat Ostrołęcki</v>
          </cell>
          <cell r="D103">
            <v>1415</v>
          </cell>
          <cell r="E103" t="str">
            <v>Ostrołęcki</v>
          </cell>
          <cell r="F103"/>
          <cell r="G103" t="str">
            <v>Poprawa bezpieczeństwa ruchu drogowego na 1 przejściu dla pieszych w Łączkach na drodze nr 2519W</v>
          </cell>
          <cell r="H103" t="str">
            <v>P</v>
          </cell>
          <cell r="I103">
            <v>1</v>
          </cell>
          <cell r="J103">
            <v>0</v>
          </cell>
          <cell r="K103">
            <v>1</v>
          </cell>
          <cell r="L103" t="str">
            <v>projekt + roboty budowlane</v>
          </cell>
          <cell r="M103" t="str">
            <v>Katarzyna Dziuda</v>
          </cell>
          <cell r="N103" t="str">
            <v>09.2021 - 08.2022</v>
          </cell>
          <cell r="O103"/>
          <cell r="P103">
            <v>0.8</v>
          </cell>
          <cell r="Q103">
            <v>0.8</v>
          </cell>
          <cell r="R103">
            <v>78920</v>
          </cell>
          <cell r="S103" t="str">
            <v/>
          </cell>
          <cell r="T103" t="str">
            <v/>
          </cell>
          <cell r="U103"/>
          <cell r="V103"/>
          <cell r="W103"/>
          <cell r="X103"/>
          <cell r="Y103" t="str">
            <v>PP</v>
          </cell>
          <cell r="Z103"/>
        </row>
        <row r="104">
          <cell r="B104" t="str">
            <v>3.56.2021</v>
          </cell>
          <cell r="C104" t="str">
            <v>Powiat Szydłowiecki</v>
          </cell>
          <cell r="D104">
            <v>1430</v>
          </cell>
          <cell r="E104" t="str">
            <v>Szydłowiecki</v>
          </cell>
          <cell r="F104"/>
          <cell r="G104" t="str">
            <v>Poprawa bezpieczeństwa ruchu drogowego na 1 przejściu dla pieszych w Jastrzębiu na drodze nr 4013W</v>
          </cell>
          <cell r="H104" t="str">
            <v>P</v>
          </cell>
          <cell r="I104">
            <v>1</v>
          </cell>
          <cell r="J104">
            <v>0</v>
          </cell>
          <cell r="K104">
            <v>1</v>
          </cell>
          <cell r="L104" t="str">
            <v>projekt + roboty budowlane</v>
          </cell>
          <cell r="M104" t="str">
            <v>Paulina Nowak</v>
          </cell>
          <cell r="N104" t="str">
            <v>08.2021 - 11.2021</v>
          </cell>
          <cell r="O104"/>
          <cell r="P104">
            <v>0.8</v>
          </cell>
          <cell r="Q104">
            <v>0.8</v>
          </cell>
          <cell r="R104">
            <v>56000</v>
          </cell>
          <cell r="S104" t="str">
            <v/>
          </cell>
          <cell r="T104" t="str">
            <v/>
          </cell>
          <cell r="U104"/>
          <cell r="V104"/>
          <cell r="W104"/>
          <cell r="X104"/>
          <cell r="Y104" t="str">
            <v>PP</v>
          </cell>
          <cell r="Z104"/>
        </row>
        <row r="105">
          <cell r="B105" t="str">
            <v>3.51.2021</v>
          </cell>
          <cell r="C105" t="str">
            <v>Powiat Wyszkowski</v>
          </cell>
          <cell r="D105">
            <v>1435</v>
          </cell>
          <cell r="E105" t="str">
            <v>Wyszkowski</v>
          </cell>
          <cell r="F105"/>
          <cell r="G105" t="str">
            <v>Poprawa bezpieczeństwa ruchu drogowego na 1 przejściu dla pieszych w Nowej Wsi na drodze nr 4403W</v>
          </cell>
          <cell r="H105" t="str">
            <v>P</v>
          </cell>
          <cell r="I105">
            <v>1</v>
          </cell>
          <cell r="J105">
            <v>0</v>
          </cell>
          <cell r="K105">
            <v>1</v>
          </cell>
          <cell r="L105" t="str">
            <v>projekt + roboty budowlane</v>
          </cell>
          <cell r="M105" t="str">
            <v>Alicja Pytlarczyk</v>
          </cell>
          <cell r="N105" t="str">
            <v>11.2021 - 09.2022</v>
          </cell>
          <cell r="O105"/>
          <cell r="P105">
            <v>0.8</v>
          </cell>
          <cell r="Q105">
            <v>0.8</v>
          </cell>
          <cell r="R105">
            <v>39200</v>
          </cell>
          <cell r="S105" t="str">
            <v/>
          </cell>
          <cell r="T105" t="str">
            <v/>
          </cell>
          <cell r="U105"/>
          <cell r="V105"/>
          <cell r="W105"/>
          <cell r="X105"/>
          <cell r="Y105" t="str">
            <v>PP</v>
          </cell>
          <cell r="Z105"/>
        </row>
        <row r="106">
          <cell r="B106" t="str">
            <v>3.121.2021</v>
          </cell>
          <cell r="C106" t="str">
            <v>Powiat Wołomiński</v>
          </cell>
          <cell r="D106">
            <v>1434</v>
          </cell>
          <cell r="E106" t="str">
            <v>Wołomiński</v>
          </cell>
          <cell r="F106"/>
          <cell r="G106" t="str">
            <v>Poprawa bezpieczeństwa ruchu drogowego na 2 przejściach dla pieszych w Kobyłce na ul. ks. Teodora Zagańczyka i Adama Mickiewicza na drogach nr 4352W, 430494W</v>
          </cell>
          <cell r="H106" t="str">
            <v>P</v>
          </cell>
          <cell r="I106">
            <v>2</v>
          </cell>
          <cell r="J106">
            <v>0</v>
          </cell>
          <cell r="K106">
            <v>2</v>
          </cell>
          <cell r="L106" t="str">
            <v>zaprojektuj i wybuduj</v>
          </cell>
          <cell r="M106" t="str">
            <v>Katarzyna Dziuda</v>
          </cell>
          <cell r="N106" t="str">
            <v>09.2021 - 08.2022</v>
          </cell>
          <cell r="O106"/>
          <cell r="P106">
            <v>0.8</v>
          </cell>
          <cell r="Q106">
            <v>0.8</v>
          </cell>
          <cell r="R106">
            <v>400000</v>
          </cell>
          <cell r="S106" t="str">
            <v/>
          </cell>
          <cell r="T106" t="str">
            <v/>
          </cell>
          <cell r="U106"/>
          <cell r="V106"/>
          <cell r="W106"/>
          <cell r="X106"/>
          <cell r="Y106" t="str">
            <v>PP</v>
          </cell>
          <cell r="Z106"/>
        </row>
        <row r="107">
          <cell r="B107" t="str">
            <v>3.118.2021</v>
          </cell>
          <cell r="C107" t="str">
            <v>Powiat Wołomiński</v>
          </cell>
          <cell r="D107">
            <v>1434</v>
          </cell>
          <cell r="E107" t="str">
            <v>Wołomiński</v>
          </cell>
          <cell r="F107"/>
          <cell r="G107" t="str">
            <v>Poprawa bezpieczeństwa ruchu drogowego na 3 przejściach dla pieszych w Zielonce na ul. Mareckiej, Tadeusza Kościuszki, Księdza Bolesława Jagiełłowicza na drogach nr 4366W i 431228W</v>
          </cell>
          <cell r="H107" t="str">
            <v>P</v>
          </cell>
          <cell r="I107">
            <v>3</v>
          </cell>
          <cell r="J107">
            <v>0</v>
          </cell>
          <cell r="K107">
            <v>3</v>
          </cell>
          <cell r="L107" t="str">
            <v>zaprojektuj i wybuduj</v>
          </cell>
          <cell r="M107" t="str">
            <v>Katarzyna Dziuda</v>
          </cell>
          <cell r="N107" t="str">
            <v>09.2021 - 08.2022</v>
          </cell>
          <cell r="O107"/>
          <cell r="P107">
            <v>0.8</v>
          </cell>
          <cell r="Q107">
            <v>0.8</v>
          </cell>
          <cell r="R107">
            <v>320000</v>
          </cell>
          <cell r="S107" t="str">
            <v/>
          </cell>
          <cell r="T107" t="str">
            <v/>
          </cell>
          <cell r="U107"/>
          <cell r="V107"/>
          <cell r="W107"/>
          <cell r="X107"/>
          <cell r="Y107" t="str">
            <v>PP</v>
          </cell>
          <cell r="Z107"/>
        </row>
        <row r="108">
          <cell r="B108" t="str">
            <v>3.134.2021</v>
          </cell>
          <cell r="C108" t="str">
            <v>Powiat Gostyniński</v>
          </cell>
          <cell r="D108">
            <v>1404</v>
          </cell>
          <cell r="E108" t="str">
            <v>Gostyniński</v>
          </cell>
          <cell r="F108"/>
          <cell r="G108" t="str">
            <v>Poprawa bezpieczeństwa ruchu drogowego na 1 przejściu dla pieszych w Sannikach na ul. Wincentego Witosa na drodze nr 1454W</v>
          </cell>
          <cell r="H108" t="str">
            <v>P</v>
          </cell>
          <cell r="I108">
            <v>1</v>
          </cell>
          <cell r="J108">
            <v>0</v>
          </cell>
          <cell r="K108">
            <v>1</v>
          </cell>
          <cell r="L108" t="str">
            <v>projekt + roboty budowlane</v>
          </cell>
          <cell r="M108" t="str">
            <v>Magdalena Panasiuk</v>
          </cell>
          <cell r="N108" t="str">
            <v>09.2021 - 08.2022</v>
          </cell>
          <cell r="O108"/>
          <cell r="P108">
            <v>0.8</v>
          </cell>
          <cell r="Q108">
            <v>0.8</v>
          </cell>
          <cell r="R108">
            <v>172000</v>
          </cell>
          <cell r="S108" t="str">
            <v/>
          </cell>
          <cell r="T108" t="str">
            <v/>
          </cell>
          <cell r="U108"/>
          <cell r="V108"/>
          <cell r="W108"/>
          <cell r="X108"/>
          <cell r="Y108" t="str">
            <v>PP</v>
          </cell>
          <cell r="Z108" t="str">
            <v>Zarząd Dróg Powiatowych w Gostyninie</v>
          </cell>
        </row>
        <row r="109">
          <cell r="B109" t="str">
            <v>3.237.2021</v>
          </cell>
          <cell r="C109" t="str">
            <v>Powiat Pruszkowski</v>
          </cell>
          <cell r="D109">
            <v>1421</v>
          </cell>
          <cell r="E109" t="str">
            <v>Pruszkowski</v>
          </cell>
          <cell r="F109"/>
          <cell r="G109" t="str">
            <v>Poprawa bezpieczeństwa ruchu drogowego na 2 przejściach dla pieszych w Walendowie na ul. Nad Utratą i Stawowej na drogach nr DP2860W i DG310378W</v>
          </cell>
          <cell r="H109" t="str">
            <v>P</v>
          </cell>
          <cell r="I109">
            <v>2</v>
          </cell>
          <cell r="J109">
            <v>0</v>
          </cell>
          <cell r="K109">
            <v>2</v>
          </cell>
          <cell r="L109" t="str">
            <v>roboty budowlane</v>
          </cell>
          <cell r="M109" t="str">
            <v>Magdalena Panasiuk</v>
          </cell>
          <cell r="N109" t="str">
            <v>03.2021 - 12.2021</v>
          </cell>
          <cell r="O109"/>
          <cell r="P109">
            <v>0.8</v>
          </cell>
          <cell r="Q109">
            <v>0.8</v>
          </cell>
          <cell r="R109">
            <v>165136.53</v>
          </cell>
          <cell r="S109" t="str">
            <v/>
          </cell>
          <cell r="T109" t="str">
            <v/>
          </cell>
          <cell r="U109"/>
          <cell r="V109"/>
          <cell r="W109"/>
          <cell r="X109"/>
          <cell r="Y109" t="str">
            <v>PP</v>
          </cell>
          <cell r="Z109"/>
        </row>
        <row r="110">
          <cell r="B110" t="str">
            <v>3.26.2021</v>
          </cell>
          <cell r="C110" t="str">
            <v>Powiat Miński</v>
          </cell>
          <cell r="D110">
            <v>1412</v>
          </cell>
          <cell r="E110" t="str">
            <v>Miński</v>
          </cell>
          <cell r="F110"/>
          <cell r="G110" t="str">
            <v>Poprawa bezpieczeństwa ruchu drogowego na 4 przejściach dla pieszych w Halinowie na ul. 3 Maja i Powstania Styczniowego na drogach nr 2204W i 2205W</v>
          </cell>
          <cell r="H110" t="str">
            <v>P</v>
          </cell>
          <cell r="I110">
            <v>4</v>
          </cell>
          <cell r="J110">
            <v>0</v>
          </cell>
          <cell r="K110">
            <v>4</v>
          </cell>
          <cell r="L110" t="str">
            <v>roboty budowlane</v>
          </cell>
          <cell r="M110" t="str">
            <v>Dominika Gałązka</v>
          </cell>
          <cell r="N110" t="str">
            <v>09.2021 - 11.2021</v>
          </cell>
          <cell r="O110"/>
          <cell r="P110">
            <v>0.8</v>
          </cell>
          <cell r="Q110">
            <v>0.8</v>
          </cell>
          <cell r="R110">
            <v>120000</v>
          </cell>
          <cell r="S110" t="str">
            <v/>
          </cell>
          <cell r="T110" t="str">
            <v/>
          </cell>
          <cell r="U110"/>
          <cell r="V110"/>
          <cell r="W110"/>
          <cell r="X110"/>
          <cell r="Y110" t="str">
            <v>PP</v>
          </cell>
          <cell r="Z110"/>
        </row>
        <row r="111">
          <cell r="B111" t="str">
            <v>3.125.2021</v>
          </cell>
          <cell r="C111" t="str">
            <v>Powiat Wołomiński</v>
          </cell>
          <cell r="D111">
            <v>1434</v>
          </cell>
          <cell r="E111" t="str">
            <v>Wołomiński</v>
          </cell>
          <cell r="F111"/>
          <cell r="G111" t="str">
            <v>Poprawa bezpieczeństwa ruchu drogowego na 1 przejściu dla pieszych w Strachówce na ul. Jana Pawła II na drodze nr 4328W</v>
          </cell>
          <cell r="H111" t="str">
            <v>P</v>
          </cell>
          <cell r="I111">
            <v>1</v>
          </cell>
          <cell r="J111">
            <v>0</v>
          </cell>
          <cell r="K111">
            <v>1</v>
          </cell>
          <cell r="L111" t="str">
            <v>zaprojektuj i wybuduj</v>
          </cell>
          <cell r="M111" t="str">
            <v>Katarzyna Dziuda</v>
          </cell>
          <cell r="N111" t="str">
            <v>09.2021 - 08.2022</v>
          </cell>
          <cell r="O111"/>
          <cell r="P111">
            <v>0.8</v>
          </cell>
          <cell r="Q111">
            <v>0.8</v>
          </cell>
          <cell r="R111">
            <v>120000</v>
          </cell>
          <cell r="S111" t="str">
            <v/>
          </cell>
          <cell r="T111" t="str">
            <v/>
          </cell>
          <cell r="U111"/>
          <cell r="V111"/>
          <cell r="W111"/>
          <cell r="X111"/>
          <cell r="Y111" t="str">
            <v>PP</v>
          </cell>
          <cell r="Z111"/>
        </row>
        <row r="112">
          <cell r="B112" t="str">
            <v>3.254.2021</v>
          </cell>
          <cell r="C112" t="str">
            <v>Powiat Zwoleński</v>
          </cell>
          <cell r="D112">
            <v>1436</v>
          </cell>
          <cell r="E112" t="str">
            <v>Zwoleński</v>
          </cell>
          <cell r="F112"/>
          <cell r="G112" t="str">
            <v>Poprawa bezpieczeństwa ruchu drogowego na 4 przejściach dla pieszych w Zwoleniu na ul. Juliusza Słowackiego i Fryderyka Chopina na drogach nr 4508W i 450573W</v>
          </cell>
          <cell r="H112" t="str">
            <v>P</v>
          </cell>
          <cell r="I112">
            <v>4</v>
          </cell>
          <cell r="J112">
            <v>0</v>
          </cell>
          <cell r="K112">
            <v>4</v>
          </cell>
          <cell r="L112" t="str">
            <v>roboty budowlane</v>
          </cell>
          <cell r="M112" t="str">
            <v>Weronika Kropidłowska</v>
          </cell>
          <cell r="N112" t="str">
            <v>06.2021 - 08.2021</v>
          </cell>
          <cell r="O112"/>
          <cell r="P112">
            <v>0.8</v>
          </cell>
          <cell r="Q112">
            <v>0.8</v>
          </cell>
          <cell r="R112">
            <v>108800</v>
          </cell>
          <cell r="S112" t="str">
            <v/>
          </cell>
          <cell r="T112" t="str">
            <v/>
          </cell>
          <cell r="U112"/>
          <cell r="V112"/>
          <cell r="W112"/>
          <cell r="X112"/>
          <cell r="Y112" t="str">
            <v>PP</v>
          </cell>
          <cell r="Z112" t="str">
            <v>Powiatowy Zarząd Dróg w Zwoleniu</v>
          </cell>
        </row>
        <row r="113">
          <cell r="B113" t="str">
            <v>3.187.2021</v>
          </cell>
          <cell r="C113" t="str">
            <v>Powiat Grodziski</v>
          </cell>
          <cell r="D113">
            <v>1405</v>
          </cell>
          <cell r="E113" t="str">
            <v>Grodziski</v>
          </cell>
          <cell r="F113"/>
          <cell r="G113" t="str">
            <v>Poprawa bezpieczeństwa ruchu drogowego na 1 przejściu dla pieszych w Grodzisku Mazowieckim na ul. 3-go Maja na drodze nr 1526W</v>
          </cell>
          <cell r="H113" t="str">
            <v>P</v>
          </cell>
          <cell r="I113">
            <v>1</v>
          </cell>
          <cell r="J113">
            <v>0</v>
          </cell>
          <cell r="K113">
            <v>1</v>
          </cell>
          <cell r="L113" t="str">
            <v>roboty budowlane</v>
          </cell>
          <cell r="M113" t="str">
            <v>Alicja Pytlarczyk</v>
          </cell>
          <cell r="N113" t="str">
            <v>07.2021 - 12.2021</v>
          </cell>
          <cell r="O113"/>
          <cell r="P113">
            <v>0.8</v>
          </cell>
          <cell r="Q113">
            <v>0.8</v>
          </cell>
          <cell r="R113">
            <v>86993.17</v>
          </cell>
          <cell r="S113" t="str">
            <v/>
          </cell>
          <cell r="T113" t="str">
            <v/>
          </cell>
          <cell r="U113"/>
          <cell r="V113"/>
          <cell r="W113"/>
          <cell r="X113"/>
          <cell r="Y113" t="str">
            <v>PP</v>
          </cell>
          <cell r="Z113"/>
        </row>
        <row r="114">
          <cell r="B114" t="str">
            <v>3.143.2021</v>
          </cell>
          <cell r="C114" t="str">
            <v>Powiat Sochaczewski</v>
          </cell>
          <cell r="D114">
            <v>1428</v>
          </cell>
          <cell r="E114" t="str">
            <v>Sochaczewski</v>
          </cell>
          <cell r="F114"/>
          <cell r="G114" t="str">
            <v>Poprawa bezpieczeństwa ruchu drogowego na 1 przejściu dla pieszych w Sochaczewie na ul. Trojanowskiej na drodze nr 3804W</v>
          </cell>
          <cell r="H114" t="str">
            <v>P</v>
          </cell>
          <cell r="I114">
            <v>1</v>
          </cell>
          <cell r="J114">
            <v>0</v>
          </cell>
          <cell r="K114">
            <v>1</v>
          </cell>
          <cell r="L114" t="str">
            <v>zaprojektuj i wybuduj</v>
          </cell>
          <cell r="M114" t="str">
            <v>Magdalena Panasiuk</v>
          </cell>
          <cell r="N114" t="str">
            <v>10.2021 - 09.2022</v>
          </cell>
          <cell r="O114"/>
          <cell r="P114">
            <v>0.8</v>
          </cell>
          <cell r="Q114">
            <v>0.8</v>
          </cell>
          <cell r="R114">
            <v>80000</v>
          </cell>
          <cell r="S114" t="str">
            <v/>
          </cell>
          <cell r="T114" t="str">
            <v/>
          </cell>
          <cell r="U114"/>
          <cell r="V114"/>
          <cell r="W114"/>
          <cell r="X114"/>
          <cell r="Y114" t="str">
            <v>PP</v>
          </cell>
          <cell r="Z114"/>
        </row>
        <row r="115">
          <cell r="B115" t="str">
            <v>3.81.2021</v>
          </cell>
          <cell r="C115" t="str">
            <v>Powiat Nowodworski</v>
          </cell>
          <cell r="D115">
            <v>1414</v>
          </cell>
          <cell r="E115" t="str">
            <v>Nowodworski</v>
          </cell>
          <cell r="F115"/>
          <cell r="G115" t="str">
            <v>Poprawa bezpieczeństwa ruchu drogowego na 1 przejściu dla pieszych w Czosnowie na ul. Warszawskiej na drodze nr 2433W</v>
          </cell>
          <cell r="H115" t="str">
            <v>P</v>
          </cell>
          <cell r="I115">
            <v>1</v>
          </cell>
          <cell r="J115">
            <v>0</v>
          </cell>
          <cell r="K115">
            <v>1</v>
          </cell>
          <cell r="L115" t="str">
            <v>roboty budowlane</v>
          </cell>
          <cell r="M115" t="str">
            <v>Dominika Gałązka</v>
          </cell>
          <cell r="N115" t="str">
            <v>07.2021 - 09.2021</v>
          </cell>
          <cell r="O115"/>
          <cell r="P115">
            <v>0.8</v>
          </cell>
          <cell r="Q115">
            <v>0.8</v>
          </cell>
          <cell r="R115">
            <v>129062.42</v>
          </cell>
          <cell r="S115" t="str">
            <v/>
          </cell>
          <cell r="T115" t="str">
            <v/>
          </cell>
          <cell r="U115"/>
          <cell r="V115"/>
          <cell r="W115"/>
          <cell r="X115"/>
          <cell r="Y115" t="str">
            <v>PP</v>
          </cell>
          <cell r="Z115"/>
        </row>
        <row r="116">
          <cell r="B116" t="str">
            <v>3.153.2021</v>
          </cell>
          <cell r="C116" t="str">
            <v>Powiat Ostrołęcki</v>
          </cell>
          <cell r="D116">
            <v>1415</v>
          </cell>
          <cell r="E116" t="str">
            <v>Ostrołęcki</v>
          </cell>
          <cell r="F116"/>
          <cell r="G116" t="str">
            <v>Poprawa bezpieczeństwa ruchu drogowego na 1 przejściu dla pieszych w Myszyńcu na ul. Generała Józefa Bema na drodze nr 2514W</v>
          </cell>
          <cell r="H116" t="str">
            <v>P</v>
          </cell>
          <cell r="I116">
            <v>1</v>
          </cell>
          <cell r="J116">
            <v>0</v>
          </cell>
          <cell r="K116">
            <v>1</v>
          </cell>
          <cell r="L116" t="str">
            <v>projekt + roboty budowlane</v>
          </cell>
          <cell r="M116" t="str">
            <v>Katarzyna Dziuda</v>
          </cell>
          <cell r="N116" t="str">
            <v>08.2021 - 07.2022</v>
          </cell>
          <cell r="O116"/>
          <cell r="P116">
            <v>0.8</v>
          </cell>
          <cell r="Q116">
            <v>0.8</v>
          </cell>
          <cell r="R116">
            <v>110920</v>
          </cell>
          <cell r="S116" t="str">
            <v/>
          </cell>
          <cell r="T116" t="str">
            <v/>
          </cell>
          <cell r="U116"/>
          <cell r="V116"/>
          <cell r="W116"/>
          <cell r="X116"/>
          <cell r="Y116" t="str">
            <v>PP</v>
          </cell>
          <cell r="Z116"/>
        </row>
        <row r="117">
          <cell r="B117" t="str">
            <v>3.163.2021</v>
          </cell>
          <cell r="C117" t="str">
            <v>Powiat Grodziski</v>
          </cell>
          <cell r="D117">
            <v>1405</v>
          </cell>
          <cell r="E117" t="str">
            <v>Grodziski</v>
          </cell>
          <cell r="F117"/>
          <cell r="G117" t="str">
            <v>Poprawa bezpieczeństwa ruchu drogowego na 1 przejściu dla pieszych w Jaktorowie na ul. Skokowskiego na drodze nr 3832W</v>
          </cell>
          <cell r="H117" t="str">
            <v>P</v>
          </cell>
          <cell r="I117">
            <v>1</v>
          </cell>
          <cell r="J117">
            <v>0</v>
          </cell>
          <cell r="K117">
            <v>1</v>
          </cell>
          <cell r="L117" t="str">
            <v>projekt + roboty budowlane</v>
          </cell>
          <cell r="M117" t="str">
            <v>Alicja Pytlarczyk</v>
          </cell>
          <cell r="N117" t="str">
            <v>07.2021 - 06.2022</v>
          </cell>
          <cell r="O117"/>
          <cell r="P117">
            <v>0.8</v>
          </cell>
          <cell r="Q117">
            <v>0.8</v>
          </cell>
          <cell r="R117">
            <v>96000</v>
          </cell>
          <cell r="S117" t="str">
            <v/>
          </cell>
          <cell r="T117" t="str">
            <v/>
          </cell>
          <cell r="U117"/>
          <cell r="V117"/>
          <cell r="W117"/>
          <cell r="X117"/>
          <cell r="Y117" t="str">
            <v>PP</v>
          </cell>
          <cell r="Z117"/>
        </row>
        <row r="118">
          <cell r="B118" t="str">
            <v>3.92.2021</v>
          </cell>
          <cell r="C118" t="str">
            <v>Powiat Ostrowski</v>
          </cell>
          <cell r="D118">
            <v>1416</v>
          </cell>
          <cell r="E118" t="str">
            <v>Ostrowski</v>
          </cell>
          <cell r="F118"/>
          <cell r="G118" t="str">
            <v>Poprawa bezpieczeństwa ruchu drogowego na 1 przejściu dla pieszych w Ostrowi Mazowieckiej na ul. Stanisława Duboisa na drodze nr 2655W</v>
          </cell>
          <cell r="H118" t="str">
            <v>P</v>
          </cell>
          <cell r="I118">
            <v>1</v>
          </cell>
          <cell r="J118">
            <v>1</v>
          </cell>
          <cell r="K118">
            <v>0</v>
          </cell>
          <cell r="L118" t="str">
            <v>projekt + roboty budowlane</v>
          </cell>
          <cell r="M118" t="str">
            <v>Rafał Rudnik</v>
          </cell>
          <cell r="N118" t="str">
            <v>07.2021 - 06.2022</v>
          </cell>
          <cell r="O118"/>
          <cell r="P118">
            <v>0.8</v>
          </cell>
          <cell r="Q118">
            <v>0.8</v>
          </cell>
          <cell r="R118">
            <v>200000</v>
          </cell>
          <cell r="S118" t="str">
            <v/>
          </cell>
          <cell r="T118" t="str">
            <v/>
          </cell>
          <cell r="U118"/>
          <cell r="V118"/>
          <cell r="W118"/>
          <cell r="X118"/>
          <cell r="Y118" t="str">
            <v>PP</v>
          </cell>
          <cell r="Z118"/>
        </row>
        <row r="119">
          <cell r="B119" t="str">
            <v>3.50.2021</v>
          </cell>
          <cell r="C119" t="str">
            <v>Powiat Wyszkowski</v>
          </cell>
          <cell r="D119">
            <v>1435</v>
          </cell>
          <cell r="E119" t="str">
            <v>Wyszkowski</v>
          </cell>
          <cell r="F119"/>
          <cell r="G119" t="str">
            <v>Poprawa bezpieczeństwa ruchu drogowego na 1 przejściu dla pieszych w Niegowie na ul. Handlowej na drodze nr 1811W</v>
          </cell>
          <cell r="H119" t="str">
            <v>P</v>
          </cell>
          <cell r="I119">
            <v>1</v>
          </cell>
          <cell r="J119">
            <v>1</v>
          </cell>
          <cell r="K119">
            <v>0</v>
          </cell>
          <cell r="L119" t="str">
            <v>projekt + roboty budowlane</v>
          </cell>
          <cell r="M119" t="str">
            <v>Alicja Pytlarczyk</v>
          </cell>
          <cell r="N119" t="str">
            <v>11.2021 - 09.2022</v>
          </cell>
          <cell r="O119"/>
          <cell r="P119">
            <v>0.8</v>
          </cell>
          <cell r="Q119">
            <v>0.8</v>
          </cell>
          <cell r="R119">
            <v>154400</v>
          </cell>
          <cell r="S119" t="str">
            <v/>
          </cell>
          <cell r="T119" t="str">
            <v/>
          </cell>
          <cell r="U119"/>
          <cell r="V119"/>
          <cell r="W119"/>
          <cell r="X119"/>
          <cell r="Y119" t="str">
            <v>PP</v>
          </cell>
          <cell r="Z119"/>
        </row>
        <row r="120">
          <cell r="B120" t="str">
            <v>3.174.2021</v>
          </cell>
          <cell r="C120" t="str">
            <v>Powiat Ostrołęcki</v>
          </cell>
          <cell r="D120">
            <v>1415</v>
          </cell>
          <cell r="E120" t="str">
            <v>Ostrołęcki</v>
          </cell>
          <cell r="F120"/>
          <cell r="G120" t="str">
            <v>Poprawa bezpieczeństwa ruchu drogowego na 1 przejściu dla pieszych w Olszewce na drodze nr 2583W</v>
          </cell>
          <cell r="H120" t="str">
            <v>P</v>
          </cell>
          <cell r="I120">
            <v>1</v>
          </cell>
          <cell r="J120">
            <v>1</v>
          </cell>
          <cell r="K120">
            <v>0</v>
          </cell>
          <cell r="L120" t="str">
            <v>projekt + roboty budowlane</v>
          </cell>
          <cell r="M120" t="str">
            <v>Katarzyna Dziuda</v>
          </cell>
          <cell r="N120" t="str">
            <v>07.2021 - 06.2022</v>
          </cell>
          <cell r="O120"/>
          <cell r="P120">
            <v>0.8</v>
          </cell>
          <cell r="Q120">
            <v>0.8</v>
          </cell>
          <cell r="R120">
            <v>199200</v>
          </cell>
          <cell r="S120" t="str">
            <v/>
          </cell>
          <cell r="T120" t="str">
            <v/>
          </cell>
          <cell r="U120"/>
          <cell r="V120"/>
          <cell r="W120"/>
          <cell r="X120"/>
          <cell r="Y120" t="str">
            <v>PP</v>
          </cell>
          <cell r="Z120"/>
        </row>
        <row r="121">
          <cell r="B121" t="str">
            <v>3.214.2021</v>
          </cell>
          <cell r="C121" t="str">
            <v>Powiat Płocki</v>
          </cell>
          <cell r="D121">
            <v>1419</v>
          </cell>
          <cell r="E121" t="str">
            <v>Płocki</v>
          </cell>
          <cell r="F121"/>
          <cell r="G121" t="str">
            <v>Poprawa bezpieczeństwa ruchu drogowego na 1 przejściu dla pieszych w Nowych Krubicach na drodze nr 2951W Bulkowo - Kobylniki</v>
          </cell>
          <cell r="H121" t="str">
            <v>P</v>
          </cell>
          <cell r="I121">
            <v>1</v>
          </cell>
          <cell r="J121">
            <v>1</v>
          </cell>
          <cell r="K121">
            <v>0</v>
          </cell>
          <cell r="L121" t="str">
            <v>projekt + roboty budowlane</v>
          </cell>
          <cell r="M121" t="str">
            <v>Paulina Nowak</v>
          </cell>
          <cell r="N121" t="str">
            <v>08.2021 - 07.2022</v>
          </cell>
          <cell r="O121"/>
          <cell r="P121">
            <v>0.8</v>
          </cell>
          <cell r="Q121">
            <v>0.8</v>
          </cell>
          <cell r="R121">
            <v>97120</v>
          </cell>
          <cell r="S121" t="str">
            <v/>
          </cell>
          <cell r="T121" t="str">
            <v/>
          </cell>
          <cell r="U121"/>
          <cell r="V121"/>
          <cell r="W121"/>
          <cell r="X121"/>
          <cell r="Y121" t="str">
            <v>PP</v>
          </cell>
          <cell r="Z121"/>
        </row>
        <row r="122">
          <cell r="B122" t="str">
            <v>3.242.2021</v>
          </cell>
          <cell r="C122" t="str">
            <v>Powiat Makowski</v>
          </cell>
          <cell r="D122">
            <v>1411</v>
          </cell>
          <cell r="E122" t="str">
            <v>Makowski</v>
          </cell>
          <cell r="F122"/>
          <cell r="G122" t="str">
            <v>Poprawa bezpieczeństwa ruchu drogowego na 1 przejściu dla pieszych w Starym Szelkowie na drodze powiatowej nr 2123W Szelków Stary - Sielc - Chrzczony</v>
          </cell>
          <cell r="H122" t="str">
            <v>P</v>
          </cell>
          <cell r="I122">
            <v>1</v>
          </cell>
          <cell r="J122">
            <v>1</v>
          </cell>
          <cell r="K122">
            <v>0</v>
          </cell>
          <cell r="L122" t="str">
            <v>projekt + roboty budowlane</v>
          </cell>
          <cell r="M122" t="str">
            <v>Dominika Gałązka</v>
          </cell>
          <cell r="N122" t="str">
            <v>06.2021 - 05.2022</v>
          </cell>
          <cell r="O122"/>
          <cell r="P122">
            <v>0.8</v>
          </cell>
          <cell r="Q122">
            <v>0.8</v>
          </cell>
          <cell r="R122">
            <v>176000</v>
          </cell>
          <cell r="S122" t="str">
            <v/>
          </cell>
          <cell r="T122" t="str">
            <v/>
          </cell>
          <cell r="U122"/>
          <cell r="V122"/>
          <cell r="W122"/>
          <cell r="X122"/>
          <cell r="Y122" t="str">
            <v>PP</v>
          </cell>
          <cell r="Z122"/>
        </row>
        <row r="123">
          <cell r="B123" t="str">
            <v>3.25.2021</v>
          </cell>
          <cell r="C123" t="str">
            <v>Powiat Miński</v>
          </cell>
          <cell r="D123">
            <v>1412</v>
          </cell>
          <cell r="E123" t="str">
            <v>Miński</v>
          </cell>
          <cell r="F123"/>
          <cell r="G123" t="str">
            <v>Poprawa bezpieczeństwa ruchu drogowego na 2 przejściach dla pieszych w Rudzienku na drogach nr 2212W i 2213W</v>
          </cell>
          <cell r="H123" t="str">
            <v>B</v>
          </cell>
          <cell r="I123">
            <v>2</v>
          </cell>
          <cell r="J123">
            <v>2</v>
          </cell>
          <cell r="K123">
            <v>0</v>
          </cell>
          <cell r="L123" t="str">
            <v>roboty budowlane</v>
          </cell>
          <cell r="M123" t="str">
            <v>Dominika Gałązka</v>
          </cell>
          <cell r="N123" t="str">
            <v>11.2021 - 06.2022</v>
          </cell>
          <cell r="O123"/>
          <cell r="P123">
            <v>0.8</v>
          </cell>
          <cell r="Q123">
            <v>0.8</v>
          </cell>
          <cell r="R123">
            <v>204000</v>
          </cell>
          <cell r="S123" t="str">
            <v/>
          </cell>
          <cell r="T123" t="str">
            <v/>
          </cell>
          <cell r="U123"/>
          <cell r="V123"/>
          <cell r="W123"/>
          <cell r="X123"/>
          <cell r="Y123" t="str">
            <v>PP</v>
          </cell>
          <cell r="Z123"/>
        </row>
        <row r="124">
          <cell r="B124" t="str">
            <v>3.244.2021</v>
          </cell>
          <cell r="C124" t="str">
            <v>Powiat Makowski</v>
          </cell>
          <cell r="D124">
            <v>1411</v>
          </cell>
          <cell r="E124" t="str">
            <v>Makowski</v>
          </cell>
          <cell r="F124"/>
          <cell r="G124" t="str">
            <v>Poprawa bezpieczeństwa ruchu drogowego na 4 przejściach dla pieszych w Krasnosielcu na ul. Chłopiołąckiej na drodze powiatowej nr 2107W Krasnosielc - Bagienice - Wólka Rakowska oraz drodze gminnej (ul. Rynek) i drodze gminnej (ul. Przechodniej)</v>
          </cell>
          <cell r="H124" t="str">
            <v>P</v>
          </cell>
          <cell r="I124">
            <v>4</v>
          </cell>
          <cell r="J124">
            <v>4</v>
          </cell>
          <cell r="K124">
            <v>0</v>
          </cell>
          <cell r="L124" t="str">
            <v>projekt + roboty budowlane</v>
          </cell>
          <cell r="M124" t="str">
            <v>Dominika Gałązka</v>
          </cell>
          <cell r="N124" t="str">
            <v>06.2021 - 05.2022</v>
          </cell>
          <cell r="O124"/>
          <cell r="P124">
            <v>0.8</v>
          </cell>
          <cell r="Q124">
            <v>0.8</v>
          </cell>
          <cell r="R124">
            <v>192000</v>
          </cell>
          <cell r="S124" t="str">
            <v/>
          </cell>
          <cell r="T124" t="str">
            <v/>
          </cell>
          <cell r="U124"/>
          <cell r="V124"/>
          <cell r="W124"/>
          <cell r="X124"/>
          <cell r="Y124" t="str">
            <v>PP</v>
          </cell>
          <cell r="Z124"/>
        </row>
        <row r="125">
          <cell r="B125" t="str">
            <v>3.208.2021</v>
          </cell>
          <cell r="C125" t="str">
            <v>Powiat Płocki</v>
          </cell>
          <cell r="D125">
            <v>1419</v>
          </cell>
          <cell r="E125" t="str">
            <v>Płocki</v>
          </cell>
          <cell r="F125"/>
          <cell r="G125" t="str">
            <v>Poprawa bezpieczeństwa ruchu drogowego na 2 przejściach dla pieszych w Miszewku Strzałkowskim na drogach nr 2941W Miszewo - Pepłowo - Cieśle i 2940W Słupno - Miszewko - Białkowo</v>
          </cell>
          <cell r="H125" t="str">
            <v>P</v>
          </cell>
          <cell r="I125">
            <v>2</v>
          </cell>
          <cell r="J125">
            <v>2</v>
          </cell>
          <cell r="K125">
            <v>0</v>
          </cell>
          <cell r="L125" t="str">
            <v>projekt + roboty budowlane</v>
          </cell>
          <cell r="M125" t="str">
            <v>Paulina Nowak</v>
          </cell>
          <cell r="N125" t="str">
            <v>08.2021 - 07.2022</v>
          </cell>
          <cell r="O125"/>
          <cell r="P125">
            <v>0.8</v>
          </cell>
          <cell r="Q125">
            <v>0.8</v>
          </cell>
          <cell r="R125">
            <v>150945.60000000001</v>
          </cell>
          <cell r="S125" t="str">
            <v/>
          </cell>
          <cell r="T125" t="str">
            <v/>
          </cell>
          <cell r="U125"/>
          <cell r="V125"/>
          <cell r="W125"/>
          <cell r="X125"/>
          <cell r="Y125" t="str">
            <v>PP</v>
          </cell>
          <cell r="Z125"/>
        </row>
        <row r="126">
          <cell r="B126" t="str">
            <v>3.196.2021</v>
          </cell>
          <cell r="C126" t="str">
            <v>Powiat Płocki</v>
          </cell>
          <cell r="D126">
            <v>1419</v>
          </cell>
          <cell r="E126" t="str">
            <v>Płocki</v>
          </cell>
          <cell r="F126"/>
          <cell r="G126" t="str">
            <v>Poprawa bezpieczeństwa ruchu drogowego na 1 przejściu dla pieszych w Sendeniu Dużym na drodze nr 2974W Soczewka - Łąck</v>
          </cell>
          <cell r="H126" t="str">
            <v>P</v>
          </cell>
          <cell r="I126">
            <v>1</v>
          </cell>
          <cell r="J126">
            <v>1</v>
          </cell>
          <cell r="K126">
            <v>0</v>
          </cell>
          <cell r="L126" t="str">
            <v>projekt + roboty budowlane</v>
          </cell>
          <cell r="M126" t="str">
            <v>Paulina Nowak</v>
          </cell>
          <cell r="N126" t="str">
            <v>08.2021 - 07.2022</v>
          </cell>
          <cell r="O126"/>
          <cell r="P126">
            <v>0.8</v>
          </cell>
          <cell r="Q126">
            <v>0.8</v>
          </cell>
          <cell r="R126">
            <v>111241.2</v>
          </cell>
          <cell r="S126" t="str">
            <v/>
          </cell>
          <cell r="T126" t="str">
            <v/>
          </cell>
          <cell r="U126"/>
          <cell r="V126"/>
          <cell r="W126"/>
          <cell r="X126"/>
          <cell r="Y126" t="str">
            <v>PP</v>
          </cell>
          <cell r="Z126"/>
        </row>
        <row r="127">
          <cell r="B127" t="str">
            <v>3.243.2021</v>
          </cell>
          <cell r="C127" t="str">
            <v>Powiat Makowski</v>
          </cell>
          <cell r="D127">
            <v>1411</v>
          </cell>
          <cell r="E127" t="str">
            <v>Makowski</v>
          </cell>
          <cell r="F127"/>
          <cell r="G127" t="str">
            <v>Poprawa bezpieczeństwa ruchu drogowego na 1 przejściu dla pieszych w Rzewniu na drodze nr 2121W Rzewnie - Małki</v>
          </cell>
          <cell r="H127" t="str">
            <v>P</v>
          </cell>
          <cell r="I127">
            <v>1</v>
          </cell>
          <cell r="J127">
            <v>1</v>
          </cell>
          <cell r="K127">
            <v>0</v>
          </cell>
          <cell r="L127" t="str">
            <v>projekt + roboty budowlane</v>
          </cell>
          <cell r="M127" t="str">
            <v>Dominika Gałązka</v>
          </cell>
          <cell r="N127" t="str">
            <v>06.2021 - 05.2022</v>
          </cell>
          <cell r="O127"/>
          <cell r="P127">
            <v>0.8</v>
          </cell>
          <cell r="Q127">
            <v>0.8</v>
          </cell>
          <cell r="R127">
            <v>184000</v>
          </cell>
          <cell r="S127" t="str">
            <v/>
          </cell>
          <cell r="T127" t="str">
            <v/>
          </cell>
          <cell r="U127"/>
          <cell r="V127"/>
          <cell r="W127"/>
          <cell r="X127"/>
          <cell r="Y127" t="str">
            <v>PP</v>
          </cell>
          <cell r="Z127"/>
        </row>
        <row r="128">
          <cell r="B128" t="str">
            <v>3.245.2021</v>
          </cell>
          <cell r="C128" t="str">
            <v>Powiat Makowski</v>
          </cell>
          <cell r="D128">
            <v>1411</v>
          </cell>
          <cell r="E128" t="str">
            <v>Makowski</v>
          </cell>
          <cell r="F128"/>
          <cell r="G128" t="str">
            <v>Poprawa bezpieczeństwa ruchu drogowego na 3 przejściach dla pieszych w Dzbądzu na drodze powiatowej nr 2128W Różan - Dzbądz - Brzuze - Rzewnie - Łaś oraz drodze gminnej</v>
          </cell>
          <cell r="H128" t="str">
            <v>P</v>
          </cell>
          <cell r="I128">
            <v>3</v>
          </cell>
          <cell r="J128">
            <v>3</v>
          </cell>
          <cell r="K128">
            <v>0</v>
          </cell>
          <cell r="L128" t="str">
            <v>projekt + roboty budowlane</v>
          </cell>
          <cell r="M128" t="str">
            <v>Dominika Gałązka</v>
          </cell>
          <cell r="N128" t="str">
            <v>06.2021 - 05.2022</v>
          </cell>
          <cell r="O128"/>
          <cell r="P128">
            <v>0.8</v>
          </cell>
          <cell r="Q128">
            <v>0.8</v>
          </cell>
          <cell r="R128">
            <v>184000</v>
          </cell>
          <cell r="S128" t="str">
            <v/>
          </cell>
          <cell r="T128" t="str">
            <v/>
          </cell>
          <cell r="U128"/>
          <cell r="V128"/>
          <cell r="W128"/>
          <cell r="X128"/>
          <cell r="Y128" t="str">
            <v>PP</v>
          </cell>
          <cell r="Z128"/>
        </row>
        <row r="129">
          <cell r="B129" t="str">
            <v>3.41.2021</v>
          </cell>
          <cell r="C129" t="str">
            <v>Powiat Sierpecki</v>
          </cell>
          <cell r="D129">
            <v>1427</v>
          </cell>
          <cell r="E129" t="str">
            <v>Sierpecki</v>
          </cell>
          <cell r="F129"/>
          <cell r="G129" t="str">
            <v>Poprawa bezpieczeństwa ruchu drogowego na 1 przejściu dla pieszych w Cieślinie na drodze nr 3765W</v>
          </cell>
          <cell r="H129" t="str">
            <v>P</v>
          </cell>
          <cell r="I129">
            <v>1</v>
          </cell>
          <cell r="J129">
            <v>1</v>
          </cell>
          <cell r="K129">
            <v>0</v>
          </cell>
          <cell r="L129" t="str">
            <v>zaprojektuj i wybuduj</v>
          </cell>
          <cell r="M129" t="str">
            <v>Anna Kaczor</v>
          </cell>
          <cell r="N129" t="str">
            <v>08.2021 - 07.2022</v>
          </cell>
          <cell r="O129"/>
          <cell r="P129">
            <v>0.8</v>
          </cell>
          <cell r="Q129">
            <v>0.8</v>
          </cell>
          <cell r="R129">
            <v>160000</v>
          </cell>
          <cell r="S129" t="str">
            <v/>
          </cell>
          <cell r="T129" t="str">
            <v/>
          </cell>
          <cell r="U129"/>
          <cell r="V129"/>
          <cell r="W129"/>
          <cell r="X129"/>
          <cell r="Y129" t="str">
            <v>PP</v>
          </cell>
          <cell r="Z129"/>
        </row>
        <row r="130">
          <cell r="B130" t="str">
            <v>3.198.2021</v>
          </cell>
          <cell r="C130" t="str">
            <v>Powiat Płocki</v>
          </cell>
          <cell r="D130">
            <v>1419</v>
          </cell>
          <cell r="E130" t="str">
            <v>Płocki</v>
          </cell>
          <cell r="F130"/>
          <cell r="G130" t="str">
            <v>Poprawa bezpieczeństwa ruchu drogowego na 1 przejściu dla pieszych w Ciućkowie na drodze nr 2952W Wilczkowo - Bodzanów - Słupno</v>
          </cell>
          <cell r="H130" t="str">
            <v>P</v>
          </cell>
          <cell r="I130">
            <v>1</v>
          </cell>
          <cell r="J130">
            <v>1</v>
          </cell>
          <cell r="K130">
            <v>0</v>
          </cell>
          <cell r="L130" t="str">
            <v>projekt + roboty budowlane</v>
          </cell>
          <cell r="M130" t="str">
            <v>Paulina Nowak</v>
          </cell>
          <cell r="N130" t="str">
            <v>08.2021 - 07.2022</v>
          </cell>
          <cell r="O130"/>
          <cell r="P130">
            <v>0.8</v>
          </cell>
          <cell r="Q130">
            <v>0.8</v>
          </cell>
          <cell r="R130">
            <v>158079.6</v>
          </cell>
          <cell r="S130" t="str">
            <v/>
          </cell>
          <cell r="T130" t="str">
            <v/>
          </cell>
          <cell r="U130"/>
          <cell r="V130"/>
          <cell r="W130"/>
          <cell r="X130"/>
          <cell r="Y130" t="str">
            <v>PP</v>
          </cell>
          <cell r="Z130"/>
        </row>
        <row r="131">
          <cell r="B131" t="str">
            <v>3.255.2021</v>
          </cell>
          <cell r="C131" t="str">
            <v>Powiat Łosicki</v>
          </cell>
          <cell r="D131">
            <v>1410</v>
          </cell>
          <cell r="E131" t="str">
            <v>Łosicki</v>
          </cell>
          <cell r="F131"/>
          <cell r="G131" t="str">
            <v>Poprawa bezpieczeństwa ruchu drogowego na 1 przejściu dla pieszych w miejscowości Dziadkowskie-Folwark na drodze nr 2034W</v>
          </cell>
          <cell r="H131" t="str">
            <v>P</v>
          </cell>
          <cell r="I131">
            <v>1</v>
          </cell>
          <cell r="J131">
            <v>1</v>
          </cell>
          <cell r="K131">
            <v>0</v>
          </cell>
          <cell r="L131" t="str">
            <v>projekt + roboty budowlane</v>
          </cell>
          <cell r="M131" t="str">
            <v>Joanna Sudykowska</v>
          </cell>
          <cell r="N131" t="str">
            <v>05.2021 - 04.2022</v>
          </cell>
          <cell r="O131"/>
          <cell r="P131">
            <v>0.8</v>
          </cell>
          <cell r="Q131">
            <v>0.8</v>
          </cell>
          <cell r="R131">
            <v>156428.32999999999</v>
          </cell>
          <cell r="S131" t="str">
            <v/>
          </cell>
          <cell r="T131" t="str">
            <v/>
          </cell>
          <cell r="U131"/>
          <cell r="V131"/>
          <cell r="W131"/>
          <cell r="X131"/>
          <cell r="Y131" t="str">
            <v>PP</v>
          </cell>
          <cell r="Z131" t="str">
            <v>Zarząd Dróg Powiatowych w Łosicach</v>
          </cell>
        </row>
        <row r="132">
          <cell r="B132" t="str">
            <v>3.210.2021</v>
          </cell>
          <cell r="C132" t="str">
            <v>Powiat Płocki</v>
          </cell>
          <cell r="D132">
            <v>1419</v>
          </cell>
          <cell r="E132" t="str">
            <v>Płocki</v>
          </cell>
          <cell r="F132"/>
          <cell r="G132" t="str">
            <v>Poprawa bezpieczeństwa ruchu drogowego na 1 przejściu dla pieszych w Grabowcu na drodze nr 1454W, droga nr 577 Sanniki - Grabowiec - Sanniki</v>
          </cell>
          <cell r="H132" t="str">
            <v>P</v>
          </cell>
          <cell r="I132">
            <v>1</v>
          </cell>
          <cell r="J132">
            <v>1</v>
          </cell>
          <cell r="K132">
            <v>0</v>
          </cell>
          <cell r="L132" t="str">
            <v>projekt + roboty budowlane</v>
          </cell>
          <cell r="M132" t="str">
            <v>Paulina Nowak</v>
          </cell>
          <cell r="N132" t="str">
            <v>08.2021 - 07.2022</v>
          </cell>
          <cell r="O132"/>
          <cell r="P132">
            <v>0.8</v>
          </cell>
          <cell r="Q132">
            <v>0.8</v>
          </cell>
          <cell r="R132">
            <v>131659.20000000001</v>
          </cell>
          <cell r="S132" t="str">
            <v/>
          </cell>
          <cell r="T132" t="str">
            <v/>
          </cell>
          <cell r="U132"/>
          <cell r="V132"/>
          <cell r="W132"/>
          <cell r="X132"/>
          <cell r="Y132" t="str">
            <v>PP</v>
          </cell>
          <cell r="Z132"/>
        </row>
        <row r="133">
          <cell r="B133" t="str">
            <v>3.42.2021</v>
          </cell>
          <cell r="C133" t="str">
            <v>Powiat Sierpecki</v>
          </cell>
          <cell r="D133">
            <v>1427</v>
          </cell>
          <cell r="E133" t="str">
            <v>Sierpecki</v>
          </cell>
          <cell r="F133"/>
          <cell r="G133" t="str">
            <v>Poprawa bezpieczeństwa ruchu drogowego na 1 przejściu dla pieszych w Lelicach na ul. Szkolnej na drodze nr 6914W</v>
          </cell>
          <cell r="H133" t="str">
            <v>P</v>
          </cell>
          <cell r="I133">
            <v>1</v>
          </cell>
          <cell r="J133">
            <v>1</v>
          </cell>
          <cell r="K133">
            <v>0</v>
          </cell>
          <cell r="L133" t="str">
            <v>zaprojektuj i wybuduj</v>
          </cell>
          <cell r="M133" t="str">
            <v>Anna Kaczor</v>
          </cell>
          <cell r="N133" t="str">
            <v>08.2021 - 07.2022</v>
          </cell>
          <cell r="O133"/>
          <cell r="P133">
            <v>0.8</v>
          </cell>
          <cell r="Q133">
            <v>0.8</v>
          </cell>
          <cell r="R133">
            <v>160000</v>
          </cell>
          <cell r="S133" t="str">
            <v/>
          </cell>
          <cell r="T133" t="str">
            <v/>
          </cell>
          <cell r="U133"/>
          <cell r="V133"/>
          <cell r="W133"/>
          <cell r="X133"/>
          <cell r="Y133" t="str">
            <v>PP</v>
          </cell>
          <cell r="Z133"/>
        </row>
        <row r="134">
          <cell r="B134" t="str">
            <v>3.132.2021</v>
          </cell>
          <cell r="C134" t="str">
            <v>Powiat Gostyniński</v>
          </cell>
          <cell r="D134">
            <v>1404</v>
          </cell>
          <cell r="E134" t="str">
            <v>Gostyniński</v>
          </cell>
          <cell r="F134"/>
          <cell r="G134" t="str">
            <v>Poprawa bezpieczeństwa ruchu drogowego na 1 przejściu dla pieszych w Legardzie na drodze nr 1466W</v>
          </cell>
          <cell r="H134" t="str">
            <v>P</v>
          </cell>
          <cell r="I134">
            <v>1</v>
          </cell>
          <cell r="J134">
            <v>1</v>
          </cell>
          <cell r="K134">
            <v>0</v>
          </cell>
          <cell r="L134" t="str">
            <v>projekt + roboty budowlane</v>
          </cell>
          <cell r="M134" t="str">
            <v>Magdalena Panasiuk</v>
          </cell>
          <cell r="N134" t="str">
            <v>09.2021 - 08.2022</v>
          </cell>
          <cell r="O134"/>
          <cell r="P134">
            <v>0.8</v>
          </cell>
          <cell r="Q134">
            <v>0.8</v>
          </cell>
          <cell r="R134">
            <v>160000</v>
          </cell>
          <cell r="S134" t="str">
            <v/>
          </cell>
          <cell r="T134" t="str">
            <v/>
          </cell>
          <cell r="U134"/>
          <cell r="V134"/>
          <cell r="W134"/>
          <cell r="X134"/>
          <cell r="Y134" t="str">
            <v>PP</v>
          </cell>
          <cell r="Z134" t="str">
            <v>Zarząd Dróg Powiatowych w Gostyninie</v>
          </cell>
        </row>
        <row r="135">
          <cell r="B135" t="str">
            <v>3.213.2021</v>
          </cell>
          <cell r="C135" t="str">
            <v>Powiat Płocki</v>
          </cell>
          <cell r="D135">
            <v>1419</v>
          </cell>
          <cell r="E135" t="str">
            <v>Płocki</v>
          </cell>
          <cell r="F135"/>
          <cell r="G135" t="str">
            <v>Poprawa bezpieczeństwa ruchu drogowego na 2 przejściach dla pieszych w Karwosiekach Cholewicach na drogach nr 2999W Sikórz - Mochowo i 2903W Brudzeń Duży - Karwosieki - Nowe Proboszczewice</v>
          </cell>
          <cell r="H135" t="str">
            <v>P</v>
          </cell>
          <cell r="I135">
            <v>2</v>
          </cell>
          <cell r="J135">
            <v>2</v>
          </cell>
          <cell r="K135">
            <v>0</v>
          </cell>
          <cell r="L135" t="str">
            <v>projekt + roboty budowlane</v>
          </cell>
          <cell r="M135" t="str">
            <v>Paulina Nowak</v>
          </cell>
          <cell r="N135" t="str">
            <v>08.2021 - 07.2022</v>
          </cell>
          <cell r="O135"/>
          <cell r="P135">
            <v>0.8</v>
          </cell>
          <cell r="Q135">
            <v>0.8</v>
          </cell>
          <cell r="R135">
            <v>153700.79999999999</v>
          </cell>
          <cell r="S135" t="str">
            <v/>
          </cell>
          <cell r="T135" t="str">
            <v/>
          </cell>
          <cell r="U135"/>
          <cell r="V135"/>
          <cell r="W135"/>
          <cell r="X135"/>
          <cell r="Y135" t="str">
            <v>PP</v>
          </cell>
          <cell r="Z135"/>
        </row>
        <row r="136">
          <cell r="B136" t="str">
            <v>3.177.2021</v>
          </cell>
          <cell r="C136" t="str">
            <v>Powiat Ostrołęcki</v>
          </cell>
          <cell r="D136">
            <v>1415</v>
          </cell>
          <cell r="E136" t="str">
            <v>Ostrołęcki</v>
          </cell>
          <cell r="F136"/>
          <cell r="G136" t="str">
            <v>Poprawa bezpieczeństwa ruchu drogowego na 1 przejściu dla pieszych w Baranowie na ul. Mostowej na drodze nr 2536W</v>
          </cell>
          <cell r="H136" t="str">
            <v>P</v>
          </cell>
          <cell r="I136">
            <v>1</v>
          </cell>
          <cell r="J136">
            <v>1</v>
          </cell>
          <cell r="K136">
            <v>0</v>
          </cell>
          <cell r="L136" t="str">
            <v>projekt + roboty budowlane</v>
          </cell>
          <cell r="M136" t="str">
            <v>Katarzyna Dziuda</v>
          </cell>
          <cell r="N136" t="str">
            <v>08.2021 - 07.2022</v>
          </cell>
          <cell r="O136"/>
          <cell r="P136">
            <v>0.8</v>
          </cell>
          <cell r="Q136">
            <v>0.8</v>
          </cell>
          <cell r="R136">
            <v>145872</v>
          </cell>
          <cell r="S136" t="str">
            <v/>
          </cell>
          <cell r="T136" t="str">
            <v/>
          </cell>
          <cell r="U136"/>
          <cell r="V136"/>
          <cell r="W136"/>
          <cell r="X136"/>
          <cell r="Y136" t="str">
            <v>PP</v>
          </cell>
          <cell r="Z136"/>
        </row>
        <row r="137">
          <cell r="B137" t="str">
            <v>3.203.2021</v>
          </cell>
          <cell r="C137" t="str">
            <v>Powiat Płocki</v>
          </cell>
          <cell r="D137">
            <v>1419</v>
          </cell>
          <cell r="E137" t="str">
            <v>Płocki</v>
          </cell>
          <cell r="F137"/>
          <cell r="G137" t="str">
            <v>Poprawa bezpieczeństwa ruchu drogowego na 1 przejściu dla pieszych w Białej na ul. Augustyna Kordeckiego na drodze nr 6905W Parzeń - Kamionki - Stara Biała - gr. miasta (Płock)</v>
          </cell>
          <cell r="H137" t="str">
            <v>P</v>
          </cell>
          <cell r="I137">
            <v>1</v>
          </cell>
          <cell r="J137">
            <v>1</v>
          </cell>
          <cell r="K137">
            <v>0</v>
          </cell>
          <cell r="L137" t="str">
            <v>projekt + roboty budowlane</v>
          </cell>
          <cell r="M137" t="str">
            <v>Paulina Nowak</v>
          </cell>
          <cell r="N137" t="str">
            <v>08.2021 - 07.2022</v>
          </cell>
          <cell r="O137"/>
          <cell r="P137">
            <v>0.8</v>
          </cell>
          <cell r="Q137">
            <v>0.8</v>
          </cell>
          <cell r="R137">
            <v>141991.20000000001</v>
          </cell>
          <cell r="S137" t="str">
            <v/>
          </cell>
          <cell r="T137" t="str">
            <v/>
          </cell>
          <cell r="U137"/>
          <cell r="V137"/>
          <cell r="W137"/>
          <cell r="X137"/>
          <cell r="Y137" t="str">
            <v>PP</v>
          </cell>
          <cell r="Z137"/>
        </row>
        <row r="138">
          <cell r="B138" t="str">
            <v>3.199.2021</v>
          </cell>
          <cell r="C138" t="str">
            <v>Powiat Płocki</v>
          </cell>
          <cell r="D138">
            <v>1419</v>
          </cell>
          <cell r="E138" t="str">
            <v>Płocki</v>
          </cell>
          <cell r="F138"/>
          <cell r="G138" t="str">
            <v>Poprawa bezpieczeństwa ruchu drogowego na 1 przejściu dla pieszych w Bielsku na ul. Sierpeckiej na drodze nr 3759W Szumanie - Bielsk</v>
          </cell>
          <cell r="H138" t="str">
            <v>P</v>
          </cell>
          <cell r="I138">
            <v>1</v>
          </cell>
          <cell r="J138">
            <v>1</v>
          </cell>
          <cell r="K138">
            <v>0</v>
          </cell>
          <cell r="L138" t="str">
            <v>projekt + roboty budowlane</v>
          </cell>
          <cell r="M138" t="str">
            <v>Paulina Nowak</v>
          </cell>
          <cell r="N138" t="str">
            <v>08.2021 - 07.2022</v>
          </cell>
          <cell r="O138"/>
          <cell r="P138">
            <v>0.8</v>
          </cell>
          <cell r="Q138">
            <v>0.8</v>
          </cell>
          <cell r="R138">
            <v>117489.60000000001</v>
          </cell>
          <cell r="S138" t="str">
            <v/>
          </cell>
          <cell r="T138" t="str">
            <v/>
          </cell>
          <cell r="U138"/>
          <cell r="V138"/>
          <cell r="W138"/>
          <cell r="X138"/>
          <cell r="Y138" t="str">
            <v>PP</v>
          </cell>
          <cell r="Z138"/>
        </row>
        <row r="139">
          <cell r="B139" t="str">
            <v>3.256.2021</v>
          </cell>
          <cell r="C139" t="str">
            <v>Powiat Łosicki</v>
          </cell>
          <cell r="D139">
            <v>1410</v>
          </cell>
          <cell r="E139" t="str">
            <v>Łosicki</v>
          </cell>
          <cell r="F139"/>
          <cell r="G139" t="str">
            <v>Poprawa bezpieczeństwa ruchu drogowego na 1 przejściu dla pieszych w Zakrzu na drodze nr 2002W</v>
          </cell>
          <cell r="H139" t="str">
            <v>P</v>
          </cell>
          <cell r="I139">
            <v>1</v>
          </cell>
          <cell r="J139">
            <v>1</v>
          </cell>
          <cell r="K139">
            <v>0</v>
          </cell>
          <cell r="L139" t="str">
            <v>projekt + roboty budowlane</v>
          </cell>
          <cell r="M139" t="str">
            <v>Joanna Sudykowska</v>
          </cell>
          <cell r="N139" t="str">
            <v>05.2021 - 04.2022</v>
          </cell>
          <cell r="O139"/>
          <cell r="P139">
            <v>0.8</v>
          </cell>
          <cell r="Q139">
            <v>0.8</v>
          </cell>
          <cell r="R139">
            <v>112388.63</v>
          </cell>
          <cell r="S139" t="str">
            <v/>
          </cell>
          <cell r="T139" t="str">
            <v/>
          </cell>
          <cell r="U139"/>
          <cell r="V139"/>
          <cell r="W139"/>
          <cell r="X139"/>
          <cell r="Y139" t="str">
            <v>PP</v>
          </cell>
          <cell r="Z139" t="str">
            <v>Zarząd Dróg Powiatowych w Łosicach</v>
          </cell>
        </row>
        <row r="140">
          <cell r="B140" t="str">
            <v>3.159.2021</v>
          </cell>
          <cell r="C140" t="str">
            <v>Gmina miejska Garwolin</v>
          </cell>
          <cell r="D140">
            <v>1403011</v>
          </cell>
          <cell r="E140" t="str">
            <v>Garwoliński</v>
          </cell>
          <cell r="F140"/>
          <cell r="G140" t="str">
            <v>Poprawa bezpieczeństwa ruchu drogowego na 1 przejściu dla pieszych w Garwolinie na Al. Legionów  na drodze nr 130021W</v>
          </cell>
          <cell r="H140" t="str">
            <v>P</v>
          </cell>
          <cell r="I140">
            <v>1</v>
          </cell>
          <cell r="J140">
            <v>0</v>
          </cell>
          <cell r="K140">
            <v>1</v>
          </cell>
          <cell r="L140" t="str">
            <v>projekt + roboty budowlane</v>
          </cell>
          <cell r="M140" t="str">
            <v>Dominika Gałązka</v>
          </cell>
          <cell r="N140" t="str">
            <v>10.2021 - 09.2022</v>
          </cell>
          <cell r="O140"/>
          <cell r="P140">
            <v>0.8</v>
          </cell>
          <cell r="Q140">
            <v>0.8</v>
          </cell>
          <cell r="R140">
            <v>48000</v>
          </cell>
          <cell r="S140" t="str">
            <v/>
          </cell>
          <cell r="T140" t="str">
            <v/>
          </cell>
          <cell r="U140"/>
          <cell r="V140"/>
          <cell r="W140"/>
          <cell r="X140"/>
          <cell r="Y140" t="str">
            <v>GP</v>
          </cell>
          <cell r="Z140"/>
        </row>
        <row r="141">
          <cell r="B141" t="str">
            <v>3.77.2021</v>
          </cell>
          <cell r="C141" t="str">
            <v>Gmina miejska Ostrów Mazowiecka</v>
          </cell>
          <cell r="D141">
            <v>1416011</v>
          </cell>
          <cell r="E141" t="str">
            <v>Ostrowski</v>
          </cell>
          <cell r="F141"/>
          <cell r="G141" t="str">
            <v>Poprawa bezpieczeństwa ruchu drogowego na 3 przejściach dla pieszych w Ostrowi Mazowieckiej na ul. Grota Roweckiego i Lubiejewskiej na drogach nr 627, 261234W</v>
          </cell>
          <cell r="H141" t="str">
            <v>P</v>
          </cell>
          <cell r="I141">
            <v>3</v>
          </cell>
          <cell r="J141">
            <v>0</v>
          </cell>
          <cell r="K141">
            <v>3</v>
          </cell>
          <cell r="L141" t="str">
            <v>zaprojektuj i wybuduj</v>
          </cell>
          <cell r="M141" t="str">
            <v>Rafał Rudnik</v>
          </cell>
          <cell r="N141" t="str">
            <v>08.2021 - 07.2022</v>
          </cell>
          <cell r="O141"/>
          <cell r="P141">
            <v>0.8</v>
          </cell>
          <cell r="Q141">
            <v>0.8</v>
          </cell>
          <cell r="R141">
            <v>188000</v>
          </cell>
          <cell r="S141" t="str">
            <v/>
          </cell>
          <cell r="T141" t="str">
            <v/>
          </cell>
          <cell r="U141"/>
          <cell r="V141"/>
          <cell r="W141"/>
          <cell r="X141"/>
          <cell r="Y141" t="str">
            <v>GP</v>
          </cell>
          <cell r="Z141"/>
        </row>
        <row r="142">
          <cell r="B142" t="str">
            <v>3.160.2021</v>
          </cell>
          <cell r="C142" t="str">
            <v>Gmina miejska Ciechanów</v>
          </cell>
          <cell r="D142">
            <v>1402011</v>
          </cell>
          <cell r="E142" t="str">
            <v>Ciechanowski</v>
          </cell>
          <cell r="F142"/>
          <cell r="G142" t="str">
            <v>Poprawa bezpieczeństwa ruchu drogowego na 3 przejściach dla pieszych w Ciechanowie na ul. Armii Krajowej i Harcerskiej na drogach nr 120101W, 120159W</v>
          </cell>
          <cell r="H142" t="str">
            <v>P</v>
          </cell>
          <cell r="I142">
            <v>3</v>
          </cell>
          <cell r="J142">
            <v>0</v>
          </cell>
          <cell r="K142">
            <v>3</v>
          </cell>
          <cell r="L142" t="str">
            <v>zaprojektuj i wybuduj</v>
          </cell>
          <cell r="M142" t="str">
            <v>Weronika Kropidłowska</v>
          </cell>
          <cell r="N142" t="str">
            <v>10.2021 - 09.2022</v>
          </cell>
          <cell r="O142"/>
          <cell r="P142">
            <v>0.8</v>
          </cell>
          <cell r="Q142">
            <v>0.8</v>
          </cell>
          <cell r="R142">
            <v>240000</v>
          </cell>
          <cell r="S142" t="str">
            <v/>
          </cell>
          <cell r="T142" t="str">
            <v/>
          </cell>
          <cell r="U142"/>
          <cell r="V142"/>
          <cell r="W142"/>
          <cell r="X142"/>
          <cell r="Y142" t="str">
            <v>GP</v>
          </cell>
          <cell r="Z142"/>
        </row>
        <row r="143">
          <cell r="B143" t="str">
            <v>3.109.2021</v>
          </cell>
          <cell r="C143" t="str">
            <v>Gmina miejska Mińsk Mazowiecki</v>
          </cell>
          <cell r="D143">
            <v>1412011</v>
          </cell>
          <cell r="E143" t="str">
            <v>Miński</v>
          </cell>
          <cell r="F143"/>
          <cell r="G143" t="str">
            <v>Poprawa bezpieczeństwa ruchu drogowego na 1 przejściu dla pieszych w Mińsku Mazowieckim na ul. 1 Pułku Lotnictwa Myśliwskiego "Warszawa" na drodze nr 221812W</v>
          </cell>
          <cell r="H143" t="str">
            <v>P</v>
          </cell>
          <cell r="I143">
            <v>1</v>
          </cell>
          <cell r="J143">
            <v>0</v>
          </cell>
          <cell r="K143">
            <v>1</v>
          </cell>
          <cell r="L143" t="str">
            <v>zaprojektuj i wybuduj</v>
          </cell>
          <cell r="M143" t="str">
            <v>Paulina Nowak</v>
          </cell>
          <cell r="N143" t="str">
            <v>07.2021 - 11.2021</v>
          </cell>
          <cell r="O143"/>
          <cell r="P143">
            <v>0.8</v>
          </cell>
          <cell r="Q143">
            <v>0.8</v>
          </cell>
          <cell r="R143">
            <v>55200</v>
          </cell>
          <cell r="S143" t="str">
            <v/>
          </cell>
          <cell r="T143" t="str">
            <v/>
          </cell>
          <cell r="U143"/>
          <cell r="V143"/>
          <cell r="W143"/>
          <cell r="X143"/>
          <cell r="Y143" t="str">
            <v>GP</v>
          </cell>
          <cell r="Z143"/>
        </row>
        <row r="144">
          <cell r="B144" t="str">
            <v>3.105.2021</v>
          </cell>
          <cell r="C144" t="str">
            <v>Miasto Płock</v>
          </cell>
          <cell r="D144">
            <v>1462011</v>
          </cell>
          <cell r="E144" t="str">
            <v>Miasto Płock</v>
          </cell>
          <cell r="F144"/>
          <cell r="G144" t="str">
            <v>Poprawa bezpieczeństwa ruchu drogowego na 1 przejściu dla pieszych w Płocku na ul. Armii Krajowej na drodze nr 520005W</v>
          </cell>
          <cell r="H144" t="str">
            <v>P</v>
          </cell>
          <cell r="I144">
            <v>1</v>
          </cell>
          <cell r="J144">
            <v>0</v>
          </cell>
          <cell r="K144">
            <v>1</v>
          </cell>
          <cell r="L144" t="str">
            <v>zaprojektuj i wybuduj</v>
          </cell>
          <cell r="M144" t="str">
            <v>Magdalena Panasiuk</v>
          </cell>
          <cell r="N144" t="str">
            <v>07.2021 - 04.2022</v>
          </cell>
          <cell r="O144"/>
          <cell r="P144">
            <v>0.8</v>
          </cell>
          <cell r="Q144">
            <v>0.8</v>
          </cell>
          <cell r="R144">
            <v>200000</v>
          </cell>
          <cell r="S144" t="str">
            <v/>
          </cell>
          <cell r="T144" t="str">
            <v/>
          </cell>
          <cell r="U144"/>
          <cell r="V144"/>
          <cell r="W144"/>
          <cell r="X144"/>
          <cell r="Y144" t="str">
            <v>GP</v>
          </cell>
          <cell r="Z144"/>
        </row>
        <row r="145">
          <cell r="B145" t="str">
            <v>3.87.2021</v>
          </cell>
          <cell r="C145" t="str">
            <v>Gmina miejsko-wiejska Wyszków</v>
          </cell>
          <cell r="D145">
            <v>1435053</v>
          </cell>
          <cell r="E145" t="str">
            <v>Wyszkowski</v>
          </cell>
          <cell r="F145"/>
          <cell r="G145" t="str">
            <v>Poprawa bezpieczeństwa ruchu drogowego na 1 przejściu dla pieszych w Wyszkowie na ul. Generała Józefa Sowińskiego na drodze nr 440725W</v>
          </cell>
          <cell r="H145" t="str">
            <v>P</v>
          </cell>
          <cell r="I145">
            <v>1</v>
          </cell>
          <cell r="J145">
            <v>0</v>
          </cell>
          <cell r="K145">
            <v>1</v>
          </cell>
          <cell r="L145" t="str">
            <v>projekt + roboty budowlane</v>
          </cell>
          <cell r="M145" t="str">
            <v>Weronika Kropidłowska</v>
          </cell>
          <cell r="N145" t="str">
            <v>08.2021 - 07.2022</v>
          </cell>
          <cell r="O145"/>
          <cell r="P145">
            <v>0.8</v>
          </cell>
          <cell r="Q145">
            <v>0.8</v>
          </cell>
          <cell r="R145">
            <v>200000</v>
          </cell>
          <cell r="S145" t="str">
            <v/>
          </cell>
          <cell r="T145" t="str">
            <v/>
          </cell>
          <cell r="U145"/>
          <cell r="V145"/>
          <cell r="W145"/>
          <cell r="X145"/>
          <cell r="Y145" t="str">
            <v>GP</v>
          </cell>
          <cell r="Z145"/>
        </row>
        <row r="146">
          <cell r="B146" t="str">
            <v>3.89.2021</v>
          </cell>
          <cell r="C146" t="str">
            <v>Gmina miejsko-wiejska Wyszków</v>
          </cell>
          <cell r="D146">
            <v>1435053</v>
          </cell>
          <cell r="E146" t="str">
            <v>Wyszkowski</v>
          </cell>
          <cell r="F146"/>
          <cell r="G146" t="str">
            <v>Poprawa bezpieczeństwa ruchu drogowego na 1 przejściu dla pieszych w Wyszkowie na ul. Prostej na drodze nr 440703W</v>
          </cell>
          <cell r="H146" t="str">
            <v>P</v>
          </cell>
          <cell r="I146">
            <v>1</v>
          </cell>
          <cell r="J146">
            <v>0</v>
          </cell>
          <cell r="K146">
            <v>1</v>
          </cell>
          <cell r="L146" t="str">
            <v>projekt + roboty budowlane</v>
          </cell>
          <cell r="M146" t="str">
            <v>Weronika Kropidłowska</v>
          </cell>
          <cell r="N146" t="str">
            <v>08.2021 - 07.2022</v>
          </cell>
          <cell r="O146"/>
          <cell r="P146">
            <v>0.8</v>
          </cell>
          <cell r="Q146">
            <v>0.8</v>
          </cell>
          <cell r="R146">
            <v>200000</v>
          </cell>
          <cell r="S146" t="str">
            <v/>
          </cell>
          <cell r="T146" t="str">
            <v/>
          </cell>
          <cell r="U146"/>
          <cell r="V146"/>
          <cell r="W146"/>
          <cell r="X146"/>
          <cell r="Y146" t="str">
            <v>GP</v>
          </cell>
          <cell r="Z146"/>
        </row>
        <row r="147">
          <cell r="B147" t="str">
            <v>3.194.2021</v>
          </cell>
          <cell r="C147" t="str">
            <v>Gmina miejska Gostynin</v>
          </cell>
          <cell r="D147">
            <v>1404011</v>
          </cell>
          <cell r="E147" t="str">
            <v>Gostyniński</v>
          </cell>
          <cell r="F147"/>
          <cell r="G147" t="str">
            <v>Poprawa bezpieczeństwa ruchu drogowego na 1 przejściu dla pieszych w Gostyninie na ul. Rynek na drodze nr 140190W</v>
          </cell>
          <cell r="H147" t="str">
            <v>P</v>
          </cell>
          <cell r="I147">
            <v>1</v>
          </cell>
          <cell r="J147">
            <v>0</v>
          </cell>
          <cell r="K147">
            <v>1</v>
          </cell>
          <cell r="L147" t="str">
            <v>zaprojektuj i wybuduj</v>
          </cell>
          <cell r="M147" t="str">
            <v>Magdalena Panasiuk</v>
          </cell>
          <cell r="N147" t="str">
            <v>08.2021 - 12.2021</v>
          </cell>
          <cell r="O147"/>
          <cell r="P147">
            <v>0.8</v>
          </cell>
          <cell r="Q147">
            <v>0.8</v>
          </cell>
          <cell r="R147">
            <v>61929.22</v>
          </cell>
          <cell r="S147" t="str">
            <v/>
          </cell>
          <cell r="T147" t="str">
            <v/>
          </cell>
          <cell r="U147"/>
          <cell r="V147">
            <v>44484</v>
          </cell>
          <cell r="W147">
            <v>44531</v>
          </cell>
          <cell r="X147"/>
          <cell r="Y147" t="str">
            <v>GP</v>
          </cell>
          <cell r="Z147"/>
        </row>
        <row r="148">
          <cell r="B148" t="str">
            <v>3.147.2021</v>
          </cell>
          <cell r="C148" t="str">
            <v>Gmina miejsko-wiejska Grodzisk Mazowiecki</v>
          </cell>
          <cell r="D148">
            <v>1405043</v>
          </cell>
          <cell r="E148" t="str">
            <v>Grodziski</v>
          </cell>
          <cell r="F148"/>
          <cell r="G148" t="str">
            <v>Poprawa bezpieczeństwa ruchu drogowego na 2 przejściach dla pieszych w Grodzisku Mazowieckim na ul. Montwiłła i Spokojnej na drogach nr 1505W, 150932W</v>
          </cell>
          <cell r="H148" t="str">
            <v>P</v>
          </cell>
          <cell r="I148">
            <v>2</v>
          </cell>
          <cell r="J148">
            <v>1</v>
          </cell>
          <cell r="K148">
            <v>1</v>
          </cell>
          <cell r="L148" t="str">
            <v>roboty budowlane</v>
          </cell>
          <cell r="M148" t="str">
            <v>Alicja Pytlarczyk</v>
          </cell>
          <cell r="N148" t="str">
            <v>09.2021 - 07.2022</v>
          </cell>
          <cell r="O148"/>
          <cell r="P148">
            <v>0.8</v>
          </cell>
          <cell r="Q148">
            <v>0.8</v>
          </cell>
          <cell r="R148">
            <v>199835.36</v>
          </cell>
          <cell r="S148" t="str">
            <v/>
          </cell>
          <cell r="T148" t="str">
            <v/>
          </cell>
          <cell r="U148"/>
          <cell r="V148"/>
          <cell r="W148"/>
          <cell r="X148"/>
          <cell r="Y148" t="str">
            <v>GP</v>
          </cell>
          <cell r="Z148"/>
        </row>
        <row r="149">
          <cell r="B149" t="str">
            <v>3.22.2021</v>
          </cell>
          <cell r="C149" t="str">
            <v>Gmina miejsko-wiejska Warka</v>
          </cell>
          <cell r="D149">
            <v>1406113</v>
          </cell>
          <cell r="E149" t="str">
            <v>Grójecki</v>
          </cell>
          <cell r="F149"/>
          <cell r="G149" t="str">
            <v>Poprawa bezpieczeństwa ruchu drogowego na 1 przejściu dla pieszych w Warce na ul. Polnej na drodze nr 161088W</v>
          </cell>
          <cell r="H149" t="str">
            <v>P</v>
          </cell>
          <cell r="I149">
            <v>1</v>
          </cell>
          <cell r="J149">
            <v>0</v>
          </cell>
          <cell r="K149">
            <v>1</v>
          </cell>
          <cell r="L149" t="str">
            <v>projekt + roboty budowlane</v>
          </cell>
          <cell r="M149" t="str">
            <v>Katarzyna Dziuda</v>
          </cell>
          <cell r="N149" t="str">
            <v>09.2021 - 08.2022</v>
          </cell>
          <cell r="O149"/>
          <cell r="P149">
            <v>0.8</v>
          </cell>
          <cell r="Q149">
            <v>0.8</v>
          </cell>
          <cell r="R149">
            <v>87809.79</v>
          </cell>
          <cell r="S149" t="str">
            <v/>
          </cell>
          <cell r="T149" t="str">
            <v/>
          </cell>
          <cell r="U149"/>
          <cell r="V149"/>
          <cell r="W149"/>
          <cell r="X149"/>
          <cell r="Y149" t="str">
            <v>GP</v>
          </cell>
          <cell r="Z149"/>
        </row>
        <row r="150">
          <cell r="B150" t="str">
            <v>3.31.2021</v>
          </cell>
          <cell r="C150" t="str">
            <v>Gmina miejsko-wiejska Radzymin</v>
          </cell>
          <cell r="D150">
            <v>1434093</v>
          </cell>
          <cell r="E150" t="str">
            <v>Wołomiński</v>
          </cell>
          <cell r="F150"/>
          <cell r="G150" t="str">
            <v>Poprawa bezpieczeństwa ruchu drogowego na 4 przejściach dla pieszych w Radzyminie na ul. Konstytucji 3-go Maja, Al. Jana Pawła II, ul. Strzelców Grodzieńskich, na drogach gminnych</v>
          </cell>
          <cell r="H150" t="str">
            <v>B</v>
          </cell>
          <cell r="I150">
            <v>4</v>
          </cell>
          <cell r="J150">
            <v>0</v>
          </cell>
          <cell r="K150">
            <v>4</v>
          </cell>
          <cell r="L150" t="str">
            <v>zaprojektuj i wybuduj</v>
          </cell>
          <cell r="M150" t="str">
            <v>Anna Kaczor</v>
          </cell>
          <cell r="N150" t="str">
            <v>09.2021 - 05.2022</v>
          </cell>
          <cell r="O150"/>
          <cell r="P150">
            <v>0.8</v>
          </cell>
          <cell r="Q150">
            <v>0.8</v>
          </cell>
          <cell r="R150">
            <v>800000</v>
          </cell>
          <cell r="S150" t="str">
            <v/>
          </cell>
          <cell r="T150" t="str">
            <v/>
          </cell>
          <cell r="U150"/>
          <cell r="V150"/>
          <cell r="W150"/>
          <cell r="X150"/>
          <cell r="Y150" t="str">
            <v>GP</v>
          </cell>
          <cell r="Z150"/>
        </row>
        <row r="151">
          <cell r="B151" t="str">
            <v>3.139.2021</v>
          </cell>
          <cell r="C151" t="str">
            <v>Gmina miejsko-wiejska Pułtusk</v>
          </cell>
          <cell r="D151">
            <v>1424043</v>
          </cell>
          <cell r="E151" t="str">
            <v>Pułtuski</v>
          </cell>
          <cell r="F151"/>
          <cell r="G151" t="str">
            <v>Poprawa bezpieczeństwa ruchu drogowego na 3 przejściach dla pieszych w Pułtusku na ul. Komisji Edukacji Narodowej i ul. Rafała Krajewskiego na drogach nr 340464W i 340470W</v>
          </cell>
          <cell r="H151" t="str">
            <v>P</v>
          </cell>
          <cell r="I151">
            <v>3</v>
          </cell>
          <cell r="J151">
            <v>2</v>
          </cell>
          <cell r="K151">
            <v>1</v>
          </cell>
          <cell r="L151" t="str">
            <v>roboty budowlane</v>
          </cell>
          <cell r="M151" t="str">
            <v>Katarzyna Dziuda</v>
          </cell>
          <cell r="N151" t="str">
            <v>09.2021 - 08.2022</v>
          </cell>
          <cell r="O151"/>
          <cell r="P151">
            <v>0.8</v>
          </cell>
          <cell r="Q151">
            <v>0.8</v>
          </cell>
          <cell r="R151">
            <v>480000</v>
          </cell>
          <cell r="S151" t="str">
            <v/>
          </cell>
          <cell r="T151" t="str">
            <v/>
          </cell>
          <cell r="U151"/>
          <cell r="V151"/>
          <cell r="W151"/>
          <cell r="X151"/>
          <cell r="Y151" t="str">
            <v>GP</v>
          </cell>
          <cell r="Z151"/>
        </row>
        <row r="152">
          <cell r="B152" t="str">
            <v>3.219.2021</v>
          </cell>
          <cell r="C152" t="str">
            <v>Gmina miejska Płońsk</v>
          </cell>
          <cell r="D152">
            <v>1420011</v>
          </cell>
          <cell r="E152" t="str">
            <v>Płoński</v>
          </cell>
          <cell r="F152"/>
          <cell r="G152" t="str">
            <v>Poprawa bezpieczeństwa ruchu drogowego na 4 przejściach dla pieszych w Płońsku na ul. Wolności i Jędrzejewicza na drogach nr 301435W i 300825W</v>
          </cell>
          <cell r="H152" t="str">
            <v>P</v>
          </cell>
          <cell r="I152">
            <v>4</v>
          </cell>
          <cell r="J152">
            <v>1</v>
          </cell>
          <cell r="K152">
            <v>3</v>
          </cell>
          <cell r="L152" t="str">
            <v>projekt + roboty budowlane</v>
          </cell>
          <cell r="M152" t="str">
            <v>Anna Kaczor</v>
          </cell>
          <cell r="N152" t="str">
            <v>08.2021 - 06.2022</v>
          </cell>
          <cell r="O152"/>
          <cell r="P152">
            <v>0.8</v>
          </cell>
          <cell r="Q152">
            <v>0.8</v>
          </cell>
          <cell r="R152">
            <v>365360</v>
          </cell>
          <cell r="S152" t="str">
            <v/>
          </cell>
          <cell r="T152" t="str">
            <v/>
          </cell>
          <cell r="U152"/>
          <cell r="V152"/>
          <cell r="W152"/>
          <cell r="X152"/>
          <cell r="Y152" t="str">
            <v>GP</v>
          </cell>
          <cell r="Z152"/>
        </row>
        <row r="153">
          <cell r="B153" t="str">
            <v>3.72.2021</v>
          </cell>
          <cell r="C153" t="str">
            <v>Gmina wiejska Długosiodło</v>
          </cell>
          <cell r="D153">
            <v>1435022</v>
          </cell>
          <cell r="E153" t="str">
            <v>Wyszkowski</v>
          </cell>
          <cell r="F153"/>
          <cell r="G153" t="str">
            <v>Poprawa bezpieczeństwa ruchu drogowego na 3 przejściach dla pieszych w Długosiodle na ul. A. Mickiewicza i T. Kościuszki (droga nr 440230W)</v>
          </cell>
          <cell r="H153" t="str">
            <v>P</v>
          </cell>
          <cell r="I153">
            <v>3</v>
          </cell>
          <cell r="J153">
            <v>0</v>
          </cell>
          <cell r="K153">
            <v>3</v>
          </cell>
          <cell r="L153" t="str">
            <v>projekt + roboty budowlane</v>
          </cell>
          <cell r="M153" t="str">
            <v>Paulina Nowak</v>
          </cell>
          <cell r="N153" t="str">
            <v>09.2021 - 08.2022</v>
          </cell>
          <cell r="O153"/>
          <cell r="P153">
            <v>0.8</v>
          </cell>
          <cell r="Q153">
            <v>0.8</v>
          </cell>
          <cell r="R153">
            <v>196800</v>
          </cell>
          <cell r="S153" t="str">
            <v/>
          </cell>
          <cell r="T153" t="str">
            <v/>
          </cell>
          <cell r="U153"/>
          <cell r="V153"/>
          <cell r="W153"/>
          <cell r="X153"/>
          <cell r="Y153" t="str">
            <v>GP</v>
          </cell>
          <cell r="Z153"/>
        </row>
        <row r="154">
          <cell r="B154" t="str">
            <v>3.246.2021</v>
          </cell>
          <cell r="C154" t="str">
            <v>Gmina miejska Nowy Dwór Mazowiecki</v>
          </cell>
          <cell r="D154">
            <v>1414011</v>
          </cell>
          <cell r="E154" t="str">
            <v>Nowodworski</v>
          </cell>
          <cell r="F154"/>
          <cell r="G154" t="str">
            <v>Poprawa bezpieczeństwa ruchu drogowego na 4 przejściach dla pieszych w Nowym Dworze Mazowieckim na ul. Mazowieckiej i Modlińskiej na drodze gminnej nr 240419W i drodze wojewódzkiej nr 631</v>
          </cell>
          <cell r="H154" t="str">
            <v>P</v>
          </cell>
          <cell r="I154">
            <v>4</v>
          </cell>
          <cell r="J154">
            <v>0</v>
          </cell>
          <cell r="K154">
            <v>4</v>
          </cell>
          <cell r="L154" t="str">
            <v>zaprojektuj i wybuduj</v>
          </cell>
          <cell r="M154" t="str">
            <v>Dominika Gałązka</v>
          </cell>
          <cell r="N154" t="str">
            <v>06.2021 - 03.2022</v>
          </cell>
          <cell r="O154"/>
          <cell r="P154">
            <v>0.8</v>
          </cell>
          <cell r="Q154">
            <v>0.8</v>
          </cell>
          <cell r="R154">
            <v>160000</v>
          </cell>
          <cell r="S154" t="str">
            <v/>
          </cell>
          <cell r="T154" t="str">
            <v/>
          </cell>
          <cell r="U154"/>
          <cell r="V154"/>
          <cell r="W154"/>
          <cell r="X154"/>
          <cell r="Y154" t="str">
            <v>GP</v>
          </cell>
          <cell r="Z154"/>
        </row>
        <row r="155">
          <cell r="B155" t="str">
            <v>3.181.2021</v>
          </cell>
          <cell r="C155" t="str">
            <v>Gmina miejska Garwolin</v>
          </cell>
          <cell r="D155">
            <v>1403011</v>
          </cell>
          <cell r="E155" t="str">
            <v>Garwoliński</v>
          </cell>
          <cell r="F155"/>
          <cell r="G155" t="str">
            <v>Poprawa bezpieczeństwa ruchu drogowego na 1 przejściu dla pieszych w Garwolinie na ul. Kościuszki na drodze nr 130021W</v>
          </cell>
          <cell r="H155" t="str">
            <v>P</v>
          </cell>
          <cell r="I155">
            <v>1</v>
          </cell>
          <cell r="J155">
            <v>0</v>
          </cell>
          <cell r="K155">
            <v>1</v>
          </cell>
          <cell r="L155" t="str">
            <v>projekt + roboty budowlane</v>
          </cell>
          <cell r="M155" t="str">
            <v>Dominika Gałązka</v>
          </cell>
          <cell r="N155" t="str">
            <v>10.2021 - 09.2022</v>
          </cell>
          <cell r="O155"/>
          <cell r="P155">
            <v>0.8</v>
          </cell>
          <cell r="Q155">
            <v>0.8</v>
          </cell>
          <cell r="R155">
            <v>48000</v>
          </cell>
          <cell r="S155" t="str">
            <v/>
          </cell>
          <cell r="T155" t="str">
            <v/>
          </cell>
          <cell r="U155"/>
          <cell r="V155"/>
          <cell r="W155"/>
          <cell r="X155"/>
          <cell r="Y155" t="str">
            <v>GP</v>
          </cell>
          <cell r="Z155"/>
        </row>
        <row r="156">
          <cell r="B156" t="str">
            <v>3.2.2021</v>
          </cell>
          <cell r="C156" t="str">
            <v>Gmina miejska Ząbki</v>
          </cell>
          <cell r="D156">
            <v>1434031</v>
          </cell>
          <cell r="E156" t="str">
            <v>Wołomiński</v>
          </cell>
          <cell r="F156"/>
          <cell r="G156" t="str">
            <v>Poprawa bezpieczeństwa ruchu drogowego na 4 przejściach dla pieszych w Ząbkach na ul. 11 Listopada, Kazimierza Przerwy Tetmajera na drogach nr 431188W, 432449W</v>
          </cell>
          <cell r="H156" t="str">
            <v>P</v>
          </cell>
          <cell r="I156">
            <v>4</v>
          </cell>
          <cell r="J156">
            <v>1</v>
          </cell>
          <cell r="K156">
            <v>3</v>
          </cell>
          <cell r="L156" t="str">
            <v>zaprojektuj i wybuduj</v>
          </cell>
          <cell r="M156" t="str">
            <v>Rafał Rudnik</v>
          </cell>
          <cell r="N156" t="str">
            <v>09.2021 - 08.2022</v>
          </cell>
          <cell r="O156"/>
          <cell r="P156">
            <v>0.8</v>
          </cell>
          <cell r="Q156">
            <v>0.8</v>
          </cell>
          <cell r="R156">
            <v>800000</v>
          </cell>
          <cell r="S156" t="str">
            <v/>
          </cell>
          <cell r="T156" t="str">
            <v/>
          </cell>
          <cell r="U156"/>
          <cell r="V156"/>
          <cell r="W156"/>
          <cell r="X156"/>
          <cell r="Y156" t="str">
            <v>GP</v>
          </cell>
          <cell r="Z156"/>
        </row>
        <row r="157">
          <cell r="B157" t="str">
            <v>3.146.2021</v>
          </cell>
          <cell r="C157" t="str">
            <v>Gmina miejsko-wiejska Grodzisk Mazowiecki</v>
          </cell>
          <cell r="D157">
            <v>1405043</v>
          </cell>
          <cell r="E157" t="str">
            <v>Grodziski</v>
          </cell>
          <cell r="F157"/>
          <cell r="G157" t="str">
            <v xml:space="preserve">Poprawa bezpieczeństwa ruchu drogowego na 3 przejściach dla pieszych w Grodzisku Mazowieckim na ul. Montwiłła, Mokronoskich, Kłopot na drogach nr 1505W, 150848W, 150790W </v>
          </cell>
          <cell r="H157" t="str">
            <v>P</v>
          </cell>
          <cell r="I157">
            <v>3</v>
          </cell>
          <cell r="J157">
            <v>2</v>
          </cell>
          <cell r="K157">
            <v>1</v>
          </cell>
          <cell r="L157" t="str">
            <v>roboty budowlane</v>
          </cell>
          <cell r="M157" t="str">
            <v>Alicja Pytlarczyk</v>
          </cell>
          <cell r="N157" t="str">
            <v>09.2021 - 07.2022</v>
          </cell>
          <cell r="O157"/>
          <cell r="P157">
            <v>0.8</v>
          </cell>
          <cell r="Q157">
            <v>0.8</v>
          </cell>
          <cell r="R157">
            <v>230715.09</v>
          </cell>
          <cell r="S157" t="str">
            <v/>
          </cell>
          <cell r="T157" t="str">
            <v/>
          </cell>
          <cell r="U157"/>
          <cell r="V157"/>
          <cell r="W157"/>
          <cell r="X157"/>
          <cell r="Y157" t="str">
            <v>GP</v>
          </cell>
          <cell r="Z157"/>
        </row>
        <row r="158">
          <cell r="B158" t="str">
            <v>3.76.2021</v>
          </cell>
          <cell r="C158" t="str">
            <v>Gmina miejska Ostrów Mazowiecka</v>
          </cell>
          <cell r="D158">
            <v>1416011</v>
          </cell>
          <cell r="E158" t="str">
            <v>Ostrowski</v>
          </cell>
          <cell r="F158"/>
          <cell r="G158" t="str">
            <v>Poprawa bezpieczeństwa ruchu drogowego na 1 przejściu dla pieszych w Ostrowi Mazowieckiej na ul. Szkoły Podchorążych Piechoty na drodze nr 260758W</v>
          </cell>
          <cell r="H158" t="str">
            <v>P</v>
          </cell>
          <cell r="I158">
            <v>1</v>
          </cell>
          <cell r="J158">
            <v>0</v>
          </cell>
          <cell r="K158">
            <v>1</v>
          </cell>
          <cell r="L158" t="str">
            <v>zaprojektuj i wybuduj</v>
          </cell>
          <cell r="M158" t="str">
            <v>Rafał Rudnik</v>
          </cell>
          <cell r="N158" t="str">
            <v>08.2021 - 05.2022</v>
          </cell>
          <cell r="O158"/>
          <cell r="P158">
            <v>0.8</v>
          </cell>
          <cell r="Q158">
            <v>0.8</v>
          </cell>
          <cell r="R158">
            <v>68000</v>
          </cell>
          <cell r="S158" t="str">
            <v/>
          </cell>
          <cell r="T158" t="str">
            <v/>
          </cell>
          <cell r="U158"/>
          <cell r="V158"/>
          <cell r="W158"/>
          <cell r="X158"/>
          <cell r="Y158" t="str">
            <v>GP</v>
          </cell>
          <cell r="Z158"/>
        </row>
        <row r="159">
          <cell r="B159" t="str">
            <v>3.165.2021</v>
          </cell>
          <cell r="C159" t="str">
            <v>Gmina miejska Żyrardów</v>
          </cell>
          <cell r="D159">
            <v>1438011</v>
          </cell>
          <cell r="E159" t="str">
            <v>Żyrardowski</v>
          </cell>
          <cell r="F159"/>
          <cell r="G159" t="str">
            <v>Poprawa bezpieczeństwa ruchu drogowego na 3 przejściach dla pieszych w Żyrardowie na ul. 1 Maja i S. Sławińskiego na drogach nr 470731W i 470672W</v>
          </cell>
          <cell r="H159" t="str">
            <v>P</v>
          </cell>
          <cell r="I159">
            <v>3</v>
          </cell>
          <cell r="J159">
            <v>0</v>
          </cell>
          <cell r="K159">
            <v>3</v>
          </cell>
          <cell r="L159" t="str">
            <v>zaprojektuj i wybuduj</v>
          </cell>
          <cell r="M159" t="str">
            <v>Dominika Gałązka</v>
          </cell>
          <cell r="N159" t="str">
            <v>05.2021 - 10.2021</v>
          </cell>
          <cell r="O159"/>
          <cell r="P159">
            <v>0.8</v>
          </cell>
          <cell r="Q159">
            <v>0.8</v>
          </cell>
          <cell r="R159">
            <v>576000</v>
          </cell>
          <cell r="S159" t="str">
            <v/>
          </cell>
          <cell r="T159" t="str">
            <v/>
          </cell>
          <cell r="U159"/>
          <cell r="V159"/>
          <cell r="W159"/>
          <cell r="X159"/>
          <cell r="Y159" t="str">
            <v>GP</v>
          </cell>
          <cell r="Z159"/>
        </row>
        <row r="160">
          <cell r="B160" t="str">
            <v>3.108.2021</v>
          </cell>
          <cell r="C160" t="str">
            <v>Gmina miejska Mińsk Mazowiecki</v>
          </cell>
          <cell r="D160">
            <v>1412011</v>
          </cell>
          <cell r="E160" t="str">
            <v>Miński</v>
          </cell>
          <cell r="F160"/>
          <cell r="G160" t="str">
            <v>Poprawa bezpieczeństwa ruchu drogowego na 4 przejściach dla pieszych w Mińsku Mazowieckim na ul. Kościuszki, Daszyńskiego i Pięknej na drogach nr 221596W, 221593W i 221512W</v>
          </cell>
          <cell r="H160" t="str">
            <v>P</v>
          </cell>
          <cell r="I160">
            <v>4</v>
          </cell>
          <cell r="J160">
            <v>0</v>
          </cell>
          <cell r="K160">
            <v>4</v>
          </cell>
          <cell r="L160" t="str">
            <v>zaprojektuj i wybuduj</v>
          </cell>
          <cell r="M160" t="str">
            <v>Paulina Nowak</v>
          </cell>
          <cell r="N160" t="str">
            <v>07.2021 - 11.2021</v>
          </cell>
          <cell r="O160"/>
          <cell r="P160">
            <v>0.8</v>
          </cell>
          <cell r="Q160">
            <v>0.8</v>
          </cell>
          <cell r="R160">
            <v>204000</v>
          </cell>
          <cell r="S160" t="str">
            <v/>
          </cell>
          <cell r="T160" t="str">
            <v/>
          </cell>
          <cell r="U160"/>
          <cell r="V160"/>
          <cell r="W160"/>
          <cell r="X160"/>
          <cell r="Y160" t="str">
            <v>GP</v>
          </cell>
          <cell r="Z160"/>
        </row>
        <row r="161">
          <cell r="B161" t="str">
            <v>3.247.2021</v>
          </cell>
          <cell r="C161" t="str">
            <v>Gmina miejska Nowy Dwór Mazowiecki</v>
          </cell>
          <cell r="D161">
            <v>1414011</v>
          </cell>
          <cell r="E161" t="str">
            <v>Nowodworski</v>
          </cell>
          <cell r="F161"/>
          <cell r="G161" t="str">
            <v>Poprawa bezpieczeństwa ruchu drogowego na 3 przejściach dla pieszych w Nowym Dworze Mazowieckim na ul. Akacjowej, Morawicza i Bocznej na drogach nr 240464W, 2431W, 240402W</v>
          </cell>
          <cell r="H161" t="str">
            <v>P</v>
          </cell>
          <cell r="I161">
            <v>3</v>
          </cell>
          <cell r="J161">
            <v>0</v>
          </cell>
          <cell r="K161">
            <v>3</v>
          </cell>
          <cell r="L161" t="str">
            <v>zaprojektuj i wybuduj</v>
          </cell>
          <cell r="M161" t="str">
            <v>Dominika Gałązka</v>
          </cell>
          <cell r="N161" t="str">
            <v>06.2021 - 03.2022</v>
          </cell>
          <cell r="O161"/>
          <cell r="P161">
            <v>0.8</v>
          </cell>
          <cell r="Q161">
            <v>0.8</v>
          </cell>
          <cell r="R161">
            <v>160000</v>
          </cell>
          <cell r="S161" t="str">
            <v/>
          </cell>
          <cell r="T161" t="str">
            <v/>
          </cell>
          <cell r="U161"/>
          <cell r="V161"/>
          <cell r="W161"/>
          <cell r="X161"/>
          <cell r="Y161" t="str">
            <v>GP</v>
          </cell>
          <cell r="Z161"/>
        </row>
        <row r="162">
          <cell r="B162" t="str">
            <v>3.36.2021</v>
          </cell>
          <cell r="C162" t="str">
            <v>Gmina miejsko-wiejska Warka</v>
          </cell>
          <cell r="D162">
            <v>1406113</v>
          </cell>
          <cell r="E162" t="str">
            <v>Grójecki</v>
          </cell>
          <cell r="F162"/>
          <cell r="G162" t="str">
            <v>Poprawa bezpieczeństwa ruchu drogowego na 1 przejściu dla pieszych w Warce na ul. Armii Krajowej na drodze nr 161103W</v>
          </cell>
          <cell r="H162" t="str">
            <v>P</v>
          </cell>
          <cell r="I162">
            <v>1</v>
          </cell>
          <cell r="J162">
            <v>0</v>
          </cell>
          <cell r="K162">
            <v>1</v>
          </cell>
          <cell r="L162" t="str">
            <v>projekt + roboty budowlane</v>
          </cell>
          <cell r="M162" t="str">
            <v>Katarzyna Dziuda</v>
          </cell>
          <cell r="N162" t="str">
            <v>09.2021 - 08.2022</v>
          </cell>
          <cell r="O162"/>
          <cell r="P162">
            <v>0.8</v>
          </cell>
          <cell r="Q162">
            <v>0.8</v>
          </cell>
          <cell r="R162">
            <v>69770.73</v>
          </cell>
          <cell r="S162" t="str">
            <v/>
          </cell>
          <cell r="T162" t="str">
            <v/>
          </cell>
          <cell r="U162"/>
          <cell r="V162"/>
          <cell r="W162"/>
          <cell r="X162"/>
          <cell r="Y162" t="str">
            <v>GP</v>
          </cell>
          <cell r="Z162"/>
        </row>
        <row r="163">
          <cell r="B163" t="str">
            <v>3.223.2021</v>
          </cell>
          <cell r="C163" t="str">
            <v>Gmina miejsko-wiejska Piaseczno</v>
          </cell>
          <cell r="D163">
            <v>1418043</v>
          </cell>
          <cell r="E163" t="str">
            <v>Piaseczyński</v>
          </cell>
          <cell r="F163"/>
          <cell r="G163" t="str">
            <v>Poprawa bezpieczeństwa ruchu drogowego na 4 przejściach dla pieszych w Piasecznie na ul. Żytniej, Jarząbka i Czyżyków na drogach nr 281500W, 282201W</v>
          </cell>
          <cell r="H163" t="str">
            <v>P</v>
          </cell>
          <cell r="I163">
            <v>4</v>
          </cell>
          <cell r="J163">
            <v>2</v>
          </cell>
          <cell r="K163">
            <v>2</v>
          </cell>
          <cell r="L163" t="str">
            <v>roboty budowlane</v>
          </cell>
          <cell r="M163" t="str">
            <v>Katarzyna Dziuda</v>
          </cell>
          <cell r="N163" t="str">
            <v>07.2021 - 08.2021</v>
          </cell>
          <cell r="O163"/>
          <cell r="P163">
            <v>0.8</v>
          </cell>
          <cell r="Q163">
            <v>0.8</v>
          </cell>
          <cell r="R163">
            <v>430400</v>
          </cell>
          <cell r="S163" t="str">
            <v/>
          </cell>
          <cell r="T163" t="str">
            <v/>
          </cell>
          <cell r="U163"/>
          <cell r="V163"/>
          <cell r="W163"/>
          <cell r="X163"/>
          <cell r="Y163" t="str">
            <v>GP</v>
          </cell>
          <cell r="Z163"/>
        </row>
        <row r="164">
          <cell r="B164" t="str">
            <v>3.94.2021</v>
          </cell>
          <cell r="C164" t="str">
            <v>Gmina miejska Otwock</v>
          </cell>
          <cell r="D164">
            <v>1417021</v>
          </cell>
          <cell r="E164" t="str">
            <v>Otwocki</v>
          </cell>
          <cell r="F164"/>
          <cell r="G164" t="str">
            <v>Poprawa bezpieczeństwa ruchu drogowego na 1 przejściu dla pieszych w Otwocku na ul. Andriollego Michała Elwiro (na wysokości nr 54) na drodze nr 270602W</v>
          </cell>
          <cell r="H164" t="str">
            <v>P</v>
          </cell>
          <cell r="I164">
            <v>1</v>
          </cell>
          <cell r="J164">
            <v>0</v>
          </cell>
          <cell r="K164">
            <v>1</v>
          </cell>
          <cell r="L164" t="str">
            <v>projekt + roboty budowlane</v>
          </cell>
          <cell r="M164" t="str">
            <v>Katarzyna Dziuda</v>
          </cell>
          <cell r="N164" t="str">
            <v>07.2021 - 04.2022</v>
          </cell>
          <cell r="O164"/>
          <cell r="P164">
            <v>0.8</v>
          </cell>
          <cell r="Q164">
            <v>0.8</v>
          </cell>
          <cell r="R164">
            <v>139520</v>
          </cell>
          <cell r="S164" t="str">
            <v/>
          </cell>
          <cell r="T164" t="str">
            <v/>
          </cell>
          <cell r="U164"/>
          <cell r="V164"/>
          <cell r="W164"/>
          <cell r="X164"/>
          <cell r="Y164" t="str">
            <v>GP</v>
          </cell>
          <cell r="Z164"/>
        </row>
        <row r="165">
          <cell r="B165" t="str">
            <v>3.166.2021</v>
          </cell>
          <cell r="C165" t="str">
            <v>Gmina wiejska Raszyn</v>
          </cell>
          <cell r="D165">
            <v>1421062</v>
          </cell>
          <cell r="E165" t="str">
            <v>Pruszkowski</v>
          </cell>
          <cell r="F165"/>
          <cell r="G165" t="str">
            <v>Poprawa bezpieczeństwa ruchu drogowego na 4 przejściach dla pieszych w Raszynie na ul. Poniatowskiego, Sportowej i Klonowej na drogach nr 310673W, 3121W, 310686W</v>
          </cell>
          <cell r="H165" t="str">
            <v>P</v>
          </cell>
          <cell r="I165">
            <v>4</v>
          </cell>
          <cell r="J165">
            <v>0</v>
          </cell>
          <cell r="K165">
            <v>4</v>
          </cell>
          <cell r="L165" t="str">
            <v>zaprojektuj i wybuduj</v>
          </cell>
          <cell r="M165" t="str">
            <v>Dominika Gałązka</v>
          </cell>
          <cell r="N165" t="str">
            <v>07.2021 - 06.2022</v>
          </cell>
          <cell r="O165"/>
          <cell r="P165">
            <v>0.8</v>
          </cell>
          <cell r="Q165">
            <v>0.8</v>
          </cell>
          <cell r="R165">
            <v>321600</v>
          </cell>
          <cell r="S165" t="str">
            <v/>
          </cell>
          <cell r="T165" t="str">
            <v/>
          </cell>
          <cell r="U165"/>
          <cell r="V165"/>
          <cell r="W165"/>
          <cell r="X165"/>
          <cell r="Y165" t="str">
            <v>GP</v>
          </cell>
          <cell r="Z165"/>
        </row>
        <row r="166">
          <cell r="B166" t="str">
            <v>3.83.2021</v>
          </cell>
          <cell r="C166" t="str">
            <v>Gmina miejsko-wiejska Kałuszyn</v>
          </cell>
          <cell r="D166">
            <v>1412093</v>
          </cell>
          <cell r="E166" t="str">
            <v>Miński</v>
          </cell>
          <cell r="F166"/>
          <cell r="G166" t="str">
            <v>Poprawa bezpieczeństwa ruchu drogowego na 4 przejściach dla pieszych w Kałuszynie na ul. Barlickiego i ul. Warszawskiej na drodze gminnej nr 220670W, drodze powiatowej nr 2249W i drodze krajowej DK2</v>
          </cell>
          <cell r="H166" t="str">
            <v>P</v>
          </cell>
          <cell r="I166">
            <v>4</v>
          </cell>
          <cell r="J166">
            <v>3</v>
          </cell>
          <cell r="K166">
            <v>1</v>
          </cell>
          <cell r="L166" t="str">
            <v>projekt + roboty budowlane</v>
          </cell>
          <cell r="M166" t="str">
            <v>Rafał Rudnik</v>
          </cell>
          <cell r="N166" t="str">
            <v>09.2021 - 08.2022</v>
          </cell>
          <cell r="O166"/>
          <cell r="P166">
            <v>0.8</v>
          </cell>
          <cell r="Q166">
            <v>0.8</v>
          </cell>
          <cell r="R166">
            <v>359160</v>
          </cell>
          <cell r="S166" t="str">
            <v/>
          </cell>
          <cell r="T166" t="str">
            <v/>
          </cell>
          <cell r="U166"/>
          <cell r="V166"/>
          <cell r="W166"/>
          <cell r="X166"/>
          <cell r="Y166" t="str">
            <v>GP</v>
          </cell>
          <cell r="Z166"/>
        </row>
        <row r="167">
          <cell r="B167" t="str">
            <v>3.222.2021</v>
          </cell>
          <cell r="C167" t="str">
            <v>Gmina miejsko-wiejska Piaseczno</v>
          </cell>
          <cell r="D167">
            <v>1418043</v>
          </cell>
          <cell r="E167" t="str">
            <v>Piaseczyński</v>
          </cell>
          <cell r="F167"/>
          <cell r="G167" t="str">
            <v>Poprawa bezpieczeństwa ruchu drogowego na 3 przejściach dla pieszych w Piasecznie na ul. Nadarzyńskiej i Żytniej na drogach nr 281407W, 281500W</v>
          </cell>
          <cell r="H167" t="str">
            <v>P</v>
          </cell>
          <cell r="I167">
            <v>3</v>
          </cell>
          <cell r="J167">
            <v>1</v>
          </cell>
          <cell r="K167">
            <v>2</v>
          </cell>
          <cell r="L167" t="str">
            <v>roboty budowlane</v>
          </cell>
          <cell r="M167" t="str">
            <v>Katarzyna Dziuda</v>
          </cell>
          <cell r="N167" t="str">
            <v>09.2021 - 10.2021</v>
          </cell>
          <cell r="O167"/>
          <cell r="P167">
            <v>0.8</v>
          </cell>
          <cell r="Q167">
            <v>0.8</v>
          </cell>
          <cell r="R167">
            <v>300000</v>
          </cell>
          <cell r="S167" t="str">
            <v/>
          </cell>
          <cell r="T167" t="str">
            <v/>
          </cell>
          <cell r="U167"/>
          <cell r="V167"/>
          <cell r="W167"/>
          <cell r="X167"/>
          <cell r="Y167" t="str">
            <v>GP</v>
          </cell>
          <cell r="Z167"/>
        </row>
        <row r="168">
          <cell r="B168" t="str">
            <v>3.249.2021</v>
          </cell>
          <cell r="C168" t="str">
            <v>Gmina wiejska Nieporęt</v>
          </cell>
          <cell r="D168">
            <v>1408032</v>
          </cell>
          <cell r="E168" t="str">
            <v>Legionowski</v>
          </cell>
          <cell r="F168"/>
          <cell r="G168" t="str">
            <v>Poprawa bezpieczeństwa ruchu drogowego na 1 przejściu dla pieszych w Józefowie na ul. Szkolnej na drodze nr 180308W</v>
          </cell>
          <cell r="H168" t="str">
            <v>P</v>
          </cell>
          <cell r="I168">
            <v>1</v>
          </cell>
          <cell r="J168">
            <v>0</v>
          </cell>
          <cell r="K168">
            <v>1</v>
          </cell>
          <cell r="L168" t="str">
            <v>projekt + roboty budowlane</v>
          </cell>
          <cell r="M168" t="str">
            <v>Katarzyna Dziuda</v>
          </cell>
          <cell r="N168" t="str">
            <v>06.2021 - 05.2022</v>
          </cell>
          <cell r="O168"/>
          <cell r="P168">
            <v>0.8</v>
          </cell>
          <cell r="Q168">
            <v>0.8</v>
          </cell>
          <cell r="R168">
            <v>200000</v>
          </cell>
          <cell r="S168" t="str">
            <v/>
          </cell>
          <cell r="T168" t="str">
            <v/>
          </cell>
          <cell r="U168"/>
          <cell r="V168"/>
          <cell r="W168"/>
          <cell r="X168"/>
          <cell r="Y168" t="str">
            <v>GP</v>
          </cell>
          <cell r="Z168"/>
        </row>
        <row r="169">
          <cell r="B169" t="str">
            <v>3.101.2021</v>
          </cell>
          <cell r="C169" t="str">
            <v>Gmina miejsko-wiejska Tarczyn</v>
          </cell>
          <cell r="D169">
            <v>1418063</v>
          </cell>
          <cell r="E169" t="str">
            <v>Piaseczyński</v>
          </cell>
          <cell r="F169"/>
          <cell r="G169" t="str">
            <v>Poprawa bezpieczeństwa ruchu drogowego na 2 przejściach dla pieszych w Tarczynie na ul. Ks. Czesława Oszkiela i ul. Juliana Stępkowskiego na drogach nr 281067W i 2847W</v>
          </cell>
          <cell r="H169" t="str">
            <v>B</v>
          </cell>
          <cell r="I169">
            <v>2</v>
          </cell>
          <cell r="J169">
            <v>1</v>
          </cell>
          <cell r="K169">
            <v>1</v>
          </cell>
          <cell r="L169" t="str">
            <v>projekt + roboty budowlane</v>
          </cell>
          <cell r="M169" t="str">
            <v>Rafał Rudnik</v>
          </cell>
          <cell r="N169" t="str">
            <v>03.2021 - 02.2022</v>
          </cell>
          <cell r="O169"/>
          <cell r="P169">
            <v>0.8</v>
          </cell>
          <cell r="Q169">
            <v>0.8</v>
          </cell>
          <cell r="R169">
            <v>200000</v>
          </cell>
          <cell r="S169" t="str">
            <v/>
          </cell>
          <cell r="T169" t="str">
            <v/>
          </cell>
          <cell r="U169"/>
          <cell r="V169"/>
          <cell r="W169"/>
          <cell r="X169"/>
          <cell r="Y169" t="str">
            <v>GP</v>
          </cell>
          <cell r="Z169"/>
        </row>
        <row r="170">
          <cell r="B170" t="str">
            <v>3.95.2021</v>
          </cell>
          <cell r="C170" t="str">
            <v>Gmina miejsko-wiejska Gąbin</v>
          </cell>
          <cell r="D170">
            <v>1419063</v>
          </cell>
          <cell r="E170" t="str">
            <v>Płocki</v>
          </cell>
          <cell r="F170"/>
          <cell r="G170" t="str">
            <v>Poprawa bezpieczeństwa ruchu drogowego na 2 przejściach dla pieszych w Gąbinie na ul. Warszawskiej i Alei Jana Pawła II na drodze gminnej i drodze powiatowej nr 2983W</v>
          </cell>
          <cell r="H170" t="str">
            <v>P</v>
          </cell>
          <cell r="I170">
            <v>2</v>
          </cell>
          <cell r="J170">
            <v>1</v>
          </cell>
          <cell r="K170">
            <v>1</v>
          </cell>
          <cell r="L170" t="str">
            <v>projekt + roboty budowlane</v>
          </cell>
          <cell r="M170" t="str">
            <v>Magdalena Panasiuk</v>
          </cell>
          <cell r="N170" t="str">
            <v>06.2021 - 05.2022</v>
          </cell>
          <cell r="O170"/>
          <cell r="P170">
            <v>0.8</v>
          </cell>
          <cell r="Q170">
            <v>0.8</v>
          </cell>
          <cell r="R170">
            <v>177829.67</v>
          </cell>
          <cell r="S170" t="str">
            <v/>
          </cell>
          <cell r="T170" t="str">
            <v/>
          </cell>
          <cell r="U170"/>
          <cell r="V170"/>
          <cell r="W170"/>
          <cell r="X170"/>
          <cell r="Y170" t="str">
            <v>GP</v>
          </cell>
          <cell r="Z170"/>
        </row>
        <row r="171">
          <cell r="B171" t="str">
            <v>3.11.2021</v>
          </cell>
          <cell r="C171" t="str">
            <v>Gmina miejska Mława</v>
          </cell>
          <cell r="D171">
            <v>1413011</v>
          </cell>
          <cell r="E171" t="str">
            <v>Mławski</v>
          </cell>
          <cell r="F171"/>
          <cell r="G171" t="str">
            <v>Poprawa bezpieczeństwa ruchu drogowego na 1 przejściu dla pieszych w Mławie na ul. dr Stanisława Grzebskiego na drodze nr 231197W</v>
          </cell>
          <cell r="H171" t="str">
            <v>P</v>
          </cell>
          <cell r="I171">
            <v>1</v>
          </cell>
          <cell r="J171">
            <v>0</v>
          </cell>
          <cell r="K171">
            <v>1</v>
          </cell>
          <cell r="L171" t="str">
            <v>zaprojektuj i wybuduj</v>
          </cell>
          <cell r="M171" t="str">
            <v>Dominika Gałązka</v>
          </cell>
          <cell r="N171" t="str">
            <v>07.2021 - 11.2021</v>
          </cell>
          <cell r="O171"/>
          <cell r="P171">
            <v>0.8</v>
          </cell>
          <cell r="Q171">
            <v>0.8</v>
          </cell>
          <cell r="R171">
            <v>44000</v>
          </cell>
          <cell r="S171" t="str">
            <v/>
          </cell>
          <cell r="T171" t="str">
            <v/>
          </cell>
          <cell r="U171"/>
          <cell r="V171"/>
          <cell r="W171"/>
          <cell r="X171"/>
          <cell r="Y171" t="str">
            <v>GP</v>
          </cell>
          <cell r="Z171"/>
        </row>
        <row r="172">
          <cell r="B172" t="str">
            <v>3.263.2021</v>
          </cell>
          <cell r="C172" t="str">
            <v>Gmina miejsko-wiejska Błonie</v>
          </cell>
          <cell r="D172">
            <v>1432013</v>
          </cell>
          <cell r="E172" t="str">
            <v>Warszawski Zachodni</v>
          </cell>
          <cell r="F172"/>
          <cell r="G172" t="str">
            <v>Poprawa bezpieczeństwa ruchu drogowego na 4 przejściach dla pieszych w Błoniu na ul. 3 Maja i ul. Poniatowskiego na drodze gminnej nr 410197W i drodze wojewódzkiej nr DW720</v>
          </cell>
          <cell r="H172" t="str">
            <v>P</v>
          </cell>
          <cell r="I172">
            <v>4</v>
          </cell>
          <cell r="J172">
            <v>0</v>
          </cell>
          <cell r="K172">
            <v>4</v>
          </cell>
          <cell r="L172" t="str">
            <v>zaprojektuj i wybuduj</v>
          </cell>
          <cell r="M172" t="str">
            <v>Paulina Nowak</v>
          </cell>
          <cell r="N172" t="str">
            <v>08.2021 - 07.2022</v>
          </cell>
          <cell r="O172"/>
          <cell r="P172">
            <v>0.8</v>
          </cell>
          <cell r="Q172">
            <v>0.8</v>
          </cell>
          <cell r="R172">
            <v>130400</v>
          </cell>
          <cell r="S172" t="str">
            <v/>
          </cell>
          <cell r="T172" t="str">
            <v/>
          </cell>
          <cell r="U172"/>
          <cell r="V172"/>
          <cell r="W172"/>
          <cell r="X172"/>
          <cell r="Y172" t="str">
            <v>GP</v>
          </cell>
          <cell r="Z172"/>
        </row>
        <row r="173">
          <cell r="B173" t="str">
            <v>3.1.2021</v>
          </cell>
          <cell r="C173" t="str">
            <v>Gmina miejska Ząbki</v>
          </cell>
          <cell r="D173">
            <v>1434031</v>
          </cell>
          <cell r="E173" t="str">
            <v>Wołomiński</v>
          </cell>
          <cell r="F173"/>
          <cell r="G173" t="str">
            <v>Poprawa bezpieczeństwa ruchu drogowego na 4 przejściach dla pieszych w Ząbkach na ul. 11 Listopada, Stefana Żeromskiego, Stanisława Wigury na drogach nr 431188W, 432433W, 432480W</v>
          </cell>
          <cell r="H173" t="str">
            <v>P</v>
          </cell>
          <cell r="I173">
            <v>4</v>
          </cell>
          <cell r="J173">
            <v>1</v>
          </cell>
          <cell r="K173">
            <v>3</v>
          </cell>
          <cell r="L173" t="str">
            <v>zaprojektuj i wybuduj</v>
          </cell>
          <cell r="M173" t="str">
            <v>Rafał Rudnik</v>
          </cell>
          <cell r="N173" t="str">
            <v>09.2021 - 08.2022</v>
          </cell>
          <cell r="O173"/>
          <cell r="P173">
            <v>0.8</v>
          </cell>
          <cell r="Q173">
            <v>0.8</v>
          </cell>
          <cell r="R173">
            <v>800000</v>
          </cell>
          <cell r="S173" t="str">
            <v/>
          </cell>
          <cell r="T173" t="str">
            <v/>
          </cell>
          <cell r="U173"/>
          <cell r="V173"/>
          <cell r="W173"/>
          <cell r="X173"/>
          <cell r="Y173" t="str">
            <v>GP</v>
          </cell>
          <cell r="Z173"/>
        </row>
        <row r="174">
          <cell r="B174" t="str">
            <v>3.14.2021</v>
          </cell>
          <cell r="C174" t="str">
            <v>Gmina miejsko-wiejska Nasielsk</v>
          </cell>
          <cell r="D174">
            <v>1414043</v>
          </cell>
          <cell r="E174" t="str">
            <v>Nowodworski</v>
          </cell>
          <cell r="F174"/>
          <cell r="G174" t="str">
            <v>Poprawa bezpieczeństwa ruchu drogowego na 1 przejściu dla pieszych w Popowie Borowym na drodze nr 240306W</v>
          </cell>
          <cell r="H174" t="str">
            <v>P</v>
          </cell>
          <cell r="I174">
            <v>1</v>
          </cell>
          <cell r="J174">
            <v>0</v>
          </cell>
          <cell r="K174">
            <v>1</v>
          </cell>
          <cell r="L174" t="str">
            <v>projekt + roboty budowlane</v>
          </cell>
          <cell r="M174" t="str">
            <v>Alicja Pytlarczyk</v>
          </cell>
          <cell r="N174" t="str">
            <v>09.2021 - 08.2022</v>
          </cell>
          <cell r="O174"/>
          <cell r="P174">
            <v>0.8</v>
          </cell>
          <cell r="Q174">
            <v>0.8</v>
          </cell>
          <cell r="R174">
            <v>200000</v>
          </cell>
          <cell r="S174" t="str">
            <v/>
          </cell>
          <cell r="T174" t="str">
            <v/>
          </cell>
          <cell r="U174"/>
          <cell r="V174"/>
          <cell r="W174"/>
          <cell r="X174"/>
          <cell r="Y174" t="str">
            <v>GP</v>
          </cell>
          <cell r="Z174"/>
        </row>
        <row r="175">
          <cell r="B175" t="str">
            <v>3.241.2021</v>
          </cell>
          <cell r="C175" t="str">
            <v>Gmina miejska Milanówek</v>
          </cell>
          <cell r="D175">
            <v>1405011</v>
          </cell>
          <cell r="E175" t="str">
            <v>Grodziski</v>
          </cell>
          <cell r="F175"/>
          <cell r="G175" t="str">
            <v>Poprawa bezpieczeństwa ruchu drogowego na 2 przejściach dla pieszych w Milanówku na skrzyżowaniu ulic Warszawskiej i Brzozowej na drogach nr 151174W i 151124W</v>
          </cell>
          <cell r="H175" t="str">
            <v>P</v>
          </cell>
          <cell r="I175">
            <v>2</v>
          </cell>
          <cell r="J175">
            <v>0</v>
          </cell>
          <cell r="K175">
            <v>2</v>
          </cell>
          <cell r="L175" t="str">
            <v>zaprojektuj i wybuduj</v>
          </cell>
          <cell r="M175" t="str">
            <v>Paulina Nowak</v>
          </cell>
          <cell r="N175" t="str">
            <v>08.2021 - 07.2022</v>
          </cell>
          <cell r="O175"/>
          <cell r="P175">
            <v>0.8</v>
          </cell>
          <cell r="Q175">
            <v>0.8</v>
          </cell>
          <cell r="R175">
            <v>240000</v>
          </cell>
          <cell r="S175" t="str">
            <v/>
          </cell>
          <cell r="T175" t="str">
            <v/>
          </cell>
          <cell r="U175"/>
          <cell r="V175"/>
          <cell r="W175"/>
          <cell r="X175"/>
          <cell r="Y175" t="str">
            <v>GP</v>
          </cell>
          <cell r="Z175"/>
        </row>
        <row r="176">
          <cell r="B176" t="str">
            <v>3.71.2021</v>
          </cell>
          <cell r="C176" t="str">
            <v>Gmina miejska Sokołów Podlaski</v>
          </cell>
          <cell r="D176">
            <v>1429011</v>
          </cell>
          <cell r="E176" t="str">
            <v>Sokołowski</v>
          </cell>
          <cell r="F176"/>
          <cell r="G176" t="str">
            <v>Poprawa bezpieczeństwa ruchu drogowego na 4 przejściach dla pieszych w Sokołowie Podlaskim na ul. Krzysztofa Kamila Baczyńskiego i Marii Skłodowskiej-Curie na drogach nr 390802W, 3960W</v>
          </cell>
          <cell r="H176" t="str">
            <v>P</v>
          </cell>
          <cell r="I176">
            <v>4</v>
          </cell>
          <cell r="J176">
            <v>0</v>
          </cell>
          <cell r="K176">
            <v>4</v>
          </cell>
          <cell r="L176" t="str">
            <v>projekt + roboty budowlane</v>
          </cell>
          <cell r="M176" t="str">
            <v>Rafał Rudnik</v>
          </cell>
          <cell r="N176" t="str">
            <v>06.2021 - 11.2021</v>
          </cell>
          <cell r="O176"/>
          <cell r="P176">
            <v>0.8</v>
          </cell>
          <cell r="Q176">
            <v>0.8</v>
          </cell>
          <cell r="R176">
            <v>171736.71</v>
          </cell>
          <cell r="S176" t="str">
            <v/>
          </cell>
          <cell r="T176" t="str">
            <v/>
          </cell>
          <cell r="U176"/>
          <cell r="V176"/>
          <cell r="W176"/>
          <cell r="X176"/>
          <cell r="Y176" t="str">
            <v>GP</v>
          </cell>
          <cell r="Z176"/>
        </row>
        <row r="177">
          <cell r="B177" t="str">
            <v>3.32.2021</v>
          </cell>
          <cell r="C177" t="str">
            <v>Gmina miejsko-wiejska Radzymin</v>
          </cell>
          <cell r="D177">
            <v>1434093</v>
          </cell>
          <cell r="E177" t="str">
            <v>Wołomiński</v>
          </cell>
          <cell r="F177"/>
          <cell r="G177" t="str">
            <v>Poprawa bezpieczeństwa ruchu drogowego na 1 przejściu dla pieszych w Nadmie na ul. Szkolnej</v>
          </cell>
          <cell r="H177" t="str">
            <v>P</v>
          </cell>
          <cell r="I177">
            <v>1</v>
          </cell>
          <cell r="J177">
            <v>0</v>
          </cell>
          <cell r="K177">
            <v>1</v>
          </cell>
          <cell r="L177" t="str">
            <v>zaprojektuj i wybuduj</v>
          </cell>
          <cell r="M177" t="str">
            <v>Anna Kaczor</v>
          </cell>
          <cell r="N177" t="str">
            <v>05.2021 - 11.2021</v>
          </cell>
          <cell r="O177"/>
          <cell r="P177">
            <v>0.8</v>
          </cell>
          <cell r="Q177">
            <v>0.8</v>
          </cell>
          <cell r="R177">
            <v>167320</v>
          </cell>
          <cell r="S177" t="str">
            <v/>
          </cell>
          <cell r="T177" t="str">
            <v/>
          </cell>
          <cell r="U177"/>
          <cell r="V177"/>
          <cell r="W177"/>
          <cell r="X177"/>
          <cell r="Y177" t="str">
            <v>GP</v>
          </cell>
          <cell r="Z177"/>
        </row>
        <row r="178">
          <cell r="B178" t="str">
            <v>3.66.2021</v>
          </cell>
          <cell r="C178" t="str">
            <v>Gmina miejska Józefów</v>
          </cell>
          <cell r="D178">
            <v>1417011</v>
          </cell>
          <cell r="E178" t="str">
            <v>Otwocki</v>
          </cell>
          <cell r="F178"/>
          <cell r="G178" t="str">
            <v>Poprawa bezpieczeństwa ruchu drogowego na 4 przejściach dla pieszych w Józefowie na skrzyżowaniu ul. Wawerskiej z ul. Małą na drogach nr 271481W oraz 270288W</v>
          </cell>
          <cell r="H178" t="str">
            <v>P</v>
          </cell>
          <cell r="I178">
            <v>4</v>
          </cell>
          <cell r="J178">
            <v>0</v>
          </cell>
          <cell r="K178">
            <v>4</v>
          </cell>
          <cell r="L178" t="str">
            <v>projekt + roboty budowlane</v>
          </cell>
          <cell r="M178" t="str">
            <v>Magdalena Panasiuk</v>
          </cell>
          <cell r="N178" t="str">
            <v>05.2021 - 04.2022</v>
          </cell>
          <cell r="O178"/>
          <cell r="P178">
            <v>0.8</v>
          </cell>
          <cell r="Q178">
            <v>0.8</v>
          </cell>
          <cell r="R178">
            <v>160000</v>
          </cell>
          <cell r="S178" t="str">
            <v/>
          </cell>
          <cell r="T178" t="str">
            <v/>
          </cell>
          <cell r="U178"/>
          <cell r="V178">
            <v>44468</v>
          </cell>
          <cell r="W178">
            <v>44470</v>
          </cell>
          <cell r="X178"/>
          <cell r="Y178" t="str">
            <v>GP</v>
          </cell>
          <cell r="Z178"/>
        </row>
        <row r="179">
          <cell r="B179" t="str">
            <v>3.93.2021</v>
          </cell>
          <cell r="C179" t="str">
            <v>Gmina miejska Otwock</v>
          </cell>
          <cell r="D179">
            <v>1417021</v>
          </cell>
          <cell r="E179" t="str">
            <v>Otwocki</v>
          </cell>
          <cell r="F179"/>
          <cell r="G179" t="str">
            <v>Poprawa bezpieczeństwa ruchu drogowego na 1 przejściu dla pieszych w Otwocku na ul. Andriollego Michała Elwiro (przy skrzyżowaniu z ul. Johna Lennona) na drodze nr 270602W</v>
          </cell>
          <cell r="H179" t="str">
            <v>P</v>
          </cell>
          <cell r="I179">
            <v>1</v>
          </cell>
          <cell r="J179">
            <v>0</v>
          </cell>
          <cell r="K179">
            <v>1</v>
          </cell>
          <cell r="L179" t="str">
            <v>projekt + roboty budowlane</v>
          </cell>
          <cell r="M179" t="str">
            <v>Katarzyna Dziuda</v>
          </cell>
          <cell r="N179" t="str">
            <v>07.2021 - 04.2022</v>
          </cell>
          <cell r="O179"/>
          <cell r="P179">
            <v>0.8</v>
          </cell>
          <cell r="Q179">
            <v>0.8</v>
          </cell>
          <cell r="R179">
            <v>139520</v>
          </cell>
          <cell r="S179" t="str">
            <v/>
          </cell>
          <cell r="T179" t="str">
            <v/>
          </cell>
          <cell r="U179"/>
          <cell r="V179"/>
          <cell r="W179"/>
          <cell r="X179"/>
          <cell r="Y179" t="str">
            <v>GP</v>
          </cell>
          <cell r="Z179"/>
        </row>
        <row r="180">
          <cell r="B180" t="str">
            <v>3.98.2021</v>
          </cell>
          <cell r="C180" t="str">
            <v>Gmina wiejska Wieliszew</v>
          </cell>
          <cell r="D180">
            <v>1408052</v>
          </cell>
          <cell r="E180" t="str">
            <v>Legionowski</v>
          </cell>
          <cell r="F180"/>
          <cell r="G180" t="str">
            <v>Poprawa bezpieczeństwa ruchu drogowego na 4 przejściach dla pieszych w Wieliszewie na ul. Krzysztofa Kamila Baczyńskiego i Al. Solidarności</v>
          </cell>
          <cell r="H180" t="str">
            <v>P</v>
          </cell>
          <cell r="I180">
            <v>4</v>
          </cell>
          <cell r="J180">
            <v>0</v>
          </cell>
          <cell r="K180">
            <v>4</v>
          </cell>
          <cell r="L180" t="str">
            <v>projekt + roboty budowlane</v>
          </cell>
          <cell r="M180" t="str">
            <v>Katarzyna Dziuda</v>
          </cell>
          <cell r="N180" t="str">
            <v>09.2021 - 08.2022</v>
          </cell>
          <cell r="O180"/>
          <cell r="P180">
            <v>0.8</v>
          </cell>
          <cell r="Q180">
            <v>0.8</v>
          </cell>
          <cell r="R180">
            <v>127610.96</v>
          </cell>
          <cell r="S180" t="str">
            <v/>
          </cell>
          <cell r="T180" t="str">
            <v/>
          </cell>
          <cell r="U180"/>
          <cell r="V180"/>
          <cell r="W180"/>
          <cell r="X180"/>
          <cell r="Y180" t="str">
            <v>GP</v>
          </cell>
          <cell r="Z180"/>
        </row>
        <row r="181">
          <cell r="B181" t="str">
            <v>3.18.2021</v>
          </cell>
          <cell r="C181" t="str">
            <v>Miasto Siedlce</v>
          </cell>
          <cell r="D181">
            <v>1464011</v>
          </cell>
          <cell r="E181" t="str">
            <v>Siedlecki</v>
          </cell>
          <cell r="F181"/>
          <cell r="G181" t="str">
            <v>Poprawa bezpieczeństwa ruchu drogowego na 1 przejściu dla pieszych w Siedlcach na ul. Mazurskiej na drodze nr 540130W</v>
          </cell>
          <cell r="H181" t="str">
            <v>P</v>
          </cell>
          <cell r="I181">
            <v>1</v>
          </cell>
          <cell r="J181">
            <v>0</v>
          </cell>
          <cell r="K181">
            <v>1</v>
          </cell>
          <cell r="L181" t="str">
            <v>zaprojektuj i wybuduj</v>
          </cell>
          <cell r="M181" t="str">
            <v>Anna Kaczor</v>
          </cell>
          <cell r="N181" t="str">
            <v>06.2021 - 11.2021</v>
          </cell>
          <cell r="O181"/>
          <cell r="P181">
            <v>0.8</v>
          </cell>
          <cell r="Q181">
            <v>0.8</v>
          </cell>
          <cell r="R181">
            <v>127200</v>
          </cell>
          <cell r="S181" t="str">
            <v/>
          </cell>
          <cell r="T181" t="str">
            <v/>
          </cell>
          <cell r="U181"/>
          <cell r="V181"/>
          <cell r="W181"/>
          <cell r="X181"/>
          <cell r="Y181" t="str">
            <v>GP</v>
          </cell>
          <cell r="Z181"/>
        </row>
        <row r="182">
          <cell r="B182" t="str">
            <v>3.110.2021</v>
          </cell>
          <cell r="C182" t="str">
            <v>Gmina wiejska Ostrów Mazowiecka</v>
          </cell>
          <cell r="D182">
            <v>1416072</v>
          </cell>
          <cell r="E182" t="str">
            <v>Ostrowski</v>
          </cell>
          <cell r="F182"/>
          <cell r="G182" t="str">
            <v>Poprawa bezpieczeństwa ruchu drogowego na 1 przejściu dla pieszych w Komorowie na ul. płk. dypl. Ludwika Bociańskiego na drodze nr 260655W</v>
          </cell>
          <cell r="H182" t="str">
            <v>P</v>
          </cell>
          <cell r="I182">
            <v>1</v>
          </cell>
          <cell r="J182">
            <v>0</v>
          </cell>
          <cell r="K182">
            <v>1</v>
          </cell>
          <cell r="L182" t="str">
            <v>projekt + roboty budowlane</v>
          </cell>
          <cell r="M182" t="str">
            <v>Rafał Rudnik</v>
          </cell>
          <cell r="N182" t="str">
            <v>06.2021 - 11.2021</v>
          </cell>
          <cell r="O182"/>
          <cell r="P182">
            <v>0.8</v>
          </cell>
          <cell r="Q182">
            <v>0.8</v>
          </cell>
          <cell r="R182">
            <v>117129.95</v>
          </cell>
          <cell r="S182" t="str">
            <v/>
          </cell>
          <cell r="T182" t="str">
            <v/>
          </cell>
          <cell r="U182"/>
          <cell r="V182"/>
          <cell r="W182"/>
          <cell r="X182"/>
          <cell r="Y182" t="str">
            <v>GP</v>
          </cell>
          <cell r="Z182"/>
        </row>
        <row r="183">
          <cell r="B183" t="str">
            <v>3.68.2021</v>
          </cell>
          <cell r="C183" t="str">
            <v>Gmina miejsko-wiejska Karczew</v>
          </cell>
          <cell r="D183">
            <v>1417043</v>
          </cell>
          <cell r="E183" t="str">
            <v>Otwocki</v>
          </cell>
          <cell r="F183"/>
          <cell r="G183" t="str">
            <v>Poprawa bezpieczeństwa ruchu drogowego na 1 przejściu dla pieszych w Karczewie na ul. Otwockiej na drodze nr 270362W</v>
          </cell>
          <cell r="H183" t="str">
            <v>P</v>
          </cell>
          <cell r="I183">
            <v>1</v>
          </cell>
          <cell r="J183">
            <v>0</v>
          </cell>
          <cell r="K183">
            <v>1</v>
          </cell>
          <cell r="L183" t="str">
            <v>projekt + roboty budowlane</v>
          </cell>
          <cell r="M183" t="str">
            <v>Paulina Nowak</v>
          </cell>
          <cell r="N183" t="str">
            <v>09.2021 - 06.2022</v>
          </cell>
          <cell r="O183"/>
          <cell r="P183">
            <v>0.8</v>
          </cell>
          <cell r="Q183">
            <v>0.8</v>
          </cell>
          <cell r="R183">
            <v>80000</v>
          </cell>
          <cell r="S183" t="str">
            <v/>
          </cell>
          <cell r="T183" t="str">
            <v/>
          </cell>
          <cell r="U183"/>
          <cell r="V183"/>
          <cell r="W183"/>
          <cell r="X183"/>
          <cell r="Y183" t="str">
            <v>GP</v>
          </cell>
          <cell r="Z183"/>
        </row>
        <row r="184">
          <cell r="B184" t="str">
            <v>3.40.2021</v>
          </cell>
          <cell r="C184" t="str">
            <v>Gmina miejsko-wiejska Przysucha</v>
          </cell>
          <cell r="D184">
            <v>1423063</v>
          </cell>
          <cell r="E184" t="str">
            <v>Przysuski</v>
          </cell>
          <cell r="F184"/>
          <cell r="G184" t="str">
            <v>Poprawa bezpieczeństwa ruchu drogowego na 1 przejściu dla pieszych w Przysusze na ul. Warszawskiej na drodze nr 330610W</v>
          </cell>
          <cell r="H184" t="str">
            <v>P</v>
          </cell>
          <cell r="I184">
            <v>1</v>
          </cell>
          <cell r="J184">
            <v>0</v>
          </cell>
          <cell r="K184">
            <v>1</v>
          </cell>
          <cell r="L184" t="str">
            <v>projekt + roboty budowlane</v>
          </cell>
          <cell r="M184" t="str">
            <v>Dominika Gałązka</v>
          </cell>
          <cell r="N184" t="str">
            <v>06.2021 - 10.2021</v>
          </cell>
          <cell r="O184"/>
          <cell r="P184">
            <v>0.8</v>
          </cell>
          <cell r="Q184">
            <v>0.8</v>
          </cell>
          <cell r="R184">
            <v>17200</v>
          </cell>
          <cell r="S184" t="str">
            <v/>
          </cell>
          <cell r="T184" t="str">
            <v/>
          </cell>
          <cell r="U184"/>
          <cell r="V184"/>
          <cell r="W184"/>
          <cell r="X184"/>
          <cell r="Y184" t="str">
            <v>GP</v>
          </cell>
          <cell r="Z184"/>
        </row>
        <row r="185">
          <cell r="B185" t="str">
            <v>3.97.2021</v>
          </cell>
          <cell r="C185" t="str">
            <v>Gmina miejsko-wiejska Gąbin</v>
          </cell>
          <cell r="D185">
            <v>1419063</v>
          </cell>
          <cell r="E185" t="str">
            <v>Płocki</v>
          </cell>
          <cell r="F185"/>
          <cell r="G185" t="str">
            <v>Poprawa bezpieczeństwa ruchu drogowego na 4 przejściach dla pieszych w Gąbinie na ul. Kutnowskiej, Sławoja Składkowskiego i Ciasnej na drodze wojewódzkiej nr 574 i drodze gminnej</v>
          </cell>
          <cell r="H185" t="str">
            <v>P</v>
          </cell>
          <cell r="I185">
            <v>4</v>
          </cell>
          <cell r="J185">
            <v>0</v>
          </cell>
          <cell r="K185">
            <v>4</v>
          </cell>
          <cell r="L185" t="str">
            <v>zaprojektuj i wybuduj</v>
          </cell>
          <cell r="M185" t="str">
            <v>Magdalena Panasiuk</v>
          </cell>
          <cell r="N185" t="str">
            <v>06.2021 - 05.2022</v>
          </cell>
          <cell r="O185"/>
          <cell r="P185">
            <v>0.8</v>
          </cell>
          <cell r="Q185">
            <v>0.8</v>
          </cell>
          <cell r="R185">
            <v>466480.5</v>
          </cell>
          <cell r="S185" t="str">
            <v/>
          </cell>
          <cell r="T185" t="str">
            <v/>
          </cell>
          <cell r="U185"/>
          <cell r="V185"/>
          <cell r="W185"/>
          <cell r="X185"/>
          <cell r="Y185" t="str">
            <v>GP</v>
          </cell>
          <cell r="Z185"/>
        </row>
        <row r="186">
          <cell r="B186" t="str">
            <v>3.258.2021</v>
          </cell>
          <cell r="C186" t="str">
            <v>Gmina miejsko-wiejska Brwinów</v>
          </cell>
          <cell r="D186">
            <v>1421033</v>
          </cell>
          <cell r="E186" t="str">
            <v>Pruszkowski</v>
          </cell>
          <cell r="F186"/>
          <cell r="G186" t="str">
            <v>Poprawa bezpieczeństwa ruchu drogowego na 2 przejściach dla pieszych w Brwinowie na ul. Sochaczewskiej i ul. Przejazd na drogach nr 311384W i 311441W</v>
          </cell>
          <cell r="H186" t="str">
            <v>P</v>
          </cell>
          <cell r="I186">
            <v>2</v>
          </cell>
          <cell r="J186">
            <v>1</v>
          </cell>
          <cell r="K186">
            <v>1</v>
          </cell>
          <cell r="L186" t="str">
            <v>roboty budowlane</v>
          </cell>
          <cell r="M186" t="str">
            <v>Weronika Kropidłowska</v>
          </cell>
          <cell r="N186" t="str">
            <v>07.2021 - 11.2021</v>
          </cell>
          <cell r="O186"/>
          <cell r="P186">
            <v>0.8</v>
          </cell>
          <cell r="Q186">
            <v>0.8</v>
          </cell>
          <cell r="R186">
            <v>400000</v>
          </cell>
          <cell r="S186" t="str">
            <v/>
          </cell>
          <cell r="T186" t="str">
            <v/>
          </cell>
          <cell r="U186"/>
          <cell r="V186">
            <v>44449</v>
          </cell>
          <cell r="W186">
            <v>44501</v>
          </cell>
          <cell r="X186"/>
          <cell r="Y186" t="str">
            <v>GP</v>
          </cell>
          <cell r="Z186"/>
        </row>
        <row r="187">
          <cell r="B187" t="str">
            <v>3.240.2021</v>
          </cell>
          <cell r="C187" t="str">
            <v>Gmina miejska Milanówek</v>
          </cell>
          <cell r="D187">
            <v>1405011</v>
          </cell>
          <cell r="E187" t="str">
            <v>Grodziski</v>
          </cell>
          <cell r="F187"/>
          <cell r="G187" t="str">
            <v>Poprawa bezpieczeństwa ruchu drogowego na 3 przejściach dla pieszych w Milanówku na skrzyżowaniu ulic Krakowskiej i Żabie Oczko na drogach nr 150424W i 151103W</v>
          </cell>
          <cell r="H187" t="str">
            <v>P</v>
          </cell>
          <cell r="I187">
            <v>3</v>
          </cell>
          <cell r="J187">
            <v>0</v>
          </cell>
          <cell r="K187">
            <v>3</v>
          </cell>
          <cell r="L187" t="str">
            <v>zaprojektuj i wybuduj</v>
          </cell>
          <cell r="M187" t="str">
            <v>Paulina Nowak</v>
          </cell>
          <cell r="N187" t="str">
            <v>08.2021 - 07.2022</v>
          </cell>
          <cell r="O187"/>
          <cell r="P187">
            <v>0.8</v>
          </cell>
          <cell r="Q187">
            <v>0.8</v>
          </cell>
          <cell r="R187">
            <v>320000</v>
          </cell>
          <cell r="S187" t="str">
            <v/>
          </cell>
          <cell r="T187" t="str">
            <v/>
          </cell>
          <cell r="U187"/>
          <cell r="V187"/>
          <cell r="W187"/>
          <cell r="X187"/>
          <cell r="Y187" t="str">
            <v>GP</v>
          </cell>
          <cell r="Z187"/>
        </row>
        <row r="188">
          <cell r="B188" t="str">
            <v>3.54.2021</v>
          </cell>
          <cell r="C188" t="str">
            <v>Gmina miejsko-wiejska Pilawa</v>
          </cell>
          <cell r="D188">
            <v>1403103</v>
          </cell>
          <cell r="E188" t="str">
            <v>Garwoliński</v>
          </cell>
          <cell r="F188"/>
          <cell r="G188" t="str">
            <v>Poprawa bezpieczeństwa ruchu drogowego na 4 przejściach dla pieszych w Pilawie na ul. Wojska Polskiego i Słonecznej na drogach nr 131009W i 131038W</v>
          </cell>
          <cell r="H188" t="str">
            <v>P</v>
          </cell>
          <cell r="I188">
            <v>4</v>
          </cell>
          <cell r="J188">
            <v>0</v>
          </cell>
          <cell r="K188">
            <v>4</v>
          </cell>
          <cell r="L188" t="str">
            <v>zaprojektuj i wybuduj</v>
          </cell>
          <cell r="M188" t="str">
            <v>Anna Kaczor</v>
          </cell>
          <cell r="N188" t="str">
            <v>10.2021 - 09.2022</v>
          </cell>
          <cell r="O188"/>
          <cell r="P188">
            <v>0.8</v>
          </cell>
          <cell r="Q188">
            <v>0.8</v>
          </cell>
          <cell r="R188">
            <v>201600</v>
          </cell>
          <cell r="S188" t="str">
            <v/>
          </cell>
          <cell r="T188" t="str">
            <v/>
          </cell>
          <cell r="U188"/>
          <cell r="V188"/>
          <cell r="W188"/>
          <cell r="X188"/>
          <cell r="Y188" t="str">
            <v>GP</v>
          </cell>
          <cell r="Z188"/>
        </row>
        <row r="189">
          <cell r="B189" t="str">
            <v>3.86.2021</v>
          </cell>
          <cell r="C189" t="str">
            <v>Gmina miejsko-wiejska Kałuszyn</v>
          </cell>
          <cell r="D189">
            <v>1412093</v>
          </cell>
          <cell r="E189" t="str">
            <v>Miński</v>
          </cell>
          <cell r="F189"/>
          <cell r="G189" t="str">
            <v>Poprawa bezpieczeństwa ruchu drogowego na 1 przejściu dla pieszych w Kałuszynie na ul. Pocztowej na drodze nr 220674W</v>
          </cell>
          <cell r="H189" t="str">
            <v>P</v>
          </cell>
          <cell r="I189">
            <v>1</v>
          </cell>
          <cell r="J189">
            <v>0</v>
          </cell>
          <cell r="K189">
            <v>1</v>
          </cell>
          <cell r="L189" t="str">
            <v>projekt + roboty budowlane</v>
          </cell>
          <cell r="M189" t="str">
            <v>Rafał Rudnik</v>
          </cell>
          <cell r="N189" t="str">
            <v>09.2021 - 08.2022</v>
          </cell>
          <cell r="O189"/>
          <cell r="P189">
            <v>0.8</v>
          </cell>
          <cell r="Q189">
            <v>0.8</v>
          </cell>
          <cell r="R189">
            <v>196800</v>
          </cell>
          <cell r="S189" t="str">
            <v/>
          </cell>
          <cell r="T189" t="str">
            <v/>
          </cell>
          <cell r="U189"/>
          <cell r="V189"/>
          <cell r="W189"/>
          <cell r="X189"/>
          <cell r="Y189" t="str">
            <v>GP</v>
          </cell>
          <cell r="Z189"/>
        </row>
        <row r="190">
          <cell r="B190" t="str">
            <v>3.150.2021</v>
          </cell>
          <cell r="C190" t="str">
            <v>Gmina miejsko-wiejska Lipsko</v>
          </cell>
          <cell r="D190">
            <v>1409033</v>
          </cell>
          <cell r="E190" t="str">
            <v>Lipski</v>
          </cell>
          <cell r="F190"/>
          <cell r="G190" t="str">
            <v>Poprawa bezpieczeństwa ruchu drogowego na 4 przejściach dla pieszych w Lipsku na ul. Armii Krajowej i Spacerowej na drodze gminnej nr 190340W, drodze krajowej nr 79 i drodze powiatowej</v>
          </cell>
          <cell r="H190" t="str">
            <v>B</v>
          </cell>
          <cell r="I190">
            <v>4</v>
          </cell>
          <cell r="J190">
            <v>0</v>
          </cell>
          <cell r="K190">
            <v>4</v>
          </cell>
          <cell r="L190" t="str">
            <v>zaprojektuj i wybuduj</v>
          </cell>
          <cell r="M190" t="str">
            <v>Paulina Nowak</v>
          </cell>
          <cell r="N190" t="str">
            <v>07.2021 - 06.2022</v>
          </cell>
          <cell r="O190"/>
          <cell r="P190">
            <v>0.8</v>
          </cell>
          <cell r="Q190">
            <v>0.8</v>
          </cell>
          <cell r="R190">
            <v>192000</v>
          </cell>
          <cell r="S190" t="str">
            <v/>
          </cell>
          <cell r="T190" t="str">
            <v/>
          </cell>
          <cell r="U190"/>
          <cell r="V190"/>
          <cell r="W190"/>
          <cell r="X190"/>
          <cell r="Y190" t="str">
            <v>GP</v>
          </cell>
          <cell r="Z190"/>
        </row>
        <row r="191">
          <cell r="B191" t="str">
            <v>3.151.2021</v>
          </cell>
          <cell r="C191" t="str">
            <v>Gmina miejsko-wiejska Lipsko</v>
          </cell>
          <cell r="D191">
            <v>1409033</v>
          </cell>
          <cell r="E191" t="str">
            <v>Lipski</v>
          </cell>
          <cell r="F191"/>
          <cell r="G191" t="str">
            <v>Poprawa bezpieczeństwa ruchu drogowego na 4 przejściach dla pieszych w Lipsku na ul. Powstańców Listopadowych, Turystycznej i Spacerowej na drodze gminnej nr 190363W, drodze wojewódzkiej nr 747 i drodze krajowej nr 79</v>
          </cell>
          <cell r="H191" t="str">
            <v>B</v>
          </cell>
          <cell r="I191">
            <v>4</v>
          </cell>
          <cell r="J191">
            <v>0</v>
          </cell>
          <cell r="K191">
            <v>4</v>
          </cell>
          <cell r="L191" t="str">
            <v>zaprojektuj i wybuduj</v>
          </cell>
          <cell r="M191" t="str">
            <v>Paulina Nowak</v>
          </cell>
          <cell r="N191" t="str">
            <v>07.2021 - 06.2022</v>
          </cell>
          <cell r="O191"/>
          <cell r="P191">
            <v>0.8</v>
          </cell>
          <cell r="Q191">
            <v>0.8</v>
          </cell>
          <cell r="R191">
            <v>192000</v>
          </cell>
          <cell r="S191" t="str">
            <v/>
          </cell>
          <cell r="T191" t="str">
            <v/>
          </cell>
          <cell r="U191"/>
          <cell r="V191"/>
          <cell r="W191"/>
          <cell r="X191"/>
          <cell r="Y191" t="str">
            <v>GP</v>
          </cell>
          <cell r="Z191"/>
        </row>
        <row r="192">
          <cell r="B192" t="str">
            <v>3.116.2021</v>
          </cell>
          <cell r="C192" t="str">
            <v>Gmina miejska Pruszków</v>
          </cell>
          <cell r="D192">
            <v>1421021</v>
          </cell>
          <cell r="E192" t="str">
            <v>Pruszkowski</v>
          </cell>
          <cell r="F192"/>
          <cell r="G192" t="str">
            <v>Poprawa bezpieczeństwa ruchu drogowego na 1 przejściu dla pieszych w Pruszkowie na ul. Chopina na drodze nr 310908W</v>
          </cell>
          <cell r="H192" t="str">
            <v>P</v>
          </cell>
          <cell r="I192">
            <v>1</v>
          </cell>
          <cell r="J192">
            <v>0</v>
          </cell>
          <cell r="K192">
            <v>1</v>
          </cell>
          <cell r="L192" t="str">
            <v>zaprojektuj i wybuduj</v>
          </cell>
          <cell r="M192" t="str">
            <v>Alicja Pytlarczyk</v>
          </cell>
          <cell r="N192" t="str">
            <v>05.2021 - 11.2021</v>
          </cell>
          <cell r="O192"/>
          <cell r="P192">
            <v>0.8</v>
          </cell>
          <cell r="Q192">
            <v>0.8</v>
          </cell>
          <cell r="R192">
            <v>80000</v>
          </cell>
          <cell r="S192" t="str">
            <v/>
          </cell>
          <cell r="T192" t="str">
            <v/>
          </cell>
          <cell r="U192"/>
          <cell r="V192"/>
          <cell r="W192"/>
          <cell r="X192"/>
          <cell r="Y192" t="str">
            <v>GP</v>
          </cell>
          <cell r="Z192"/>
        </row>
        <row r="193">
          <cell r="B193" t="str">
            <v>3.117.2021</v>
          </cell>
          <cell r="C193" t="str">
            <v>Gmina miejska Pruszków</v>
          </cell>
          <cell r="D193">
            <v>1421021</v>
          </cell>
          <cell r="E193" t="str">
            <v>Pruszkowski</v>
          </cell>
          <cell r="F193"/>
          <cell r="G193" t="str">
            <v>Poprawa bezpieczeństwa ruchu drogowego na 1 przejściu dla pieszych w Pruszkowie na ul. Drzymały na drodze nr 310543W</v>
          </cell>
          <cell r="H193" t="str">
            <v>P</v>
          </cell>
          <cell r="I193">
            <v>1</v>
          </cell>
          <cell r="J193">
            <v>0</v>
          </cell>
          <cell r="K193">
            <v>1</v>
          </cell>
          <cell r="L193" t="str">
            <v>zaprojektuj i wybuduj</v>
          </cell>
          <cell r="M193" t="str">
            <v>Alicja Pytlarczyk</v>
          </cell>
          <cell r="N193" t="str">
            <v>05.2021 - 11.2021</v>
          </cell>
          <cell r="O193"/>
          <cell r="P193">
            <v>0.8</v>
          </cell>
          <cell r="Q193">
            <v>0.8</v>
          </cell>
          <cell r="R193">
            <v>80000</v>
          </cell>
          <cell r="S193" t="str">
            <v/>
          </cell>
          <cell r="T193" t="str">
            <v/>
          </cell>
          <cell r="U193"/>
          <cell r="V193">
            <v>44449</v>
          </cell>
          <cell r="W193"/>
          <cell r="X193"/>
          <cell r="Y193" t="str">
            <v>GP</v>
          </cell>
          <cell r="Z193"/>
        </row>
        <row r="194">
          <cell r="B194" t="str">
            <v>3.75.2021</v>
          </cell>
          <cell r="C194" t="str">
            <v>Gmina miejsko-wiejska Tłuszcz</v>
          </cell>
          <cell r="D194">
            <v>1434113</v>
          </cell>
          <cell r="E194" t="str">
            <v>Wołomiński</v>
          </cell>
          <cell r="F194"/>
          <cell r="G194" t="str">
            <v>Poprawa bezpieczeństwa ruchu drogowego na 2 przejściach dla pieszych w Tłuszczu na ul. Długiej i Armii Krajowej na drogach nr 430983W, 430977W</v>
          </cell>
          <cell r="H194" t="str">
            <v>P</v>
          </cell>
          <cell r="I194">
            <v>2</v>
          </cell>
          <cell r="J194">
            <v>1</v>
          </cell>
          <cell r="K194">
            <v>1</v>
          </cell>
          <cell r="L194" t="str">
            <v>zaprojektuj i wybuduj</v>
          </cell>
          <cell r="M194" t="str">
            <v>Alicja Pytlarczyk</v>
          </cell>
          <cell r="N194" t="str">
            <v>08.2021 - 05.2022</v>
          </cell>
          <cell r="O194"/>
          <cell r="P194">
            <v>0.8</v>
          </cell>
          <cell r="Q194">
            <v>0.8</v>
          </cell>
          <cell r="R194">
            <v>400000</v>
          </cell>
          <cell r="S194" t="str">
            <v/>
          </cell>
          <cell r="T194" t="str">
            <v/>
          </cell>
          <cell r="U194"/>
          <cell r="V194"/>
          <cell r="W194"/>
          <cell r="X194"/>
          <cell r="Y194" t="str">
            <v>GP</v>
          </cell>
          <cell r="Z194"/>
        </row>
        <row r="195">
          <cell r="B195" t="str">
            <v>3.70.2021</v>
          </cell>
          <cell r="C195" t="str">
            <v>Gmina miejsko-wiejska Kozienice</v>
          </cell>
          <cell r="D195">
            <v>1407053</v>
          </cell>
          <cell r="E195" t="str">
            <v>Kozienicki</v>
          </cell>
          <cell r="F195"/>
          <cell r="G195" t="str">
            <v>Poprawa bezpieczeństwa ruchu drogowego na 3 przejściach dla pieszych w Kozienicach na ul. Głowaczowskiej, ul. Legionów i ul. Piłsudskiego na drodze krajowej nr 48 oraz na drogach gminnych nr 170805W oraz 170821W</v>
          </cell>
          <cell r="H195" t="str">
            <v>P</v>
          </cell>
          <cell r="I195">
            <v>3</v>
          </cell>
          <cell r="J195">
            <v>0</v>
          </cell>
          <cell r="K195">
            <v>3</v>
          </cell>
          <cell r="L195" t="str">
            <v>projekt + roboty budowlane</v>
          </cell>
          <cell r="M195" t="str">
            <v>Rafał Rudnik</v>
          </cell>
          <cell r="N195" t="str">
            <v>11.2021 - 10.2022</v>
          </cell>
          <cell r="O195"/>
          <cell r="P195">
            <v>0.8</v>
          </cell>
          <cell r="Q195">
            <v>0.8</v>
          </cell>
          <cell r="R195">
            <v>364000</v>
          </cell>
          <cell r="S195" t="str">
            <v/>
          </cell>
          <cell r="T195" t="str">
            <v/>
          </cell>
          <cell r="U195"/>
          <cell r="V195"/>
          <cell r="W195"/>
          <cell r="X195"/>
          <cell r="Y195" t="str">
            <v>GP</v>
          </cell>
          <cell r="Z195"/>
        </row>
        <row r="196">
          <cell r="B196" t="str">
            <v>3.191.2021</v>
          </cell>
          <cell r="C196" t="str">
            <v>Gmina miejska Żyrardów</v>
          </cell>
          <cell r="D196">
            <v>1438011</v>
          </cell>
          <cell r="E196" t="str">
            <v>Żyrardowski</v>
          </cell>
          <cell r="F196"/>
          <cell r="G196" t="str">
            <v>Poprawa bezpieczeństwa ruchu drogowego na 1 przejściu dla pieszych w Żyrardowie na ul. A.Mickiewicza na drodze nr 470731W</v>
          </cell>
          <cell r="H196" t="str">
            <v>P</v>
          </cell>
          <cell r="I196">
            <v>1</v>
          </cell>
          <cell r="J196">
            <v>0</v>
          </cell>
          <cell r="K196">
            <v>1</v>
          </cell>
          <cell r="L196" t="str">
            <v>zaprojektuj i wybuduj</v>
          </cell>
          <cell r="M196" t="str">
            <v>Dominika Gałązka</v>
          </cell>
          <cell r="N196" t="str">
            <v>05.2021 - 09.2021</v>
          </cell>
          <cell r="O196"/>
          <cell r="P196">
            <v>0.8</v>
          </cell>
          <cell r="Q196">
            <v>0.8</v>
          </cell>
          <cell r="R196">
            <v>192000</v>
          </cell>
          <cell r="S196" t="str">
            <v/>
          </cell>
          <cell r="T196" t="str">
            <v/>
          </cell>
          <cell r="U196"/>
          <cell r="V196"/>
          <cell r="W196"/>
          <cell r="X196"/>
          <cell r="Y196" t="str">
            <v>GP</v>
          </cell>
          <cell r="Z196"/>
        </row>
        <row r="197">
          <cell r="B197" t="str">
            <v>3.74.2021</v>
          </cell>
          <cell r="C197" t="str">
            <v>Gmina miejsko-wiejska Wyszogród</v>
          </cell>
          <cell r="D197">
            <v>1419153</v>
          </cell>
          <cell r="E197" t="str">
            <v>Płocki</v>
          </cell>
          <cell r="F197"/>
          <cell r="G197" t="str">
            <v>Poprawa bezpieczeństwa ruchu drogowego na 1 przejściu dla pieszych w Wyszogrodzie na ul. Niepodległości na drodze nr 291530W (w km 0+220 - 0+230)</v>
          </cell>
          <cell r="H197" t="str">
            <v>P</v>
          </cell>
          <cell r="I197">
            <v>1</v>
          </cell>
          <cell r="J197">
            <v>0</v>
          </cell>
          <cell r="K197">
            <v>1</v>
          </cell>
          <cell r="L197" t="str">
            <v>projekt + roboty budowlane</v>
          </cell>
          <cell r="M197" t="str">
            <v>Paulina Nowak</v>
          </cell>
          <cell r="N197" t="str">
            <v>06.2021 - 05.2022</v>
          </cell>
          <cell r="O197"/>
          <cell r="P197">
            <v>0.8</v>
          </cell>
          <cell r="Q197">
            <v>0.8</v>
          </cell>
          <cell r="R197">
            <v>120000</v>
          </cell>
          <cell r="S197" t="str">
            <v/>
          </cell>
          <cell r="T197" t="str">
            <v/>
          </cell>
          <cell r="U197"/>
          <cell r="V197"/>
          <cell r="W197"/>
          <cell r="X197"/>
          <cell r="Y197" t="str">
            <v>GP</v>
          </cell>
          <cell r="Z197"/>
        </row>
        <row r="198">
          <cell r="B198" t="str">
            <v>3.162.2021</v>
          </cell>
          <cell r="C198" t="str">
            <v>Gmina miejsko-wiejska Zwoleń</v>
          </cell>
          <cell r="D198">
            <v>1436053</v>
          </cell>
          <cell r="E198" t="str">
            <v>Zwoleński</v>
          </cell>
          <cell r="F198"/>
          <cell r="G198" t="str">
            <v>Poprawa bezpieczeństwa ruchu drogowego na 1 przejściu dla pieszych w Zwoleniu na ul. Sienkiewicza na drodze nr 450616W</v>
          </cell>
          <cell r="H198" t="str">
            <v>P</v>
          </cell>
          <cell r="I198">
            <v>1</v>
          </cell>
          <cell r="J198">
            <v>0</v>
          </cell>
          <cell r="K198">
            <v>1</v>
          </cell>
          <cell r="L198" t="str">
            <v>zaprojektuj i wybuduj</v>
          </cell>
          <cell r="M198" t="str">
            <v>Weronika Kropidłowska</v>
          </cell>
          <cell r="N198" t="str">
            <v>08.2021 - 11.2021</v>
          </cell>
          <cell r="O198"/>
          <cell r="P198">
            <v>0.8</v>
          </cell>
          <cell r="Q198">
            <v>0.8</v>
          </cell>
          <cell r="R198">
            <v>98400</v>
          </cell>
          <cell r="S198" t="str">
            <v/>
          </cell>
          <cell r="T198" t="str">
            <v/>
          </cell>
          <cell r="U198"/>
          <cell r="V198"/>
          <cell r="W198"/>
          <cell r="X198"/>
          <cell r="Y198" t="str">
            <v>GP</v>
          </cell>
          <cell r="Z198"/>
        </row>
        <row r="199">
          <cell r="B199" t="str">
            <v>3.17.2021</v>
          </cell>
          <cell r="C199" t="str">
            <v>Miasto Siedlce</v>
          </cell>
          <cell r="D199">
            <v>1464011</v>
          </cell>
          <cell r="E199" t="str">
            <v>Siedlecki</v>
          </cell>
          <cell r="F199"/>
          <cell r="G199" t="str">
            <v>Poprawa bezpieczeństwa ruchu drogowego na 1 przejściu dla pieszych w Siedlcach na ul. Henryka Sienkiewicza na drodze nr 540200W</v>
          </cell>
          <cell r="H199" t="str">
            <v>P</v>
          </cell>
          <cell r="I199">
            <v>1</v>
          </cell>
          <cell r="J199">
            <v>0</v>
          </cell>
          <cell r="K199">
            <v>1</v>
          </cell>
          <cell r="L199" t="str">
            <v>zaprojektuj i wybuduj</v>
          </cell>
          <cell r="M199" t="str">
            <v>Anna Kaczor</v>
          </cell>
          <cell r="N199" t="str">
            <v>06.2021 - 11.2021</v>
          </cell>
          <cell r="O199"/>
          <cell r="P199">
            <v>0.8</v>
          </cell>
          <cell r="Q199">
            <v>0.8</v>
          </cell>
          <cell r="R199">
            <v>58400</v>
          </cell>
          <cell r="S199" t="str">
            <v/>
          </cell>
          <cell r="T199" t="str">
            <v/>
          </cell>
          <cell r="U199"/>
          <cell r="V199"/>
          <cell r="W199"/>
          <cell r="X199"/>
          <cell r="Y199" t="str">
            <v>GP</v>
          </cell>
          <cell r="Z199"/>
        </row>
        <row r="200">
          <cell r="B200" t="str">
            <v>3.16.2021</v>
          </cell>
          <cell r="C200" t="str">
            <v>Gmina miejska Sochaczew</v>
          </cell>
          <cell r="D200">
            <v>1428011</v>
          </cell>
          <cell r="E200" t="str">
            <v>Sochaczewski</v>
          </cell>
          <cell r="F200"/>
          <cell r="G200" t="str">
            <v>Poprawa bezpieczeństwa ruchu drogowego na 1 przejściu dla pieszych w Sochaczewie na ul. Stefana Żeromskiego na drodze nr 381047W</v>
          </cell>
          <cell r="H200" t="str">
            <v>P</v>
          </cell>
          <cell r="I200">
            <v>1</v>
          </cell>
          <cell r="J200">
            <v>0</v>
          </cell>
          <cell r="K200">
            <v>1</v>
          </cell>
          <cell r="L200" t="str">
            <v>projekt + roboty budowlane</v>
          </cell>
          <cell r="M200" t="str">
            <v>Joanna Sudykowska</v>
          </cell>
          <cell r="N200" t="str">
            <v>06.2021 - 10.2021</v>
          </cell>
          <cell r="O200"/>
          <cell r="P200">
            <v>0.8</v>
          </cell>
          <cell r="Q200">
            <v>0.8</v>
          </cell>
          <cell r="R200">
            <v>32000</v>
          </cell>
          <cell r="S200" t="str">
            <v/>
          </cell>
          <cell r="T200" t="str">
            <v/>
          </cell>
          <cell r="U200"/>
          <cell r="V200"/>
          <cell r="W200"/>
          <cell r="X200"/>
          <cell r="Y200" t="str">
            <v>GP</v>
          </cell>
          <cell r="Z200" t="str">
            <v>-</v>
          </cell>
        </row>
        <row r="201">
          <cell r="B201" t="str">
            <v>3.34.2021</v>
          </cell>
          <cell r="C201" t="str">
            <v>Gmina miejska Kobyłka</v>
          </cell>
          <cell r="D201">
            <v>1434011</v>
          </cell>
          <cell r="E201" t="str">
            <v>Wołomiński</v>
          </cell>
          <cell r="F201"/>
          <cell r="G201" t="str">
            <v>Poprawa bezpieczeństwa ruchu drogowego na 1 przejściu dla pieszych w Kobyłce na ul. Jana Pawła II (przy ul. Wołomińskiej) na drodze nr 430459W</v>
          </cell>
          <cell r="H201" t="str">
            <v>P</v>
          </cell>
          <cell r="I201">
            <v>1</v>
          </cell>
          <cell r="J201">
            <v>0</v>
          </cell>
          <cell r="K201">
            <v>1</v>
          </cell>
          <cell r="L201" t="str">
            <v>zaprojektuj i wybuduj</v>
          </cell>
          <cell r="M201" t="str">
            <v>Rafał Rudnik</v>
          </cell>
          <cell r="N201" t="str">
            <v>06.2021 - 05.2022</v>
          </cell>
          <cell r="O201"/>
          <cell r="P201">
            <v>0.8</v>
          </cell>
          <cell r="Q201">
            <v>0.8</v>
          </cell>
          <cell r="R201">
            <v>20000</v>
          </cell>
          <cell r="S201" t="str">
            <v/>
          </cell>
          <cell r="T201" t="str">
            <v/>
          </cell>
          <cell r="U201"/>
          <cell r="V201"/>
          <cell r="W201"/>
          <cell r="X201"/>
          <cell r="Y201" t="str">
            <v>GP</v>
          </cell>
          <cell r="Z201"/>
        </row>
        <row r="202">
          <cell r="B202" t="str">
            <v>3.149.2021</v>
          </cell>
          <cell r="C202" t="str">
            <v>Gmina miejsko-wiejska Łomianki</v>
          </cell>
          <cell r="D202">
            <v>1432053</v>
          </cell>
          <cell r="E202" t="str">
            <v>Warszawski Zachodni</v>
          </cell>
          <cell r="F202"/>
          <cell r="G202" t="str">
            <v xml:space="preserve">Poprawa bezpieczeństwa ruchu drogowego na 1 przejściu dla pieszych w Łomiankach na ul. Warszawskiej (okolice nr 128)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H202" t="str">
            <v>P</v>
          </cell>
          <cell r="I202">
            <v>1</v>
          </cell>
          <cell r="J202">
            <v>0</v>
          </cell>
          <cell r="K202">
            <v>1</v>
          </cell>
          <cell r="L202" t="str">
            <v>zaprojektuj i wybuduj</v>
          </cell>
          <cell r="M202" t="str">
            <v>Anna Kaczor</v>
          </cell>
          <cell r="N202" t="str">
            <v>05.2021 - 11.2021</v>
          </cell>
          <cell r="O202"/>
          <cell r="P202">
            <v>0.8</v>
          </cell>
          <cell r="Q202">
            <v>0.8</v>
          </cell>
          <cell r="R202">
            <v>20000</v>
          </cell>
          <cell r="S202" t="str">
            <v/>
          </cell>
          <cell r="T202" t="str">
            <v/>
          </cell>
          <cell r="U202"/>
          <cell r="V202">
            <v>44449</v>
          </cell>
          <cell r="W202">
            <v>44440</v>
          </cell>
          <cell r="X202"/>
          <cell r="Y202" t="str">
            <v>GP</v>
          </cell>
          <cell r="Z202"/>
        </row>
        <row r="203">
          <cell r="B203" t="str">
            <v>3.225.2021</v>
          </cell>
          <cell r="C203" t="str">
            <v>Gmina miejska Płońsk</v>
          </cell>
          <cell r="D203">
            <v>1420011</v>
          </cell>
          <cell r="E203" t="str">
            <v>Płoński</v>
          </cell>
          <cell r="F203"/>
          <cell r="G203" t="str">
            <v>Poprawa bezpieczeństwa ruchu drogowego na 1 przejściu dla pieszych w Płońsku na ul. Żołnierzy Wyklętych na drodze nr 301465W</v>
          </cell>
          <cell r="H203" t="str">
            <v>P</v>
          </cell>
          <cell r="I203">
            <v>1</v>
          </cell>
          <cell r="J203">
            <v>0</v>
          </cell>
          <cell r="K203">
            <v>1</v>
          </cell>
          <cell r="L203" t="str">
            <v>projekt + roboty budowlane</v>
          </cell>
          <cell r="M203" t="str">
            <v>Anna Kaczor</v>
          </cell>
          <cell r="N203" t="str">
            <v>08.2021 - 06.2022</v>
          </cell>
          <cell r="O203"/>
          <cell r="P203">
            <v>0.8</v>
          </cell>
          <cell r="Q203">
            <v>0.8</v>
          </cell>
          <cell r="R203">
            <v>127034.4</v>
          </cell>
          <cell r="S203" t="str">
            <v/>
          </cell>
          <cell r="T203" t="str">
            <v/>
          </cell>
          <cell r="U203"/>
          <cell r="V203"/>
          <cell r="W203"/>
          <cell r="X203"/>
          <cell r="Y203" t="str">
            <v>GP</v>
          </cell>
          <cell r="Z203"/>
        </row>
        <row r="204">
          <cell r="B204" t="str">
            <v>3.157.2021</v>
          </cell>
          <cell r="C204" t="str">
            <v>Gmina miejsko-wiejska Grójec</v>
          </cell>
          <cell r="D204">
            <v>1406053</v>
          </cell>
          <cell r="E204" t="str">
            <v>Grójecki</v>
          </cell>
          <cell r="F204"/>
          <cell r="G204" t="str">
            <v>Poprawa bezpieczeństwa ruchu drogowego na 1 przejściu dla pieszych w Grójcu na ul. Olimpijskiej na drodze nr 160580W</v>
          </cell>
          <cell r="H204" t="str">
            <v>P</v>
          </cell>
          <cell r="I204">
            <v>1</v>
          </cell>
          <cell r="J204">
            <v>0</v>
          </cell>
          <cell r="K204">
            <v>1</v>
          </cell>
          <cell r="L204" t="str">
            <v>projekt + roboty budowlane</v>
          </cell>
          <cell r="M204" t="str">
            <v>Magdalena Panasiuk</v>
          </cell>
          <cell r="N204" t="str">
            <v>05.2021 - 04.2022</v>
          </cell>
          <cell r="O204"/>
          <cell r="P204">
            <v>0.8</v>
          </cell>
          <cell r="Q204">
            <v>0.8</v>
          </cell>
          <cell r="R204">
            <v>120478.56</v>
          </cell>
          <cell r="S204" t="str">
            <v/>
          </cell>
          <cell r="T204" t="str">
            <v/>
          </cell>
          <cell r="U204"/>
          <cell r="V204"/>
          <cell r="W204"/>
          <cell r="X204"/>
          <cell r="Y204" t="str">
            <v>GP</v>
          </cell>
          <cell r="Z204"/>
        </row>
        <row r="205">
          <cell r="B205" t="str">
            <v>3.185.2021</v>
          </cell>
          <cell r="C205" t="str">
            <v>Gmina miejsko-wiejska Zwoleń</v>
          </cell>
          <cell r="D205">
            <v>1436053</v>
          </cell>
          <cell r="E205" t="str">
            <v>Zwoleński</v>
          </cell>
          <cell r="F205"/>
          <cell r="G205" t="str">
            <v>Poprawa bezpieczeństwa ruchu drogowego na 2 przejściach dla pieszych w Zwoleniu na ul. 11 Listopada i Generała Sikorskiego na drogach nr 450598W, 450581W</v>
          </cell>
          <cell r="H205" t="str">
            <v>P</v>
          </cell>
          <cell r="I205">
            <v>2</v>
          </cell>
          <cell r="J205">
            <v>0</v>
          </cell>
          <cell r="K205">
            <v>2</v>
          </cell>
          <cell r="L205" t="str">
            <v>zaprojektuj i wybuduj</v>
          </cell>
          <cell r="M205" t="str">
            <v>Weronika Kropidłowska</v>
          </cell>
          <cell r="N205" t="str">
            <v>08.2021 - 11.2021</v>
          </cell>
          <cell r="O205"/>
          <cell r="P205">
            <v>0.8</v>
          </cell>
          <cell r="Q205">
            <v>0.8</v>
          </cell>
          <cell r="R205">
            <v>100000</v>
          </cell>
          <cell r="S205" t="str">
            <v/>
          </cell>
          <cell r="T205" t="str">
            <v/>
          </cell>
          <cell r="U205"/>
          <cell r="V205"/>
          <cell r="W205"/>
          <cell r="X205"/>
          <cell r="Y205" t="str">
            <v>GP</v>
          </cell>
          <cell r="Z205"/>
        </row>
        <row r="206">
          <cell r="B206" t="str">
            <v>3.270.2021</v>
          </cell>
          <cell r="C206" t="str">
            <v>Gmina miejska Łaskarzew</v>
          </cell>
          <cell r="D206">
            <v>1403021</v>
          </cell>
          <cell r="E206" t="str">
            <v>Garwoliński</v>
          </cell>
          <cell r="F206"/>
          <cell r="G206" t="str">
            <v>Poprawa bezpieczeństwa ruchu drogowego na 1 przejściu dla pieszych w Łaskarzewie na ul. Kopernika na drodze nr 130568W</v>
          </cell>
          <cell r="H206" t="str">
            <v>P</v>
          </cell>
          <cell r="I206">
            <v>1</v>
          </cell>
          <cell r="J206">
            <v>0</v>
          </cell>
          <cell r="K206">
            <v>1</v>
          </cell>
          <cell r="L206" t="str">
            <v>zaprojektuj i wybuduj</v>
          </cell>
          <cell r="M206" t="str">
            <v>Paulina Nowak</v>
          </cell>
          <cell r="N206" t="str">
            <v>09.2021 - 08.2022</v>
          </cell>
          <cell r="O206"/>
          <cell r="P206">
            <v>0.8</v>
          </cell>
          <cell r="Q206">
            <v>0.8</v>
          </cell>
          <cell r="R206">
            <v>64000</v>
          </cell>
          <cell r="S206" t="str">
            <v/>
          </cell>
          <cell r="T206" t="str">
            <v/>
          </cell>
          <cell r="U206"/>
          <cell r="V206"/>
          <cell r="W206"/>
          <cell r="X206"/>
          <cell r="Y206" t="str">
            <v>GP</v>
          </cell>
          <cell r="Z206"/>
        </row>
        <row r="207">
          <cell r="B207" t="str">
            <v>3.15.2021</v>
          </cell>
          <cell r="C207" t="str">
            <v>Gmina miejska Sochaczew</v>
          </cell>
          <cell r="D207">
            <v>1428011</v>
          </cell>
          <cell r="E207" t="str">
            <v>Sochaczewski</v>
          </cell>
          <cell r="F207"/>
          <cell r="G207" t="str">
            <v>Poprawa bezpieczeństwa ruchu drogowego na 1 przejściu dla pieszych w Sochaczewie na ul. Polnej na drodze nr 380942W</v>
          </cell>
          <cell r="H207" t="str">
            <v>P</v>
          </cell>
          <cell r="I207">
            <v>1</v>
          </cell>
          <cell r="J207">
            <v>0</v>
          </cell>
          <cell r="K207">
            <v>1</v>
          </cell>
          <cell r="L207" t="str">
            <v>projekt + roboty budowlane</v>
          </cell>
          <cell r="M207" t="str">
            <v>Joanna Sudykowska</v>
          </cell>
          <cell r="N207" t="str">
            <v>06.2021 - 10.2021</v>
          </cell>
          <cell r="O207"/>
          <cell r="P207">
            <v>0.8</v>
          </cell>
          <cell r="Q207">
            <v>0.8</v>
          </cell>
          <cell r="R207">
            <v>32000</v>
          </cell>
          <cell r="S207" t="str">
            <v/>
          </cell>
          <cell r="T207" t="str">
            <v/>
          </cell>
          <cell r="U207"/>
          <cell r="V207"/>
          <cell r="W207"/>
          <cell r="X207"/>
          <cell r="Y207" t="str">
            <v>GP</v>
          </cell>
          <cell r="Z207" t="str">
            <v>-</v>
          </cell>
        </row>
        <row r="208">
          <cell r="B208" t="str">
            <v>3.61.2021</v>
          </cell>
          <cell r="C208" t="str">
            <v>Gmina miejsko-wiejska Wołomin</v>
          </cell>
          <cell r="D208">
            <v>1434123</v>
          </cell>
          <cell r="E208" t="str">
            <v>Wołomiński</v>
          </cell>
          <cell r="F208"/>
          <cell r="G208" t="str">
            <v>Poprawa bezpieczeństwa ruchu drogowego na 1 przejściu dla pieszych w Wołominie na ul. Legionów na drodze nr 431077W (w km 0+238,00)</v>
          </cell>
          <cell r="H208" t="str">
            <v>B</v>
          </cell>
          <cell r="I208">
            <v>1</v>
          </cell>
          <cell r="J208">
            <v>0</v>
          </cell>
          <cell r="K208">
            <v>1</v>
          </cell>
          <cell r="L208" t="str">
            <v>roboty budowlane</v>
          </cell>
          <cell r="M208" t="str">
            <v>Katarzyna Dziuda</v>
          </cell>
          <cell r="N208" t="str">
            <v>05.2021 - 06.2021</v>
          </cell>
          <cell r="O208"/>
          <cell r="P208">
            <v>0.8</v>
          </cell>
          <cell r="Q208">
            <v>0.8</v>
          </cell>
          <cell r="R208">
            <v>12000</v>
          </cell>
          <cell r="S208" t="str">
            <v/>
          </cell>
          <cell r="T208" t="str">
            <v/>
          </cell>
          <cell r="U208"/>
          <cell r="V208">
            <v>44449</v>
          </cell>
          <cell r="W208">
            <v>44501</v>
          </cell>
          <cell r="X208"/>
          <cell r="Y208" t="str">
            <v>GP</v>
          </cell>
          <cell r="Z208"/>
        </row>
        <row r="209">
          <cell r="B209" t="str">
            <v>3.62.2021</v>
          </cell>
          <cell r="C209" t="str">
            <v>Gmina miejsko-wiejska Wołomin</v>
          </cell>
          <cell r="D209">
            <v>1434123</v>
          </cell>
          <cell r="E209" t="str">
            <v>Wołomiński</v>
          </cell>
          <cell r="F209"/>
          <cell r="G209" t="str">
            <v>Poprawa bezpieczeństwa ruchu drogowego na 1 przejściu dla pieszych w Wołominie na ul. Legionów na drodze nr 431077W (w km 0+359,00)</v>
          </cell>
          <cell r="H209" t="str">
            <v>B</v>
          </cell>
          <cell r="I209">
            <v>1</v>
          </cell>
          <cell r="J209">
            <v>0</v>
          </cell>
          <cell r="K209">
            <v>1</v>
          </cell>
          <cell r="L209" t="str">
            <v>roboty budowlane</v>
          </cell>
          <cell r="M209" t="str">
            <v>Katarzyna Dziuda</v>
          </cell>
          <cell r="N209" t="str">
            <v>05.2021 - 06.2021</v>
          </cell>
          <cell r="O209"/>
          <cell r="P209">
            <v>0.8</v>
          </cell>
          <cell r="Q209">
            <v>0.8</v>
          </cell>
          <cell r="R209">
            <v>12000</v>
          </cell>
          <cell r="S209" t="str">
            <v/>
          </cell>
          <cell r="T209" t="str">
            <v/>
          </cell>
          <cell r="U209"/>
          <cell r="V209">
            <v>44449</v>
          </cell>
          <cell r="W209">
            <v>44501</v>
          </cell>
          <cell r="X209"/>
          <cell r="Y209" t="str">
            <v>GP</v>
          </cell>
          <cell r="Z209"/>
        </row>
        <row r="210">
          <cell r="B210" t="str">
            <v>3.21.2021</v>
          </cell>
          <cell r="C210" t="str">
            <v>Gmina miejsko-wiejska Brok</v>
          </cell>
          <cell r="D210">
            <v>1416043</v>
          </cell>
          <cell r="E210" t="str">
            <v>Ostrowski</v>
          </cell>
          <cell r="F210"/>
          <cell r="G210" t="str">
            <v>Poprawa bezpieczeństwa ruchu drogowego na 1 przejściu dla pieszych w Broku na ul. Jana Pawła II na drodze nr 260320W</v>
          </cell>
          <cell r="H210" t="str">
            <v>P</v>
          </cell>
          <cell r="I210">
            <v>1</v>
          </cell>
          <cell r="J210">
            <v>0</v>
          </cell>
          <cell r="K210">
            <v>1</v>
          </cell>
          <cell r="L210" t="str">
            <v>zaprojektuj i wybuduj</v>
          </cell>
          <cell r="M210" t="str">
            <v>Magdalena Panasiuk</v>
          </cell>
          <cell r="N210" t="str">
            <v>08.2021 - 07.2022</v>
          </cell>
          <cell r="O210"/>
          <cell r="P210">
            <v>0.8</v>
          </cell>
          <cell r="Q210">
            <v>0.8</v>
          </cell>
          <cell r="R210">
            <v>200000</v>
          </cell>
          <cell r="S210" t="str">
            <v/>
          </cell>
          <cell r="T210" t="str">
            <v/>
          </cell>
          <cell r="U210"/>
          <cell r="V210"/>
          <cell r="W210"/>
          <cell r="X210"/>
          <cell r="Y210" t="str">
            <v>GP</v>
          </cell>
          <cell r="Z210"/>
        </row>
        <row r="211">
          <cell r="B211" t="str">
            <v>3.262.2021</v>
          </cell>
          <cell r="C211" t="str">
            <v>Gmina miejsko-wiejska Halinów</v>
          </cell>
          <cell r="D211">
            <v>1412073</v>
          </cell>
          <cell r="E211" t="str">
            <v>Miński</v>
          </cell>
          <cell r="F211"/>
          <cell r="G211" t="str">
            <v>Poprawa bezpieczeństwa ruchu drogowego na 4 przejściach dla pieszych w Halinowie, Józefinie, Długiej Kościelnej na ul. Stołecznej, Spacerowej, Dąbrowskiego i Chojniak na drogach nr 221444W, 220401W i 2201W</v>
          </cell>
          <cell r="H211" t="str">
            <v>P</v>
          </cell>
          <cell r="I211">
            <v>4</v>
          </cell>
          <cell r="J211">
            <v>2</v>
          </cell>
          <cell r="K211">
            <v>2</v>
          </cell>
          <cell r="L211" t="str">
            <v>projekt + roboty budowlane</v>
          </cell>
          <cell r="M211" t="str">
            <v>Joanna Sudykowska</v>
          </cell>
          <cell r="N211" t="str">
            <v>07.2021 - 06.2022</v>
          </cell>
          <cell r="O211"/>
          <cell r="P211">
            <v>0.8</v>
          </cell>
          <cell r="Q211">
            <v>0.8</v>
          </cell>
          <cell r="R211">
            <v>200000</v>
          </cell>
          <cell r="S211" t="str">
            <v/>
          </cell>
          <cell r="T211" t="str">
            <v/>
          </cell>
          <cell r="U211"/>
          <cell r="V211"/>
          <cell r="W211"/>
          <cell r="X211"/>
          <cell r="Y211" t="str">
            <v>GP</v>
          </cell>
          <cell r="Z211" t="str">
            <v>-</v>
          </cell>
        </row>
        <row r="212">
          <cell r="B212" t="str">
            <v>3.78.2021</v>
          </cell>
          <cell r="C212" t="str">
            <v>Gmina wiejska Suchożebry</v>
          </cell>
          <cell r="D212">
            <v>1426102</v>
          </cell>
          <cell r="E212" t="str">
            <v>Siedlecki</v>
          </cell>
          <cell r="F212"/>
          <cell r="G212" t="str">
            <v>Poprawa bezpieczeństwa ruchu drogowego na 1 przejściu dla pieszych w Suchożebrach na ul. Aleksandry Ogińskiej na drodze nr 361018W</v>
          </cell>
          <cell r="H212" t="str">
            <v>P</v>
          </cell>
          <cell r="I212">
            <v>1</v>
          </cell>
          <cell r="J212">
            <v>0</v>
          </cell>
          <cell r="K212">
            <v>1</v>
          </cell>
          <cell r="L212" t="str">
            <v>projekt + roboty budowlane</v>
          </cell>
          <cell r="M212" t="str">
            <v>Paulina Nowak</v>
          </cell>
          <cell r="N212" t="str">
            <v>08.2021 - 07.2022</v>
          </cell>
          <cell r="O212"/>
          <cell r="P212">
            <v>0.8</v>
          </cell>
          <cell r="Q212">
            <v>0.8</v>
          </cell>
          <cell r="R212">
            <v>160000</v>
          </cell>
          <cell r="S212" t="str">
            <v/>
          </cell>
          <cell r="T212" t="str">
            <v/>
          </cell>
          <cell r="U212"/>
          <cell r="V212"/>
          <cell r="W212"/>
          <cell r="X212"/>
          <cell r="Y212" t="str">
            <v>GP</v>
          </cell>
          <cell r="Z212"/>
        </row>
        <row r="213">
          <cell r="B213" t="str">
            <v>3.195.2021</v>
          </cell>
          <cell r="C213" t="str">
            <v>Gmina miejsko-wiejska Grójec</v>
          </cell>
          <cell r="D213">
            <v>1406053</v>
          </cell>
          <cell r="E213" t="str">
            <v>Grójecki</v>
          </cell>
          <cell r="F213"/>
          <cell r="G213" t="str">
            <v>Poprawa bezpieczeństwa ruchu drogowego na 3 przejściach dla pieszych w Grójcu na ul. Zbyszewskiej i Pana Kleksa na drogach nr 161572W i 161536W</v>
          </cell>
          <cell r="H213" t="str">
            <v>P</v>
          </cell>
          <cell r="I213">
            <v>3</v>
          </cell>
          <cell r="J213">
            <v>0</v>
          </cell>
          <cell r="K213">
            <v>3</v>
          </cell>
          <cell r="L213" t="str">
            <v>projekt + roboty budowlane</v>
          </cell>
          <cell r="M213" t="str">
            <v>Magdalena Panasiuk</v>
          </cell>
          <cell r="N213" t="str">
            <v>05.2021 - 04.2022</v>
          </cell>
          <cell r="O213"/>
          <cell r="P213">
            <v>0.8</v>
          </cell>
          <cell r="Q213">
            <v>0.8</v>
          </cell>
          <cell r="R213">
            <v>107575.3</v>
          </cell>
          <cell r="S213" t="str">
            <v/>
          </cell>
          <cell r="T213" t="str">
            <v/>
          </cell>
          <cell r="U213"/>
          <cell r="V213"/>
          <cell r="W213"/>
          <cell r="X213"/>
          <cell r="Y213" t="str">
            <v>GP</v>
          </cell>
          <cell r="Z213"/>
        </row>
        <row r="214">
          <cell r="B214" t="str">
            <v>3.19.2021</v>
          </cell>
          <cell r="C214" t="str">
            <v>Gmina wiejska Sochaczew</v>
          </cell>
          <cell r="D214">
            <v>1428072</v>
          </cell>
          <cell r="E214" t="str">
            <v>Sochaczewski</v>
          </cell>
          <cell r="F214"/>
          <cell r="G214" t="str">
            <v>Poprawa bezpieczeństwa ruchu drogowego na 1 przejściu dla pieszych w Gawłowie na drodze nr 380702W</v>
          </cell>
          <cell r="H214" t="str">
            <v>P</v>
          </cell>
          <cell r="I214">
            <v>1</v>
          </cell>
          <cell r="J214">
            <v>1</v>
          </cell>
          <cell r="K214">
            <v>0</v>
          </cell>
          <cell r="L214" t="str">
            <v>roboty budowlane</v>
          </cell>
          <cell r="M214" t="str">
            <v>Paulina Nowak</v>
          </cell>
          <cell r="N214" t="str">
            <v>07.2021 - 08.2021</v>
          </cell>
          <cell r="O214"/>
          <cell r="P214">
            <v>0.8</v>
          </cell>
          <cell r="Q214">
            <v>0.8</v>
          </cell>
          <cell r="R214">
            <v>104000</v>
          </cell>
          <cell r="S214" t="str">
            <v/>
          </cell>
          <cell r="T214" t="str">
            <v/>
          </cell>
          <cell r="U214"/>
          <cell r="V214"/>
          <cell r="W214"/>
          <cell r="X214"/>
          <cell r="Y214" t="str">
            <v>GP</v>
          </cell>
          <cell r="Z214"/>
        </row>
        <row r="215">
          <cell r="B215" t="str">
            <v>3.103.2021</v>
          </cell>
          <cell r="C215" t="str">
            <v>Gmina miejsko-wiejska Białobrzegi</v>
          </cell>
          <cell r="D215">
            <v>1401013</v>
          </cell>
          <cell r="E215" t="str">
            <v>Białobrzeski</v>
          </cell>
          <cell r="F215"/>
          <cell r="G215" t="str">
            <v>Poprawa bezpieczeństwa ruchu drogowego na 2 przejściach dla pieszych w miejscowości Szczyty na drodze gminnej nr 110112W i drodze krajowej nr 48</v>
          </cell>
          <cell r="H215" t="str">
            <v>P</v>
          </cell>
          <cell r="I215">
            <v>2</v>
          </cell>
          <cell r="J215">
            <v>2</v>
          </cell>
          <cell r="K215">
            <v>0</v>
          </cell>
          <cell r="L215" t="str">
            <v>roboty budowlane</v>
          </cell>
          <cell r="M215" t="str">
            <v>Paulina Nowak</v>
          </cell>
          <cell r="N215" t="str">
            <v>08.2021 - 05.2022</v>
          </cell>
          <cell r="O215"/>
          <cell r="P215">
            <v>0.8</v>
          </cell>
          <cell r="Q215">
            <v>0.8</v>
          </cell>
          <cell r="R215">
            <v>186133.69</v>
          </cell>
          <cell r="S215" t="str">
            <v/>
          </cell>
          <cell r="T215" t="str">
            <v/>
          </cell>
          <cell r="U215"/>
          <cell r="V215"/>
          <cell r="W215"/>
          <cell r="X215"/>
          <cell r="Y215" t="str">
            <v>GP</v>
          </cell>
          <cell r="Z215"/>
        </row>
        <row r="216">
          <cell r="B216" t="str">
            <v>3.85.2021</v>
          </cell>
          <cell r="C216" t="str">
            <v>Gmina miejska Piastów</v>
          </cell>
          <cell r="D216">
            <v>1421011</v>
          </cell>
          <cell r="E216" t="str">
            <v>Pruszkowski</v>
          </cell>
          <cell r="F216"/>
          <cell r="G216" t="str">
            <v>Poprawa bezpieczeństwa ruchu drogowego na 2 przejściach dla pieszych w Piastowie na ul. Józefa Sowińskiego i Alei Wojska Polskiego na drogach nr 310700W, 310716W</v>
          </cell>
          <cell r="H216" t="str">
            <v>P</v>
          </cell>
          <cell r="I216">
            <v>2</v>
          </cell>
          <cell r="J216">
            <v>2</v>
          </cell>
          <cell r="K216">
            <v>0</v>
          </cell>
          <cell r="L216" t="str">
            <v>projekt + roboty budowlane</v>
          </cell>
          <cell r="M216" t="str">
            <v>Dominika Gałązka</v>
          </cell>
          <cell r="N216" t="str">
            <v>06.2021 - 03.2022</v>
          </cell>
          <cell r="O216"/>
          <cell r="P216">
            <v>0.8</v>
          </cell>
          <cell r="Q216">
            <v>0.8</v>
          </cell>
          <cell r="R216">
            <v>360000</v>
          </cell>
          <cell r="S216" t="str">
            <v/>
          </cell>
          <cell r="T216" t="str">
            <v/>
          </cell>
          <cell r="U216"/>
          <cell r="V216"/>
          <cell r="W216"/>
          <cell r="X216"/>
          <cell r="Y216" t="str">
            <v>GP</v>
          </cell>
          <cell r="Z216"/>
        </row>
        <row r="217">
          <cell r="B217" t="str">
            <v>3.212.2021</v>
          </cell>
          <cell r="C217" t="str">
            <v>Gmina wiejska Celestynów</v>
          </cell>
          <cell r="D217">
            <v>1417032</v>
          </cell>
          <cell r="E217" t="str">
            <v>Otwocki</v>
          </cell>
          <cell r="F217"/>
          <cell r="G217" t="str">
            <v>Poprawa bezpieczeństwa ruchu drogowego na 1 przejściu dla pieszych w Celestynowie na ul. Św. Kazimierza na drodze nr 270142W</v>
          </cell>
          <cell r="H217" t="str">
            <v>P</v>
          </cell>
          <cell r="I217">
            <v>1</v>
          </cell>
          <cell r="J217">
            <v>1</v>
          </cell>
          <cell r="K217">
            <v>0</v>
          </cell>
          <cell r="L217" t="str">
            <v>zaprojektuj i wybuduj</v>
          </cell>
          <cell r="M217" t="str">
            <v>Paulina Nowak</v>
          </cell>
          <cell r="N217" t="str">
            <v>09.2021 - 08.2022</v>
          </cell>
          <cell r="O217"/>
          <cell r="P217">
            <v>0.8</v>
          </cell>
          <cell r="Q217">
            <v>0.8</v>
          </cell>
          <cell r="R217">
            <v>48000</v>
          </cell>
          <cell r="S217" t="str">
            <v/>
          </cell>
          <cell r="T217" t="str">
            <v/>
          </cell>
          <cell r="U217"/>
          <cell r="V217"/>
          <cell r="W217"/>
          <cell r="X217"/>
          <cell r="Y217" t="str">
            <v>GP</v>
          </cell>
          <cell r="Z217"/>
        </row>
        <row r="218">
          <cell r="B218" t="str">
            <v>3.46.2021</v>
          </cell>
          <cell r="C218" t="str">
            <v>Gmina miejsko-wiejska Szydłowiec</v>
          </cell>
          <cell r="D218">
            <v>1430053</v>
          </cell>
          <cell r="E218" t="str">
            <v>Szydłowiecki</v>
          </cell>
          <cell r="F218"/>
          <cell r="G218" t="str">
            <v>Poprawa bezpieczeństwa ruchu drogowego na 1 przejściu dla pieszych w Szydłowcu na ul. Wschodniej na drodze nr 400560W</v>
          </cell>
          <cell r="H218" t="str">
            <v>P</v>
          </cell>
          <cell r="I218">
            <v>1</v>
          </cell>
          <cell r="J218">
            <v>1</v>
          </cell>
          <cell r="K218">
            <v>0</v>
          </cell>
          <cell r="L218" t="str">
            <v>roboty budowlane</v>
          </cell>
          <cell r="M218" t="str">
            <v>zadanie usunięte z listy</v>
          </cell>
          <cell r="N218" t="str">
            <v>07.2021 - 02.2022</v>
          </cell>
          <cell r="O218"/>
          <cell r="P218">
            <v>0.8</v>
          </cell>
          <cell r="Q218">
            <v>0.8</v>
          </cell>
          <cell r="R218">
            <v>64000</v>
          </cell>
          <cell r="S218" t="str">
            <v/>
          </cell>
          <cell r="T218" t="str">
            <v/>
          </cell>
          <cell r="U218"/>
          <cell r="V218"/>
          <cell r="W218"/>
          <cell r="X218"/>
          <cell r="Y218" t="str">
            <v>GP</v>
          </cell>
          <cell r="Z218"/>
        </row>
        <row r="219">
          <cell r="B219" t="str">
            <v>3.47.2021</v>
          </cell>
          <cell r="C219" t="str">
            <v>Gmina miejsko-wiejska Szydłowiec</v>
          </cell>
          <cell r="D219">
            <v>1430053</v>
          </cell>
          <cell r="E219" t="str">
            <v>Szydłowiecki</v>
          </cell>
          <cell r="F219"/>
          <cell r="G219" t="str">
            <v>Poprawa bezpieczeństwa ruchu drogowego na 1 przejściu dla pieszych w Szydłowcu na ul. Jastrzębskiej na drodze nr 400535W</v>
          </cell>
          <cell r="H219" t="str">
            <v>P</v>
          </cell>
          <cell r="I219">
            <v>1</v>
          </cell>
          <cell r="J219">
            <v>1</v>
          </cell>
          <cell r="K219">
            <v>0</v>
          </cell>
          <cell r="L219" t="str">
            <v>roboty budowlane</v>
          </cell>
          <cell r="M219" t="str">
            <v>zadanie usunięte z listy</v>
          </cell>
          <cell r="N219" t="str">
            <v>07.2021 - 02.2022</v>
          </cell>
          <cell r="O219"/>
          <cell r="P219">
            <v>0.8</v>
          </cell>
          <cell r="Q219">
            <v>0.8</v>
          </cell>
          <cell r="R219">
            <v>64000</v>
          </cell>
          <cell r="S219" t="str">
            <v/>
          </cell>
          <cell r="T219" t="str">
            <v/>
          </cell>
          <cell r="U219"/>
          <cell r="V219"/>
          <cell r="W219"/>
          <cell r="X219"/>
          <cell r="Y219" t="str">
            <v>GP</v>
          </cell>
          <cell r="Z219"/>
        </row>
        <row r="220">
          <cell r="B220" t="str">
            <v>3.152.2021</v>
          </cell>
          <cell r="C220" t="str">
            <v>Gmina wiejska Baranowo</v>
          </cell>
          <cell r="D220">
            <v>1415012</v>
          </cell>
          <cell r="E220" t="str">
            <v>Ostrołęcki</v>
          </cell>
          <cell r="F220"/>
          <cell r="G220" t="str">
            <v>Poprawa bezpieczeństwa ruchu drogowego na 1 przejściu dla pieszych w Baranowie na ul. Niepodległości na drodze nr 250101W</v>
          </cell>
          <cell r="H220" t="str">
            <v>P</v>
          </cell>
          <cell r="I220">
            <v>1</v>
          </cell>
          <cell r="J220">
            <v>1</v>
          </cell>
          <cell r="K220">
            <v>0</v>
          </cell>
          <cell r="L220" t="str">
            <v>projekt + roboty budowlane</v>
          </cell>
          <cell r="M220" t="str">
            <v>Magdalena Panasiuk</v>
          </cell>
          <cell r="N220" t="str">
            <v>10.2021 - 07.2022</v>
          </cell>
          <cell r="O220"/>
          <cell r="P220">
            <v>0.8</v>
          </cell>
          <cell r="Q220">
            <v>0.8</v>
          </cell>
          <cell r="R220">
            <v>120000</v>
          </cell>
          <cell r="S220" t="str">
            <v/>
          </cell>
          <cell r="T220" t="str">
            <v/>
          </cell>
          <cell r="U220"/>
          <cell r="V220"/>
          <cell r="W220"/>
          <cell r="X220"/>
          <cell r="Y220" t="str">
            <v>GP</v>
          </cell>
          <cell r="Z220"/>
        </row>
        <row r="221">
          <cell r="B221" t="str">
            <v>3.28.2021</v>
          </cell>
          <cell r="C221" t="str">
            <v>Gmina wiejska Płońsk</v>
          </cell>
          <cell r="D221">
            <v>1420092</v>
          </cell>
          <cell r="E221" t="str">
            <v>Płoński</v>
          </cell>
          <cell r="F221"/>
          <cell r="G221" t="str">
            <v>Poprawa bezpieczeństwa ruchu drogowego na 4 przejściach dla pieszych w Lisewie na drogach nr 300735W i 301736W</v>
          </cell>
          <cell r="H221" t="str">
            <v>P</v>
          </cell>
          <cell r="I221">
            <v>4</v>
          </cell>
          <cell r="J221">
            <v>4</v>
          </cell>
          <cell r="K221">
            <v>0</v>
          </cell>
          <cell r="L221" t="str">
            <v>projekt + roboty budowlane</v>
          </cell>
          <cell r="M221" t="str">
            <v>Katarzyna Dziuda</v>
          </cell>
          <cell r="N221" t="str">
            <v>08.2021 - 07.2022</v>
          </cell>
          <cell r="O221"/>
          <cell r="P221">
            <v>0.8</v>
          </cell>
          <cell r="Q221">
            <v>0.8</v>
          </cell>
          <cell r="R221">
            <v>165565.41</v>
          </cell>
          <cell r="S221" t="str">
            <v/>
          </cell>
          <cell r="T221" t="str">
            <v/>
          </cell>
          <cell r="U221"/>
          <cell r="V221"/>
          <cell r="W221"/>
          <cell r="X221"/>
          <cell r="Y221" t="str">
            <v>GP</v>
          </cell>
          <cell r="Z221"/>
        </row>
        <row r="222">
          <cell r="B222" t="str">
            <v>3.84.2021</v>
          </cell>
          <cell r="C222" t="str">
            <v>Gmina miejsko-wiejska Tarczyn</v>
          </cell>
          <cell r="D222">
            <v>1418063</v>
          </cell>
          <cell r="E222" t="str">
            <v>Piaseczyński</v>
          </cell>
          <cell r="F222"/>
          <cell r="G222" t="str">
            <v>Poprawa bezpieczeństwa ruchu drogowego na 1 przejściu dla pieszych w Tarczynie na ul. Bronisława Reszki na drodze nr 281084W</v>
          </cell>
          <cell r="H222" t="str">
            <v>P</v>
          </cell>
          <cell r="I222">
            <v>1</v>
          </cell>
          <cell r="J222">
            <v>1</v>
          </cell>
          <cell r="K222">
            <v>0</v>
          </cell>
          <cell r="L222" t="str">
            <v>projekt + roboty budowlane</v>
          </cell>
          <cell r="M222" t="str">
            <v>Rafał Rudnik</v>
          </cell>
          <cell r="N222" t="str">
            <v>03.2021 - 02.2022</v>
          </cell>
          <cell r="O222"/>
          <cell r="P222">
            <v>0.8</v>
          </cell>
          <cell r="Q222">
            <v>0.8</v>
          </cell>
          <cell r="R222">
            <v>160000</v>
          </cell>
          <cell r="S222" t="str">
            <v/>
          </cell>
          <cell r="T222" t="str">
            <v/>
          </cell>
          <cell r="U222"/>
          <cell r="V222"/>
          <cell r="W222"/>
          <cell r="X222"/>
          <cell r="Y222" t="str">
            <v>GP</v>
          </cell>
          <cell r="Z222"/>
        </row>
        <row r="223">
          <cell r="B223" t="str">
            <v>3.35.2021</v>
          </cell>
          <cell r="C223" t="str">
            <v>Gmina wiejska Młodzieszyn</v>
          </cell>
          <cell r="D223">
            <v>1428042</v>
          </cell>
          <cell r="E223" t="str">
            <v>Sochaczewski</v>
          </cell>
          <cell r="F223"/>
          <cell r="G223" t="str">
            <v>Poprawa bezpieczeństwa ruchu drogowego na 2 przejściach dla pieszych w Kamionie Poduchownym na drogach nr 380311W oraz 380301W</v>
          </cell>
          <cell r="H223" t="str">
            <v>P</v>
          </cell>
          <cell r="I223">
            <v>2</v>
          </cell>
          <cell r="J223">
            <v>2</v>
          </cell>
          <cell r="K223">
            <v>0</v>
          </cell>
          <cell r="L223" t="str">
            <v>zaprojektuj i wybuduj</v>
          </cell>
          <cell r="M223" t="str">
            <v>Rafał Rudnik</v>
          </cell>
          <cell r="N223" t="str">
            <v>07.2021 - 12.2021</v>
          </cell>
          <cell r="O223"/>
          <cell r="P223">
            <v>0.8</v>
          </cell>
          <cell r="Q223">
            <v>0.8</v>
          </cell>
          <cell r="R223">
            <v>117600</v>
          </cell>
          <cell r="S223" t="str">
            <v/>
          </cell>
          <cell r="T223" t="str">
            <v/>
          </cell>
          <cell r="U223"/>
          <cell r="V223"/>
          <cell r="W223"/>
          <cell r="X223"/>
          <cell r="Y223" t="str">
            <v>GP</v>
          </cell>
          <cell r="Z223"/>
        </row>
        <row r="224">
          <cell r="B224" t="str">
            <v>3.59.2021</v>
          </cell>
          <cell r="C224" t="str">
            <v>Gmina wiejska Wiązowna</v>
          </cell>
          <cell r="D224">
            <v>1417082</v>
          </cell>
          <cell r="E224" t="str">
            <v>Otwocki</v>
          </cell>
          <cell r="F224"/>
          <cell r="G224" t="str">
            <v>Poprawa bezpieczeństwa ruchu drogowego na 1 przejściu dla pieszych w Wiązownie na ul. Kościelnej</v>
          </cell>
          <cell r="H224" t="str">
            <v>P</v>
          </cell>
          <cell r="I224">
            <v>1</v>
          </cell>
          <cell r="J224">
            <v>1</v>
          </cell>
          <cell r="K224">
            <v>0</v>
          </cell>
          <cell r="L224" t="str">
            <v>projekt + roboty budowlane</v>
          </cell>
          <cell r="M224" t="str">
            <v>Dominika Gałązka</v>
          </cell>
          <cell r="N224" t="str">
            <v>02.2021 - 01.2022</v>
          </cell>
          <cell r="O224"/>
          <cell r="P224">
            <v>0.8</v>
          </cell>
          <cell r="Q224">
            <v>0.8</v>
          </cell>
          <cell r="R224">
            <v>200000</v>
          </cell>
          <cell r="S224" t="str">
            <v/>
          </cell>
          <cell r="T224" t="str">
            <v/>
          </cell>
          <cell r="U224"/>
          <cell r="V224">
            <v>44482</v>
          </cell>
          <cell r="W224"/>
          <cell r="X224"/>
          <cell r="Y224" t="str">
            <v>GP</v>
          </cell>
          <cell r="Z224"/>
        </row>
        <row r="225">
          <cell r="B225" t="str">
            <v>3.73.2021</v>
          </cell>
          <cell r="C225" t="str">
            <v>Gmina miejsko-wiejska Wyszogród</v>
          </cell>
          <cell r="D225">
            <v>1419153</v>
          </cell>
          <cell r="E225" t="str">
            <v>Płocki</v>
          </cell>
          <cell r="F225"/>
          <cell r="G225" t="str">
            <v>Poprawa bezpieczeństwa ruchu drogowego na 1 przejściu dla pieszych w Wyszogrodzie na ul. Niepodległości na drodze nr 291530W (w km 0+580 - 0+590)</v>
          </cell>
          <cell r="H225" t="str">
            <v>P</v>
          </cell>
          <cell r="I225">
            <v>1</v>
          </cell>
          <cell r="J225">
            <v>1</v>
          </cell>
          <cell r="K225">
            <v>0</v>
          </cell>
          <cell r="L225" t="str">
            <v>projekt + roboty budowlane</v>
          </cell>
          <cell r="M225" t="str">
            <v>Paulina Nowak</v>
          </cell>
          <cell r="N225" t="str">
            <v>06.2021 - 05.2022</v>
          </cell>
          <cell r="O225"/>
          <cell r="P225">
            <v>0.8</v>
          </cell>
          <cell r="Q225">
            <v>0.8</v>
          </cell>
          <cell r="R225">
            <v>120000</v>
          </cell>
          <cell r="S225" t="str">
            <v/>
          </cell>
          <cell r="T225" t="str">
            <v/>
          </cell>
          <cell r="U225"/>
          <cell r="V225"/>
          <cell r="W225"/>
          <cell r="X225"/>
          <cell r="Y225" t="str">
            <v>GP</v>
          </cell>
          <cell r="Z225"/>
        </row>
        <row r="226">
          <cell r="B226" t="str">
            <v>3.88.2021</v>
          </cell>
          <cell r="C226" t="str">
            <v>Gmina wiejska Klembów</v>
          </cell>
          <cell r="D226">
            <v>1434072</v>
          </cell>
          <cell r="E226" t="str">
            <v>Wołomiński</v>
          </cell>
          <cell r="F226"/>
          <cell r="G226" t="str">
            <v>Poprawa bezpieczeństwa ruchu drogowego na 1 przejściu dla pieszych w Kruszu na ul. Kryształowej na drodze nr 430311W</v>
          </cell>
          <cell r="H226" t="str">
            <v>P</v>
          </cell>
          <cell r="I226">
            <v>1</v>
          </cell>
          <cell r="J226">
            <v>1</v>
          </cell>
          <cell r="K226">
            <v>0</v>
          </cell>
          <cell r="L226" t="str">
            <v>zaprojektuj i wybuduj</v>
          </cell>
          <cell r="M226" t="str">
            <v>Alicja Pytlarczyk</v>
          </cell>
          <cell r="N226" t="str">
            <v>07.2021 - 06.2022</v>
          </cell>
          <cell r="O226"/>
          <cell r="P226">
            <v>0.8</v>
          </cell>
          <cell r="Q226">
            <v>0.8</v>
          </cell>
          <cell r="R226">
            <v>64000</v>
          </cell>
          <cell r="S226" t="str">
            <v/>
          </cell>
          <cell r="T226" t="str">
            <v/>
          </cell>
          <cell r="U226"/>
          <cell r="V226"/>
          <cell r="W226"/>
          <cell r="X226"/>
          <cell r="Y226" t="str">
            <v>GP</v>
          </cell>
          <cell r="Z226"/>
        </row>
        <row r="227">
          <cell r="B227" t="str">
            <v>3.20.2021</v>
          </cell>
          <cell r="C227" t="str">
            <v>Gmina wiejska Wodynie</v>
          </cell>
          <cell r="D227">
            <v>1426122</v>
          </cell>
          <cell r="E227" t="str">
            <v>Siedlecki</v>
          </cell>
          <cell r="F227"/>
          <cell r="G227" t="str">
            <v>Poprawa bezpieczeństwa ruchu drogowego na 4 przejściach dla pieszych w Woli Wodyńskiej na drogach nr 361210W, 361219W, 361212W</v>
          </cell>
          <cell r="H227" t="str">
            <v>P</v>
          </cell>
          <cell r="I227">
            <v>4</v>
          </cell>
          <cell r="J227">
            <v>4</v>
          </cell>
          <cell r="K227">
            <v>0</v>
          </cell>
          <cell r="L227" t="str">
            <v>projekt + roboty budowlane</v>
          </cell>
          <cell r="M227" t="str">
            <v>Alicja Pytlarczyk</v>
          </cell>
          <cell r="N227" t="str">
            <v>09.2021 - 08.2022</v>
          </cell>
          <cell r="O227"/>
          <cell r="P227">
            <v>0.8</v>
          </cell>
          <cell r="Q227">
            <v>0.8</v>
          </cell>
          <cell r="R227">
            <v>633600</v>
          </cell>
          <cell r="S227" t="str">
            <v/>
          </cell>
          <cell r="T227" t="str">
            <v/>
          </cell>
          <cell r="U227"/>
          <cell r="V227"/>
          <cell r="W227"/>
          <cell r="X227"/>
          <cell r="Y227" t="str">
            <v>GP</v>
          </cell>
          <cell r="Z227"/>
        </row>
        <row r="228">
          <cell r="B228" t="str">
            <v>3.13.2021</v>
          </cell>
          <cell r="C228" t="str">
            <v>Gmina wiejska Pniewy</v>
          </cell>
          <cell r="D228">
            <v>1406092</v>
          </cell>
          <cell r="E228" t="str">
            <v>Grójecki</v>
          </cell>
          <cell r="F228"/>
          <cell r="G228" t="str">
            <v>Poprawa bezpieczeństwa ruchu drogowego na 1 przejściu dla pieszych w Pniewach na drodze nr 160922W</v>
          </cell>
          <cell r="H228" t="str">
            <v>P</v>
          </cell>
          <cell r="I228">
            <v>1</v>
          </cell>
          <cell r="J228">
            <v>1</v>
          </cell>
          <cell r="K228">
            <v>0</v>
          </cell>
          <cell r="L228" t="str">
            <v>projekt + roboty budowlane</v>
          </cell>
          <cell r="M228" t="str">
            <v>Alicja Pytlarczyk</v>
          </cell>
          <cell r="N228" t="str">
            <v>07.2021 - 04.2022</v>
          </cell>
          <cell r="O228"/>
          <cell r="P228">
            <v>0.8</v>
          </cell>
          <cell r="Q228">
            <v>0.8</v>
          </cell>
          <cell r="R228">
            <v>200000</v>
          </cell>
          <cell r="S228" t="str">
            <v/>
          </cell>
          <cell r="T228" t="str">
            <v/>
          </cell>
          <cell r="U228"/>
          <cell r="V228"/>
          <cell r="W228"/>
          <cell r="X228"/>
          <cell r="Y228" t="str">
            <v>GP</v>
          </cell>
          <cell r="Z228"/>
        </row>
        <row r="229">
          <cell r="B229" t="str">
            <v>3.115.2021</v>
          </cell>
          <cell r="C229" t="str">
            <v>Gmina wiejska Strzegowo</v>
          </cell>
          <cell r="D229">
            <v>1413052</v>
          </cell>
          <cell r="E229" t="str">
            <v>Mławski</v>
          </cell>
          <cell r="F229"/>
          <cell r="G229" t="str">
            <v>Poprawa bezpieczeństwa ruchu drogowego na 1 przejściu dla pieszych w Dąbrowie na drodze nr 230511W</v>
          </cell>
          <cell r="H229" t="str">
            <v>P</v>
          </cell>
          <cell r="I229">
            <v>1</v>
          </cell>
          <cell r="J229">
            <v>1</v>
          </cell>
          <cell r="K229">
            <v>0</v>
          </cell>
          <cell r="L229" t="str">
            <v>zaprojektuj i wybuduj</v>
          </cell>
          <cell r="M229" t="str">
            <v>Weronika Kropidłowska</v>
          </cell>
          <cell r="N229" t="str">
            <v>07.2021 - 06.2022</v>
          </cell>
          <cell r="O229"/>
          <cell r="P229">
            <v>0.8</v>
          </cell>
          <cell r="Q229">
            <v>0.8</v>
          </cell>
          <cell r="R229">
            <v>200000</v>
          </cell>
          <cell r="S229" t="str">
            <v/>
          </cell>
          <cell r="T229" t="str">
            <v/>
          </cell>
          <cell r="U229"/>
          <cell r="V229"/>
          <cell r="W229"/>
          <cell r="X229"/>
          <cell r="Y229" t="str">
            <v>GP</v>
          </cell>
          <cell r="Z229"/>
        </row>
        <row r="230">
          <cell r="B230" t="str">
            <v>3.209.2021</v>
          </cell>
          <cell r="C230" t="str">
            <v>Gmina wiejska Zabrodzie</v>
          </cell>
          <cell r="D230">
            <v>1435062</v>
          </cell>
          <cell r="E230" t="str">
            <v>Wyszkowski</v>
          </cell>
          <cell r="F230"/>
          <cell r="G230" t="str">
            <v>Poprawa bezpieczeństwa ruchu drogowego na 1 przejściu dla pieszych w Mostówce na ul. Kolejowej na drodze nr 440604W</v>
          </cell>
          <cell r="H230" t="str">
            <v>P</v>
          </cell>
          <cell r="I230">
            <v>1</v>
          </cell>
          <cell r="J230">
            <v>1</v>
          </cell>
          <cell r="K230">
            <v>0</v>
          </cell>
          <cell r="L230" t="str">
            <v>projekt + roboty budowlane</v>
          </cell>
          <cell r="M230" t="str">
            <v>Rafał Rudnik</v>
          </cell>
          <cell r="N230" t="str">
            <v>06.2021 - 11.2021</v>
          </cell>
          <cell r="O230"/>
          <cell r="P230">
            <v>0.8</v>
          </cell>
          <cell r="Q230">
            <v>0.8</v>
          </cell>
          <cell r="R230">
            <v>84000</v>
          </cell>
          <cell r="S230" t="str">
            <v/>
          </cell>
          <cell r="T230" t="str">
            <v/>
          </cell>
          <cell r="U230"/>
          <cell r="V230"/>
          <cell r="W230"/>
          <cell r="X230"/>
          <cell r="Y230" t="str">
            <v>GP</v>
          </cell>
          <cell r="Z230"/>
        </row>
        <row r="231">
          <cell r="B231" t="str">
            <v>3.63.2021</v>
          </cell>
          <cell r="C231" t="str">
            <v>Gmina miejsko-wiejska Karczew</v>
          </cell>
          <cell r="D231">
            <v>1417043</v>
          </cell>
          <cell r="E231" t="str">
            <v>Otwocki</v>
          </cell>
          <cell r="F231"/>
          <cell r="G231" t="str">
            <v>Poprawa bezpieczeństwa ruchu drogowego na 1 przejściu dla pieszych w Karczewie na ul. Kościelnej na drodze nr 270347W</v>
          </cell>
          <cell r="H231" t="str">
            <v>P</v>
          </cell>
          <cell r="I231">
            <v>1</v>
          </cell>
          <cell r="J231">
            <v>1</v>
          </cell>
          <cell r="K231">
            <v>0</v>
          </cell>
          <cell r="L231" t="str">
            <v>projekt + roboty budowlane</v>
          </cell>
          <cell r="M231" t="str">
            <v>Paulina Nowak</v>
          </cell>
          <cell r="N231" t="str">
            <v>09.2021 - 08.2022</v>
          </cell>
          <cell r="O231"/>
          <cell r="P231">
            <v>0.8</v>
          </cell>
          <cell r="Q231">
            <v>0.8</v>
          </cell>
          <cell r="R231">
            <v>80000</v>
          </cell>
          <cell r="S231" t="str">
            <v/>
          </cell>
          <cell r="T231" t="str">
            <v/>
          </cell>
          <cell r="U231"/>
          <cell r="V231"/>
          <cell r="W231"/>
          <cell r="X231"/>
          <cell r="Y231" t="str">
            <v>GP</v>
          </cell>
          <cell r="Z231"/>
        </row>
        <row r="232">
          <cell r="B232" t="str">
            <v>3.136.2021</v>
          </cell>
          <cell r="C232" t="str">
            <v>Gmina wiejska Nadarzyn</v>
          </cell>
          <cell r="D232">
            <v>1421052</v>
          </cell>
          <cell r="E232" t="str">
            <v>Pruszkowski</v>
          </cell>
          <cell r="F232"/>
          <cell r="G232" t="str">
            <v>Poprawa bezpieczeństwa ruchu drogowego na 1 przejściu dla pieszych w Nadarzynie na ul. Granicznej na drodze nr 310372W</v>
          </cell>
          <cell r="H232" t="str">
            <v>P</v>
          </cell>
          <cell r="I232">
            <v>1</v>
          </cell>
          <cell r="J232">
            <v>1</v>
          </cell>
          <cell r="K232">
            <v>0</v>
          </cell>
          <cell r="L232" t="str">
            <v>zaprojektuj i wybuduj</v>
          </cell>
          <cell r="M232" t="str">
            <v>Rafał Rudnik</v>
          </cell>
          <cell r="N232" t="str">
            <v>08.2021 - 10.2021</v>
          </cell>
          <cell r="O232"/>
          <cell r="P232">
            <v>0.8</v>
          </cell>
          <cell r="Q232">
            <v>0.8</v>
          </cell>
          <cell r="R232">
            <v>73600</v>
          </cell>
          <cell r="S232" t="str">
            <v/>
          </cell>
          <cell r="T232" t="str">
            <v/>
          </cell>
          <cell r="U232"/>
          <cell r="V232"/>
          <cell r="W232"/>
          <cell r="X232"/>
          <cell r="Y232" t="str">
            <v>GP</v>
          </cell>
          <cell r="Z232"/>
        </row>
        <row r="233">
          <cell r="B233" t="str">
            <v>3.215.2021</v>
          </cell>
          <cell r="C233" t="str">
            <v>Gmina miejsko-wiejska Wiskitki</v>
          </cell>
          <cell r="D233">
            <v>1438052</v>
          </cell>
          <cell r="E233" t="str">
            <v>Żyrardowski</v>
          </cell>
          <cell r="F233"/>
          <cell r="G233" t="str">
            <v>Poprawa bezpieczeństwa ruchu drogowego na 1 przejściu dla pieszych w Wiskitkach na ul. Guzowskiej</v>
          </cell>
          <cell r="H233" t="str">
            <v>P</v>
          </cell>
          <cell r="I233">
            <v>1</v>
          </cell>
          <cell r="J233">
            <v>1</v>
          </cell>
          <cell r="K233">
            <v>0</v>
          </cell>
          <cell r="L233" t="str">
            <v>projekt + roboty budowlane</v>
          </cell>
          <cell r="M233" t="str">
            <v>Alicja Pytlarczyk</v>
          </cell>
          <cell r="N233" t="str">
            <v>06.2021 - 12.2021</v>
          </cell>
          <cell r="O233"/>
          <cell r="P233">
            <v>0.8</v>
          </cell>
          <cell r="Q233">
            <v>0.8</v>
          </cell>
          <cell r="R233">
            <v>72000</v>
          </cell>
          <cell r="S233" t="str">
            <v/>
          </cell>
          <cell r="T233" t="str">
            <v/>
          </cell>
          <cell r="U233"/>
          <cell r="V233"/>
          <cell r="W233"/>
          <cell r="X233"/>
          <cell r="Y233" t="str">
            <v>GP</v>
          </cell>
          <cell r="Z233"/>
        </row>
        <row r="234">
          <cell r="B234" t="str">
            <v>3.104.2021</v>
          </cell>
          <cell r="C234" t="str">
            <v>Gmina miejsko-wiejska Mszczonów</v>
          </cell>
          <cell r="D234">
            <v>1438023</v>
          </cell>
          <cell r="E234" t="str">
            <v>Żyrardowski</v>
          </cell>
          <cell r="F234"/>
          <cell r="G234" t="str">
            <v>Poprawa bezpieczeństwa ruchu drogowego na 1 przejściu dla pieszych w Mszczonowie na ul. Wschodniej na drodze nr 470824W</v>
          </cell>
          <cell r="H234" t="str">
            <v>P</v>
          </cell>
          <cell r="I234">
            <v>1</v>
          </cell>
          <cell r="J234">
            <v>1</v>
          </cell>
          <cell r="K234">
            <v>0</v>
          </cell>
          <cell r="L234" t="str">
            <v>projekt + roboty budowlane</v>
          </cell>
          <cell r="M234" t="str">
            <v>Weronika Kropidłowska</v>
          </cell>
          <cell r="N234" t="str">
            <v>04.2021 - 07.2021</v>
          </cell>
          <cell r="O234"/>
          <cell r="P234">
            <v>0.8</v>
          </cell>
          <cell r="Q234">
            <v>0.8</v>
          </cell>
          <cell r="R234">
            <v>57037.3</v>
          </cell>
          <cell r="S234" t="str">
            <v/>
          </cell>
          <cell r="T234" t="str">
            <v/>
          </cell>
          <cell r="U234"/>
          <cell r="V234" t="str">
            <v>09.09.2021
21.09.2021</v>
          </cell>
          <cell r="W234">
            <v>44440</v>
          </cell>
          <cell r="X234"/>
          <cell r="Y234" t="str">
            <v>GP</v>
          </cell>
          <cell r="Z234"/>
        </row>
        <row r="235">
          <cell r="B235" t="str">
            <v>3.138.2021</v>
          </cell>
          <cell r="C235" t="str">
            <v>Gmina miejsko-wiejska Pułtusk</v>
          </cell>
          <cell r="D235">
            <v>1424043</v>
          </cell>
          <cell r="E235" t="str">
            <v>Pułtuski</v>
          </cell>
          <cell r="F235"/>
          <cell r="G235" t="str">
            <v>Poprawa bezpieczeństwa ruchu drogowego na 3 przejściach dla pieszych w Pułtusku na ul. Rafała Krajewskiego i ul. Łącznej na drogach nr 340470W i 340477W</v>
          </cell>
          <cell r="H235" t="str">
            <v>P</v>
          </cell>
          <cell r="I235">
            <v>3</v>
          </cell>
          <cell r="J235">
            <v>3</v>
          </cell>
          <cell r="K235">
            <v>0</v>
          </cell>
          <cell r="L235" t="str">
            <v>roboty budowlane</v>
          </cell>
          <cell r="M235" t="str">
            <v>Katarzyna Dziuda</v>
          </cell>
          <cell r="N235" t="str">
            <v>09.2021 - 08.2022</v>
          </cell>
          <cell r="O235"/>
          <cell r="P235">
            <v>0.8</v>
          </cell>
          <cell r="Q235">
            <v>0.8</v>
          </cell>
          <cell r="R235">
            <v>480000</v>
          </cell>
          <cell r="S235" t="str">
            <v/>
          </cell>
          <cell r="T235" t="str">
            <v/>
          </cell>
          <cell r="U235"/>
          <cell r="V235"/>
          <cell r="W235"/>
          <cell r="X235"/>
          <cell r="Y235" t="str">
            <v>GP</v>
          </cell>
          <cell r="Z235"/>
        </row>
        <row r="236">
          <cell r="B236" t="str">
            <v>3.114.2021</v>
          </cell>
          <cell r="C236" t="str">
            <v>Gmina miejsko-wiejska Żuromin</v>
          </cell>
          <cell r="D236">
            <v>1437063</v>
          </cell>
          <cell r="E236" t="str">
            <v>Żuromiński</v>
          </cell>
          <cell r="F236"/>
          <cell r="G236" t="str">
            <v>Poprawa bezpieczeństwa ruchu drogowego na 1 przejściu dla pieszych w Żurominie na ul. Żeromskiego na drodze nr 460705W</v>
          </cell>
          <cell r="H236" t="str">
            <v>P</v>
          </cell>
          <cell r="I236">
            <v>1</v>
          </cell>
          <cell r="J236">
            <v>1</v>
          </cell>
          <cell r="K236">
            <v>0</v>
          </cell>
          <cell r="L236" t="str">
            <v>zaprojektuj i wybuduj</v>
          </cell>
          <cell r="M236" t="str">
            <v>Anna Kaczor</v>
          </cell>
          <cell r="N236" t="str">
            <v>10.2021 - 09.2022</v>
          </cell>
          <cell r="O236"/>
          <cell r="P236">
            <v>0.8</v>
          </cell>
          <cell r="Q236">
            <v>0.8</v>
          </cell>
          <cell r="R236">
            <v>200000</v>
          </cell>
          <cell r="S236" t="str">
            <v/>
          </cell>
          <cell r="T236" t="str">
            <v/>
          </cell>
          <cell r="U236"/>
          <cell r="V236"/>
          <cell r="W236"/>
          <cell r="X236"/>
          <cell r="Y236" t="str">
            <v>GP</v>
          </cell>
          <cell r="Z236"/>
        </row>
        <row r="237">
          <cell r="B237" t="str">
            <v>3.271.2021</v>
          </cell>
          <cell r="C237" t="str">
            <v>Gmina miejska Łaskarzew</v>
          </cell>
          <cell r="D237">
            <v>1403021</v>
          </cell>
          <cell r="E237" t="str">
            <v>Garwoliński</v>
          </cell>
          <cell r="F237"/>
          <cell r="G237" t="str">
            <v>Poprawa bezpieczeństwa ruchu drogowego na 1 przejściu dla pieszych w Łaskarzewie na ul. Dąbrowskiej na drodze nr 130512W</v>
          </cell>
          <cell r="H237" t="str">
            <v>P</v>
          </cell>
          <cell r="I237">
            <v>1</v>
          </cell>
          <cell r="J237">
            <v>1</v>
          </cell>
          <cell r="K237">
            <v>0</v>
          </cell>
          <cell r="L237" t="str">
            <v>zaprojektuj i wybuduj</v>
          </cell>
          <cell r="M237" t="str">
            <v>Paulina Nowak</v>
          </cell>
          <cell r="N237" t="str">
            <v>09.2021 - 08.2022</v>
          </cell>
          <cell r="O237"/>
          <cell r="P237">
            <v>0.8</v>
          </cell>
          <cell r="Q237">
            <v>0.8</v>
          </cell>
          <cell r="R237">
            <v>64000</v>
          </cell>
          <cell r="S237" t="str">
            <v/>
          </cell>
          <cell r="T237" t="str">
            <v/>
          </cell>
          <cell r="U237"/>
          <cell r="V237"/>
          <cell r="W237"/>
          <cell r="X237"/>
          <cell r="Y237" t="str">
            <v>GP</v>
          </cell>
          <cell r="Z237"/>
        </row>
        <row r="238">
          <cell r="B238" t="str">
            <v>3.113.2021</v>
          </cell>
          <cell r="C238" t="str">
            <v>Gmina miejsko-wiejska Żuromin</v>
          </cell>
          <cell r="D238">
            <v>1437063</v>
          </cell>
          <cell r="E238" t="str">
            <v>Żuromiński</v>
          </cell>
          <cell r="F238"/>
          <cell r="G238" t="str">
            <v>Poprawa bezpieczeństwa ruchu drogowego na 2 przejściach dla pieszych w Żurominie na ul. Żeromskiego i ul. Przemysłowej na drogach nr 460705W i 460681W</v>
          </cell>
          <cell r="H238" t="str">
            <v>P</v>
          </cell>
          <cell r="I238">
            <v>2</v>
          </cell>
          <cell r="J238">
            <v>2</v>
          </cell>
          <cell r="K238">
            <v>0</v>
          </cell>
          <cell r="L238" t="str">
            <v>zaprojektuj i wybuduj</v>
          </cell>
          <cell r="M238" t="str">
            <v>Anna Kaczor</v>
          </cell>
          <cell r="N238" t="str">
            <v>10.2021 - 09.2022</v>
          </cell>
          <cell r="O238"/>
          <cell r="P238">
            <v>0.8</v>
          </cell>
          <cell r="Q238">
            <v>0.8</v>
          </cell>
          <cell r="R238">
            <v>320000</v>
          </cell>
          <cell r="S238" t="str">
            <v/>
          </cell>
          <cell r="T238" t="str">
            <v/>
          </cell>
          <cell r="U238"/>
          <cell r="V238"/>
          <cell r="W238"/>
          <cell r="X238"/>
          <cell r="Y238" t="str">
            <v>GP</v>
          </cell>
          <cell r="Z238"/>
        </row>
        <row r="239">
          <cell r="B239" t="str">
            <v>3.65.2021</v>
          </cell>
          <cell r="C239" t="str">
            <v>Gmina wiejska Świercze</v>
          </cell>
          <cell r="D239">
            <v>1424052</v>
          </cell>
          <cell r="E239" t="str">
            <v>Pułtuski</v>
          </cell>
          <cell r="F239"/>
          <cell r="G239" t="str">
            <v>Poprawa bezpieczeństwa ruchu drogowego na 2 przejściach dla pieszych w Świerczach na ul. Parkowej i Wrzosowej</v>
          </cell>
          <cell r="H239" t="str">
            <v>P</v>
          </cell>
          <cell r="I239">
            <v>2</v>
          </cell>
          <cell r="J239">
            <v>2</v>
          </cell>
          <cell r="K239">
            <v>0</v>
          </cell>
          <cell r="L239" t="str">
            <v>projekt + roboty budowlane</v>
          </cell>
          <cell r="M239" t="str">
            <v>Dominika Gałązka</v>
          </cell>
          <cell r="N239" t="str">
            <v>07.2021 - 11.2021</v>
          </cell>
          <cell r="O239"/>
          <cell r="P239">
            <v>0.8</v>
          </cell>
          <cell r="Q239">
            <v>0.8</v>
          </cell>
          <cell r="R239">
            <v>156385.51999999999</v>
          </cell>
          <cell r="S239" t="str">
            <v/>
          </cell>
          <cell r="T239" t="str">
            <v/>
          </cell>
          <cell r="U239"/>
          <cell r="V239">
            <v>44456</v>
          </cell>
          <cell r="W239">
            <v>44440</v>
          </cell>
          <cell r="X239"/>
          <cell r="Y239" t="str">
            <v>GP</v>
          </cell>
          <cell r="Z239"/>
        </row>
        <row r="240">
          <cell r="B240" t="str">
            <v>3.60.2021</v>
          </cell>
          <cell r="C240" t="str">
            <v>Gmina wiejska Tczów</v>
          </cell>
          <cell r="D240">
            <v>1436042</v>
          </cell>
          <cell r="E240" t="str">
            <v>Zwoleński</v>
          </cell>
          <cell r="F240"/>
          <cell r="G240" t="str">
            <v>Poprawa bezpieczeństwa ruchu drogowego na 1 przejściu dla pieszych w Janowie na drodze gminnej nr 450405W Lucin-Janów</v>
          </cell>
          <cell r="H240" t="str">
            <v>P</v>
          </cell>
          <cell r="I240">
            <v>1</v>
          </cell>
          <cell r="J240">
            <v>1</v>
          </cell>
          <cell r="K240">
            <v>0</v>
          </cell>
          <cell r="L240" t="str">
            <v>roboty budowlane</v>
          </cell>
          <cell r="M240" t="str">
            <v>Magdalena Panasiuk</v>
          </cell>
          <cell r="N240" t="str">
            <v>09.2021 - 09.2021</v>
          </cell>
          <cell r="O240"/>
          <cell r="P240">
            <v>0.8</v>
          </cell>
          <cell r="Q240">
            <v>0.8</v>
          </cell>
          <cell r="R240">
            <v>120000</v>
          </cell>
          <cell r="S240" t="str">
            <v/>
          </cell>
          <cell r="T240" t="str">
            <v/>
          </cell>
          <cell r="U240"/>
          <cell r="V240"/>
          <cell r="W240"/>
          <cell r="X240"/>
          <cell r="Y240" t="str">
            <v>GP</v>
          </cell>
          <cell r="Z240"/>
        </row>
        <row r="241">
          <cell r="B241" t="str">
            <v>3.33.2021</v>
          </cell>
          <cell r="C241" t="str">
            <v>Gmina miejska Kobyłka</v>
          </cell>
          <cell r="D241">
            <v>1434011</v>
          </cell>
          <cell r="E241" t="str">
            <v>Wołomiński</v>
          </cell>
          <cell r="F241"/>
          <cell r="G241" t="str">
            <v>Poprawa bezpieczeństwa ruchu drogowego na 1 przejściu dla pieszych w Kobyłce na ul. Przyjacielskiej (przy ul. Longinusa) na drodze nr 431336W</v>
          </cell>
          <cell r="H241" t="str">
            <v>P</v>
          </cell>
          <cell r="I241">
            <v>1</v>
          </cell>
          <cell r="J241">
            <v>1</v>
          </cell>
          <cell r="K241">
            <v>0</v>
          </cell>
          <cell r="L241" t="str">
            <v>zaprojektuj i wybuduj</v>
          </cell>
          <cell r="M241" t="str">
            <v>Rafał Rudnik</v>
          </cell>
          <cell r="N241" t="str">
            <v>06.2021 - 05.2022</v>
          </cell>
          <cell r="O241"/>
          <cell r="P241">
            <v>0.8</v>
          </cell>
          <cell r="Q241">
            <v>0.8</v>
          </cell>
          <cell r="R241">
            <v>52000</v>
          </cell>
          <cell r="S241" t="str">
            <v/>
          </cell>
          <cell r="T241" t="str">
            <v/>
          </cell>
          <cell r="U241"/>
          <cell r="V241"/>
          <cell r="W241"/>
          <cell r="X241"/>
          <cell r="Y241" t="str">
            <v>GP</v>
          </cell>
          <cell r="Z241"/>
        </row>
        <row r="242">
          <cell r="B242" t="str">
            <v>3.252.2021</v>
          </cell>
          <cell r="C242" t="str">
            <v>Gmina wiejska Stara Biała</v>
          </cell>
          <cell r="D242">
            <v>1419132</v>
          </cell>
          <cell r="E242" t="str">
            <v>Płocki</v>
          </cell>
          <cell r="F242"/>
          <cell r="G242" t="str">
            <v>Poprawa bezpieczeństwa ruchu drogowego na 2 przejściach dla pieszych w Nowej Białej na drogach nr 291312W, 291331W</v>
          </cell>
          <cell r="H242" t="str">
            <v>B</v>
          </cell>
          <cell r="I242">
            <v>2</v>
          </cell>
          <cell r="J242">
            <v>2</v>
          </cell>
          <cell r="K242">
            <v>0</v>
          </cell>
          <cell r="L242" t="str">
            <v>roboty budowlane</v>
          </cell>
          <cell r="M242" t="str">
            <v>Paulina Nowak</v>
          </cell>
          <cell r="N242" t="str">
            <v>08.2021 - 11.2021</v>
          </cell>
          <cell r="O242"/>
          <cell r="P242">
            <v>0.8</v>
          </cell>
          <cell r="Q242">
            <v>0.8</v>
          </cell>
          <cell r="R242">
            <v>43687.25</v>
          </cell>
          <cell r="S242" t="str">
            <v/>
          </cell>
          <cell r="T242" t="str">
            <v/>
          </cell>
          <cell r="U242"/>
          <cell r="V242"/>
          <cell r="W242"/>
          <cell r="X242"/>
          <cell r="Y242" t="str">
            <v>GP</v>
          </cell>
          <cell r="Z242"/>
        </row>
        <row r="243">
          <cell r="B243" t="str">
            <v>3.96.2021</v>
          </cell>
          <cell r="C243" t="str">
            <v>Gmina wiejska Wieczfnia Kościelna</v>
          </cell>
          <cell r="D243">
            <v>1413092</v>
          </cell>
          <cell r="E243" t="str">
            <v>Mławski</v>
          </cell>
          <cell r="F243"/>
          <cell r="G243" t="str">
            <v>Poprawa bezpieczeństwa ruchu drogowego na 1 przejściu dla pieszych w Kuklinie na drodze nr 230903W</v>
          </cell>
          <cell r="H243" t="str">
            <v>P</v>
          </cell>
          <cell r="I243">
            <v>1</v>
          </cell>
          <cell r="J243">
            <v>1</v>
          </cell>
          <cell r="K243">
            <v>0</v>
          </cell>
          <cell r="L243" t="str">
            <v>projekt + roboty budowlane</v>
          </cell>
          <cell r="M243" t="str">
            <v>REZYGNACJA</v>
          </cell>
          <cell r="N243" t="str">
            <v>09.2021 - 06.2022</v>
          </cell>
          <cell r="O243"/>
          <cell r="P243">
            <v>0.8</v>
          </cell>
          <cell r="Q243">
            <v>0.8</v>
          </cell>
          <cell r="R243">
            <v>120000</v>
          </cell>
          <cell r="S243" t="str">
            <v/>
          </cell>
          <cell r="T243" t="str">
            <v/>
          </cell>
          <cell r="U243"/>
          <cell r="V243"/>
          <cell r="W243"/>
          <cell r="X243"/>
          <cell r="Y243" t="str">
            <v>GP</v>
          </cell>
          <cell r="Z243"/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AF34"/>
  <sheetViews>
    <sheetView zoomScaleNormal="100" workbookViewId="0">
      <selection activeCell="B1" sqref="B1"/>
    </sheetView>
  </sheetViews>
  <sheetFormatPr defaultRowHeight="15" x14ac:dyDescent="0.25"/>
  <cols>
    <col min="1" max="1" width="24.5703125" customWidth="1"/>
    <col min="2" max="2" width="74.7109375" customWidth="1"/>
    <col min="5" max="5" width="8.7109375" hidden="1" customWidth="1"/>
    <col min="6" max="6" width="18" hidden="1" customWidth="1"/>
    <col min="7" max="31" width="8.7109375" customWidth="1"/>
  </cols>
  <sheetData>
    <row r="1" spans="1:32" ht="39.950000000000003" customHeight="1" x14ac:dyDescent="0.25">
      <c r="A1" s="5" t="s">
        <v>36</v>
      </c>
      <c r="B1" s="164"/>
    </row>
    <row r="2" spans="1:32" ht="39.950000000000003" customHeight="1" x14ac:dyDescent="0.25">
      <c r="A2" s="5" t="s">
        <v>0</v>
      </c>
      <c r="B2" s="9" t="e">
        <f>VLOOKUP(B1,'[1]2021'!$B$2:$Z$243,2,FALSE)</f>
        <v>#N/A</v>
      </c>
    </row>
    <row r="3" spans="1:32" ht="39.950000000000003" customHeight="1" x14ac:dyDescent="0.25">
      <c r="A3" s="5" t="s">
        <v>37</v>
      </c>
      <c r="B3" s="161" t="e">
        <f>VLOOKUP(B1,'[1]2021'!$B$2:$Z$243,25,FALSE)</f>
        <v>#N/A</v>
      </c>
    </row>
    <row r="4" spans="1:32" ht="39.950000000000003" customHeight="1" x14ac:dyDescent="0.25">
      <c r="A4" s="5" t="s">
        <v>1</v>
      </c>
      <c r="B4" s="138" t="e">
        <f>VLOOKUP(B1,'[1]2021'!$B$2:$Z$243,6,FALSE)</f>
        <v>#N/A</v>
      </c>
      <c r="AF4" s="137"/>
    </row>
    <row r="5" spans="1:32" ht="39.950000000000003" customHeight="1" x14ac:dyDescent="0.25">
      <c r="A5" s="5" t="s">
        <v>33</v>
      </c>
      <c r="B5" s="9" t="e">
        <f>VLOOKUP(B1,'[1]2021'!$B$2:$Z$243,7,FALSE)</f>
        <v>#N/A</v>
      </c>
    </row>
    <row r="6" spans="1:32" ht="39.950000000000003" customHeight="1" x14ac:dyDescent="0.25">
      <c r="A6" s="5" t="s">
        <v>38</v>
      </c>
      <c r="B6" s="9" t="e">
        <f>VLOOKUP(B1,'[1]2021'!$B$2:$Z$243,18,FALSE)</f>
        <v>#N/A</v>
      </c>
    </row>
    <row r="7" spans="1:32" ht="39.950000000000003" customHeight="1" x14ac:dyDescent="0.25">
      <c r="A7" s="5" t="s">
        <v>139</v>
      </c>
      <c r="B7" s="9" t="e">
        <f>VLOOKUP(B1,'[1]2021'!$B$2:$Z$243,19,FALSE)</f>
        <v>#N/A</v>
      </c>
    </row>
    <row r="8" spans="1:32" x14ac:dyDescent="0.25">
      <c r="B8" t="e">
        <f>IF(B3=0,B2,CONCATENATE(B2," i ",B3))</f>
        <v>#N/A</v>
      </c>
    </row>
    <row r="9" spans="1:32" x14ac:dyDescent="0.25">
      <c r="E9">
        <v>60014</v>
      </c>
      <c r="F9">
        <v>4270</v>
      </c>
    </row>
    <row r="10" spans="1:32" x14ac:dyDescent="0.25">
      <c r="E10">
        <v>60015</v>
      </c>
      <c r="F10">
        <v>6050</v>
      </c>
    </row>
    <row r="11" spans="1:32" x14ac:dyDescent="0.25">
      <c r="E11">
        <v>60016</v>
      </c>
    </row>
    <row r="15" spans="1:32" x14ac:dyDescent="0.25">
      <c r="F15" t="s">
        <v>205</v>
      </c>
    </row>
    <row r="16" spans="1:32" x14ac:dyDescent="0.25">
      <c r="F16" t="s">
        <v>136</v>
      </c>
    </row>
    <row r="17" spans="6:6" x14ac:dyDescent="0.25">
      <c r="F17" t="s">
        <v>206</v>
      </c>
    </row>
    <row r="18" spans="6:6" x14ac:dyDescent="0.25">
      <c r="F18" t="s">
        <v>137</v>
      </c>
    </row>
    <row r="21" spans="6:6" x14ac:dyDescent="0.25">
      <c r="F21" s="10" t="s">
        <v>78</v>
      </c>
    </row>
    <row r="22" spans="6:6" x14ac:dyDescent="0.25">
      <c r="F22" s="10" t="s">
        <v>79</v>
      </c>
    </row>
    <row r="23" spans="6:6" x14ac:dyDescent="0.25">
      <c r="F23" s="10" t="s">
        <v>82</v>
      </c>
    </row>
    <row r="24" spans="6:6" x14ac:dyDescent="0.25">
      <c r="F24" s="10" t="s">
        <v>84</v>
      </c>
    </row>
    <row r="26" spans="6:6" x14ac:dyDescent="0.25">
      <c r="F26" s="10" t="s">
        <v>90</v>
      </c>
    </row>
    <row r="27" spans="6:6" x14ac:dyDescent="0.25">
      <c r="F27" s="10" t="s">
        <v>92</v>
      </c>
    </row>
    <row r="28" spans="6:6" x14ac:dyDescent="0.25">
      <c r="F28" s="10" t="s">
        <v>93</v>
      </c>
    </row>
    <row r="30" spans="6:6" x14ac:dyDescent="0.25">
      <c r="F30" s="10" t="s">
        <v>90</v>
      </c>
    </row>
    <row r="31" spans="6:6" x14ac:dyDescent="0.25">
      <c r="F31" s="10" t="s">
        <v>94</v>
      </c>
    </row>
    <row r="32" spans="6:6" x14ac:dyDescent="0.25">
      <c r="F32" s="10" t="s">
        <v>96</v>
      </c>
    </row>
    <row r="33" spans="6:6" x14ac:dyDescent="0.25">
      <c r="F33" s="10" t="s">
        <v>97</v>
      </c>
    </row>
    <row r="34" spans="6:6" x14ac:dyDescent="0.25">
      <c r="F34" s="81" t="s">
        <v>98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Z39"/>
  <sheetViews>
    <sheetView tabSelected="1" view="pageBreakPreview" zoomScaleNormal="100" zoomScaleSheetLayoutView="100" workbookViewId="0">
      <selection activeCell="A5" sqref="A5:AZ5"/>
    </sheetView>
  </sheetViews>
  <sheetFormatPr defaultColWidth="9.140625" defaultRowHeight="15" x14ac:dyDescent="0.25"/>
  <cols>
    <col min="1" max="78" width="2.7109375" style="4" customWidth="1"/>
    <col min="79" max="16384" width="9.140625" style="4"/>
  </cols>
  <sheetData>
    <row r="1" spans="1:52" x14ac:dyDescent="0.25">
      <c r="A1" s="165"/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6"/>
      <c r="AM1" s="7"/>
      <c r="AN1" s="7"/>
      <c r="AO1" s="7"/>
      <c r="AP1" s="7"/>
      <c r="AQ1" s="183" t="s">
        <v>174</v>
      </c>
      <c r="AR1" s="183"/>
      <c r="AS1" s="183"/>
      <c r="AT1" s="183"/>
      <c r="AU1" s="183"/>
      <c r="AV1" s="183"/>
      <c r="AW1" s="183"/>
      <c r="AX1" s="183"/>
      <c r="AY1" s="183"/>
      <c r="AZ1" s="183"/>
    </row>
    <row r="2" spans="1:52" x14ac:dyDescent="0.25">
      <c r="A2" s="165"/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8"/>
      <c r="AM2" s="8"/>
      <c r="AN2" s="8"/>
      <c r="AO2" s="184" t="s">
        <v>39</v>
      </c>
      <c r="AP2" s="184"/>
      <c r="AQ2" s="184"/>
      <c r="AR2" s="184"/>
      <c r="AS2" s="184"/>
      <c r="AT2" s="184"/>
      <c r="AU2" s="184"/>
      <c r="AV2" s="184"/>
      <c r="AW2" s="184"/>
      <c r="AX2" s="184"/>
      <c r="AY2" s="184"/>
      <c r="AZ2" s="184"/>
    </row>
    <row r="3" spans="1:52" x14ac:dyDescent="0.25">
      <c r="A3" s="165"/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7" t="s">
        <v>32</v>
      </c>
      <c r="AR3" s="183" t="e">
        <f>CONCATENATE("nr ",DANE!B6)</f>
        <v>#N/A</v>
      </c>
      <c r="AS3" s="183"/>
      <c r="AT3" s="183"/>
      <c r="AU3" s="183"/>
      <c r="AV3" s="183"/>
      <c r="AW3" s="183"/>
      <c r="AX3" s="183"/>
      <c r="AY3" s="183"/>
      <c r="AZ3" s="183"/>
    </row>
    <row r="4" spans="1:52" ht="20.100000000000001" customHeight="1" x14ac:dyDescent="0.25">
      <c r="A4" s="165"/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</row>
    <row r="5" spans="1:52" ht="60" customHeight="1" x14ac:dyDescent="0.25">
      <c r="A5" s="186" t="s">
        <v>204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  <c r="W5" s="187"/>
      <c r="X5" s="187"/>
      <c r="Y5" s="187"/>
      <c r="Z5" s="187"/>
      <c r="AA5" s="187"/>
      <c r="AB5" s="187"/>
      <c r="AC5" s="187"/>
      <c r="AD5" s="187"/>
      <c r="AE5" s="187"/>
      <c r="AF5" s="187"/>
      <c r="AG5" s="187"/>
      <c r="AH5" s="187"/>
      <c r="AI5" s="187"/>
      <c r="AJ5" s="187"/>
      <c r="AK5" s="187"/>
      <c r="AL5" s="187"/>
      <c r="AM5" s="187"/>
      <c r="AN5" s="187"/>
      <c r="AO5" s="187"/>
      <c r="AP5" s="187"/>
      <c r="AQ5" s="187"/>
      <c r="AR5" s="187"/>
      <c r="AS5" s="187"/>
      <c r="AT5" s="187"/>
      <c r="AU5" s="187"/>
      <c r="AV5" s="187"/>
      <c r="AW5" s="187"/>
      <c r="AX5" s="187"/>
      <c r="AY5" s="187"/>
      <c r="AZ5" s="187"/>
    </row>
    <row r="6" spans="1:52" ht="30" customHeight="1" x14ac:dyDescent="0.25">
      <c r="A6" s="191"/>
      <c r="B6" s="191"/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65"/>
      <c r="AF6" s="165"/>
      <c r="AG6" s="165"/>
      <c r="AH6" s="192"/>
      <c r="AI6" s="192"/>
      <c r="AJ6" s="192"/>
      <c r="AK6" s="192"/>
      <c r="AL6" s="192"/>
      <c r="AM6" s="192"/>
      <c r="AN6" s="192"/>
      <c r="AO6" s="192"/>
      <c r="AP6" s="192"/>
      <c r="AQ6" s="165"/>
      <c r="AR6" s="192"/>
      <c r="AS6" s="192"/>
      <c r="AT6" s="192"/>
      <c r="AU6" s="192"/>
      <c r="AV6" s="192"/>
      <c r="AW6" s="192"/>
      <c r="AX6" s="192"/>
      <c r="AY6" s="192"/>
      <c r="AZ6" s="192"/>
    </row>
    <row r="7" spans="1:52" ht="18" customHeight="1" x14ac:dyDescent="0.25">
      <c r="A7" s="189" t="s">
        <v>175</v>
      </c>
      <c r="B7" s="189"/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189"/>
      <c r="AI7" s="189"/>
      <c r="AJ7" s="189"/>
      <c r="AK7" s="189"/>
      <c r="AL7" s="189"/>
      <c r="AM7" s="189"/>
      <c r="AN7" s="189"/>
      <c r="AO7" s="189"/>
      <c r="AP7" s="189"/>
      <c r="AQ7" s="189"/>
      <c r="AR7" s="189"/>
      <c r="AS7" s="189"/>
      <c r="AT7" s="189"/>
      <c r="AU7" s="189"/>
      <c r="AV7" s="189"/>
      <c r="AW7" s="189"/>
      <c r="AX7" s="189"/>
      <c r="AY7" s="189"/>
      <c r="AZ7" s="189"/>
    </row>
    <row r="8" spans="1:52" ht="48" customHeight="1" x14ac:dyDescent="0.25">
      <c r="A8" s="193" t="s">
        <v>196</v>
      </c>
      <c r="B8" s="190"/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190"/>
      <c r="X8" s="190"/>
      <c r="Y8" s="190"/>
      <c r="Z8" s="190"/>
      <c r="AA8" s="190"/>
      <c r="AB8" s="190"/>
      <c r="AC8" s="190"/>
      <c r="AD8" s="190"/>
      <c r="AE8" s="190"/>
      <c r="AF8" s="190"/>
      <c r="AG8" s="190"/>
      <c r="AH8" s="190"/>
      <c r="AI8" s="190"/>
      <c r="AJ8" s="190"/>
      <c r="AK8" s="190"/>
      <c r="AL8" s="190"/>
      <c r="AM8" s="190"/>
      <c r="AN8" s="190"/>
      <c r="AO8" s="190"/>
      <c r="AP8" s="190"/>
      <c r="AQ8" s="190"/>
      <c r="AR8" s="190"/>
      <c r="AS8" s="190"/>
      <c r="AT8" s="190"/>
      <c r="AU8" s="190"/>
      <c r="AV8" s="190"/>
      <c r="AW8" s="190"/>
      <c r="AX8" s="190"/>
      <c r="AY8" s="190"/>
      <c r="AZ8" s="190"/>
    </row>
    <row r="9" spans="1:52" ht="9.9499999999999993" customHeight="1" x14ac:dyDescent="0.25">
      <c r="A9" s="169"/>
      <c r="B9" s="167"/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167"/>
      <c r="Y9" s="167"/>
      <c r="Z9" s="167"/>
      <c r="AA9" s="167"/>
      <c r="AB9" s="167"/>
      <c r="AC9" s="167"/>
      <c r="AD9" s="167"/>
      <c r="AE9" s="167"/>
      <c r="AF9" s="167"/>
      <c r="AG9" s="167"/>
      <c r="AH9" s="167"/>
      <c r="AI9" s="167"/>
      <c r="AJ9" s="167"/>
      <c r="AK9" s="167"/>
      <c r="AL9" s="167"/>
      <c r="AM9" s="167"/>
      <c r="AN9" s="167"/>
      <c r="AO9" s="167"/>
      <c r="AP9" s="167"/>
      <c r="AQ9" s="167"/>
      <c r="AR9" s="167"/>
      <c r="AS9" s="167"/>
      <c r="AT9" s="167"/>
      <c r="AU9" s="167"/>
      <c r="AV9" s="167"/>
      <c r="AW9" s="167"/>
      <c r="AX9" s="167"/>
      <c r="AY9" s="167"/>
      <c r="AZ9" s="167"/>
    </row>
    <row r="10" spans="1:52" ht="18" customHeight="1" x14ac:dyDescent="0.25">
      <c r="A10" s="190" t="s">
        <v>176</v>
      </c>
      <c r="B10" s="190"/>
      <c r="C10" s="190"/>
      <c r="D10" s="190"/>
      <c r="E10" s="190"/>
      <c r="F10" s="190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0"/>
      <c r="R10" s="190"/>
      <c r="S10" s="190"/>
      <c r="T10" s="190"/>
      <c r="U10" s="190"/>
      <c r="V10" s="190"/>
      <c r="W10" s="190"/>
      <c r="X10" s="190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  <c r="AL10" s="190"/>
      <c r="AM10" s="190"/>
      <c r="AN10" s="190"/>
      <c r="AO10" s="190"/>
      <c r="AP10" s="190"/>
      <c r="AQ10" s="190"/>
      <c r="AR10" s="190"/>
      <c r="AS10" s="190"/>
      <c r="AT10" s="190"/>
      <c r="AU10" s="190"/>
      <c r="AV10" s="190"/>
      <c r="AW10" s="190"/>
      <c r="AX10" s="190"/>
      <c r="AY10" s="190"/>
      <c r="AZ10" s="190"/>
    </row>
    <row r="11" spans="1:52" ht="48" customHeight="1" x14ac:dyDescent="0.25">
      <c r="A11" s="188" t="s">
        <v>197</v>
      </c>
      <c r="B11" s="188"/>
      <c r="C11" s="188"/>
      <c r="D11" s="188"/>
      <c r="E11" s="188"/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188"/>
      <c r="Q11" s="188"/>
      <c r="R11" s="188"/>
      <c r="S11" s="188"/>
      <c r="T11" s="188"/>
      <c r="U11" s="188"/>
      <c r="V11" s="188"/>
      <c r="W11" s="188"/>
      <c r="X11" s="188"/>
      <c r="Y11" s="188"/>
      <c r="Z11" s="188"/>
      <c r="AA11" s="188"/>
      <c r="AB11" s="188"/>
      <c r="AC11" s="188"/>
      <c r="AD11" s="188"/>
      <c r="AE11" s="188"/>
      <c r="AF11" s="188"/>
      <c r="AG11" s="188"/>
      <c r="AH11" s="188"/>
      <c r="AI11" s="188"/>
      <c r="AJ11" s="188"/>
      <c r="AK11" s="188"/>
      <c r="AL11" s="188"/>
      <c r="AM11" s="188"/>
      <c r="AN11" s="188"/>
      <c r="AO11" s="188"/>
      <c r="AP11" s="188"/>
      <c r="AQ11" s="188"/>
      <c r="AR11" s="188"/>
      <c r="AS11" s="188"/>
      <c r="AT11" s="188"/>
      <c r="AU11" s="188"/>
      <c r="AV11" s="188"/>
      <c r="AW11" s="188"/>
      <c r="AX11" s="188"/>
      <c r="AY11" s="188"/>
      <c r="AZ11" s="188"/>
    </row>
    <row r="12" spans="1:52" ht="15.95" customHeight="1" x14ac:dyDescent="0.25">
      <c r="A12" s="170"/>
      <c r="B12" s="170"/>
      <c r="C12" s="188" t="s">
        <v>177</v>
      </c>
      <c r="D12" s="188"/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  <c r="AA12" s="188"/>
      <c r="AB12" s="188"/>
      <c r="AC12" s="188"/>
      <c r="AD12" s="188"/>
      <c r="AE12" s="188"/>
      <c r="AF12" s="188"/>
      <c r="AG12" s="188"/>
      <c r="AH12" s="188"/>
      <c r="AI12" s="188"/>
      <c r="AJ12" s="188"/>
      <c r="AK12" s="188"/>
      <c r="AL12" s="188"/>
      <c r="AM12" s="188"/>
      <c r="AN12" s="188"/>
      <c r="AO12" s="188"/>
      <c r="AP12" s="188"/>
      <c r="AQ12" s="188"/>
      <c r="AR12" s="188"/>
      <c r="AS12" s="188"/>
      <c r="AT12" s="188"/>
      <c r="AU12" s="188"/>
      <c r="AV12" s="188"/>
      <c r="AW12" s="188"/>
      <c r="AX12" s="188"/>
      <c r="AY12" s="188"/>
      <c r="AZ12" s="188"/>
    </row>
    <row r="13" spans="1:52" ht="80.099999999999994" customHeight="1" x14ac:dyDescent="0.25">
      <c r="A13" s="170"/>
      <c r="B13" s="170"/>
      <c r="C13" s="170"/>
      <c r="D13" s="170"/>
      <c r="E13" s="188" t="s">
        <v>178</v>
      </c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  <c r="AA13" s="188"/>
      <c r="AB13" s="188"/>
      <c r="AC13" s="188"/>
      <c r="AD13" s="188"/>
      <c r="AE13" s="188"/>
      <c r="AF13" s="188"/>
      <c r="AG13" s="188"/>
      <c r="AH13" s="188"/>
      <c r="AI13" s="188"/>
      <c r="AJ13" s="188"/>
      <c r="AK13" s="188"/>
      <c r="AL13" s="188"/>
      <c r="AM13" s="188"/>
      <c r="AN13" s="188"/>
      <c r="AO13" s="188"/>
      <c r="AP13" s="188"/>
      <c r="AQ13" s="188"/>
      <c r="AR13" s="188"/>
      <c r="AS13" s="188"/>
      <c r="AT13" s="188"/>
      <c r="AU13" s="188"/>
      <c r="AV13" s="188"/>
      <c r="AW13" s="188"/>
      <c r="AX13" s="188"/>
      <c r="AY13" s="188"/>
      <c r="AZ13" s="188"/>
    </row>
    <row r="14" spans="1:52" ht="48" customHeight="1" x14ac:dyDescent="0.25">
      <c r="A14" s="170"/>
      <c r="B14" s="170"/>
      <c r="C14" s="188" t="s">
        <v>179</v>
      </c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188"/>
      <c r="AH14" s="188"/>
      <c r="AI14" s="188"/>
      <c r="AJ14" s="188"/>
      <c r="AK14" s="188"/>
      <c r="AL14" s="188"/>
      <c r="AM14" s="188"/>
      <c r="AN14" s="188"/>
      <c r="AO14" s="188"/>
      <c r="AP14" s="188"/>
      <c r="AQ14" s="188"/>
      <c r="AR14" s="188"/>
      <c r="AS14" s="188"/>
      <c r="AT14" s="188"/>
      <c r="AU14" s="188"/>
      <c r="AV14" s="188"/>
      <c r="AW14" s="188"/>
      <c r="AX14" s="188"/>
      <c r="AY14" s="188"/>
      <c r="AZ14" s="188"/>
    </row>
    <row r="15" spans="1:52" ht="32.1" customHeight="1" x14ac:dyDescent="0.25">
      <c r="A15" s="166"/>
      <c r="B15" s="166"/>
      <c r="C15" s="185" t="s">
        <v>180</v>
      </c>
      <c r="D15" s="185"/>
      <c r="E15" s="185"/>
      <c r="F15" s="185"/>
      <c r="G15" s="185"/>
      <c r="H15" s="185"/>
      <c r="I15" s="185"/>
      <c r="J15" s="185"/>
      <c r="K15" s="185"/>
      <c r="L15" s="185"/>
      <c r="M15" s="185"/>
      <c r="N15" s="185"/>
      <c r="O15" s="185"/>
      <c r="P15" s="185"/>
      <c r="Q15" s="185"/>
      <c r="R15" s="185"/>
      <c r="S15" s="185"/>
      <c r="T15" s="185"/>
      <c r="U15" s="185"/>
      <c r="V15" s="185"/>
      <c r="W15" s="185"/>
      <c r="X15" s="185"/>
      <c r="Y15" s="185"/>
      <c r="Z15" s="185"/>
      <c r="AA15" s="185"/>
      <c r="AB15" s="185"/>
      <c r="AC15" s="185"/>
      <c r="AD15" s="185"/>
      <c r="AE15" s="185"/>
      <c r="AF15" s="185"/>
      <c r="AG15" s="185"/>
      <c r="AH15" s="185"/>
      <c r="AI15" s="185"/>
      <c r="AJ15" s="185"/>
      <c r="AK15" s="185"/>
      <c r="AL15" s="185"/>
      <c r="AM15" s="185"/>
      <c r="AN15" s="185"/>
      <c r="AO15" s="185"/>
      <c r="AP15" s="185"/>
      <c r="AQ15" s="185"/>
      <c r="AR15" s="185"/>
      <c r="AS15" s="185"/>
      <c r="AT15" s="185"/>
      <c r="AU15" s="185"/>
      <c r="AV15" s="185"/>
      <c r="AW15" s="185"/>
      <c r="AX15" s="185"/>
      <c r="AY15" s="185"/>
      <c r="AZ15" s="185"/>
    </row>
    <row r="16" spans="1:52" ht="48" customHeight="1" x14ac:dyDescent="0.25">
      <c r="A16" s="166"/>
      <c r="B16" s="166"/>
      <c r="C16" s="185" t="s">
        <v>181</v>
      </c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5"/>
      <c r="AB16" s="185"/>
      <c r="AC16" s="185"/>
      <c r="AD16" s="185"/>
      <c r="AE16" s="185"/>
      <c r="AF16" s="185"/>
      <c r="AG16" s="185"/>
      <c r="AH16" s="185"/>
      <c r="AI16" s="185"/>
      <c r="AJ16" s="185"/>
      <c r="AK16" s="185"/>
      <c r="AL16" s="185"/>
      <c r="AM16" s="185"/>
      <c r="AN16" s="185"/>
      <c r="AO16" s="185"/>
      <c r="AP16" s="185"/>
      <c r="AQ16" s="185"/>
      <c r="AR16" s="185"/>
      <c r="AS16" s="185"/>
      <c r="AT16" s="185"/>
      <c r="AU16" s="185"/>
      <c r="AV16" s="185"/>
      <c r="AW16" s="185"/>
      <c r="AX16" s="185"/>
      <c r="AY16" s="185"/>
      <c r="AZ16" s="185"/>
    </row>
    <row r="17" spans="1:52" ht="32.1" customHeight="1" x14ac:dyDescent="0.25">
      <c r="A17" s="166"/>
      <c r="B17" s="166"/>
      <c r="C17" s="185" t="s">
        <v>182</v>
      </c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  <c r="AD17" s="185"/>
      <c r="AE17" s="185"/>
      <c r="AF17" s="185"/>
      <c r="AG17" s="185"/>
      <c r="AH17" s="185"/>
      <c r="AI17" s="185"/>
      <c r="AJ17" s="185"/>
      <c r="AK17" s="185"/>
      <c r="AL17" s="185"/>
      <c r="AM17" s="185"/>
      <c r="AN17" s="185"/>
      <c r="AO17" s="185"/>
      <c r="AP17" s="185"/>
      <c r="AQ17" s="185"/>
      <c r="AR17" s="185"/>
      <c r="AS17" s="185"/>
      <c r="AT17" s="185"/>
      <c r="AU17" s="185"/>
      <c r="AV17" s="185"/>
      <c r="AW17" s="185"/>
      <c r="AX17" s="185"/>
      <c r="AY17" s="185"/>
      <c r="AZ17" s="185"/>
    </row>
    <row r="18" spans="1:52" ht="15.95" customHeight="1" x14ac:dyDescent="0.25">
      <c r="A18" s="166"/>
      <c r="B18" s="166"/>
      <c r="C18" s="185" t="s">
        <v>183</v>
      </c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85"/>
      <c r="AE18" s="185"/>
      <c r="AF18" s="185"/>
      <c r="AG18" s="185"/>
      <c r="AH18" s="185"/>
      <c r="AI18" s="185"/>
      <c r="AJ18" s="185"/>
      <c r="AK18" s="185"/>
      <c r="AL18" s="185"/>
      <c r="AM18" s="185"/>
      <c r="AN18" s="185"/>
      <c r="AO18" s="185"/>
      <c r="AP18" s="185"/>
      <c r="AQ18" s="185"/>
      <c r="AR18" s="185"/>
      <c r="AS18" s="185"/>
      <c r="AT18" s="185"/>
      <c r="AU18" s="185"/>
      <c r="AV18" s="185"/>
      <c r="AW18" s="185"/>
      <c r="AX18" s="185"/>
      <c r="AY18" s="185"/>
      <c r="AZ18" s="185"/>
    </row>
    <row r="19" spans="1:52" ht="32.1" customHeight="1" x14ac:dyDescent="0.25">
      <c r="A19" s="166"/>
      <c r="B19" s="166"/>
      <c r="C19" s="185" t="s">
        <v>184</v>
      </c>
      <c r="D19" s="185"/>
      <c r="E19" s="185"/>
      <c r="F19" s="185"/>
      <c r="G19" s="185"/>
      <c r="H19" s="185"/>
      <c r="I19" s="185"/>
      <c r="J19" s="185"/>
      <c r="K19" s="185"/>
      <c r="L19" s="185"/>
      <c r="M19" s="185"/>
      <c r="N19" s="185"/>
      <c r="O19" s="185"/>
      <c r="P19" s="185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185"/>
      <c r="AO19" s="185"/>
      <c r="AP19" s="185"/>
      <c r="AQ19" s="185"/>
      <c r="AR19" s="185"/>
      <c r="AS19" s="185"/>
      <c r="AT19" s="185"/>
      <c r="AU19" s="185"/>
      <c r="AV19" s="185"/>
      <c r="AW19" s="185"/>
      <c r="AX19" s="185"/>
      <c r="AY19" s="185"/>
      <c r="AZ19" s="185"/>
    </row>
    <row r="20" spans="1:52" ht="63.95" customHeight="1" x14ac:dyDescent="0.25">
      <c r="A20" s="166"/>
      <c r="B20" s="166"/>
      <c r="C20" s="171"/>
      <c r="D20" s="171"/>
      <c r="E20" s="185" t="s">
        <v>185</v>
      </c>
      <c r="F20" s="185"/>
      <c r="G20" s="185"/>
      <c r="H20" s="185"/>
      <c r="I20" s="185"/>
      <c r="J20" s="185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185"/>
      <c r="Z20" s="185"/>
      <c r="AA20" s="185"/>
      <c r="AB20" s="185"/>
      <c r="AC20" s="185"/>
      <c r="AD20" s="185"/>
      <c r="AE20" s="185"/>
      <c r="AF20" s="185"/>
      <c r="AG20" s="185"/>
      <c r="AH20" s="185"/>
      <c r="AI20" s="185"/>
      <c r="AJ20" s="185"/>
      <c r="AK20" s="185"/>
      <c r="AL20" s="185"/>
      <c r="AM20" s="185"/>
      <c r="AN20" s="185"/>
      <c r="AO20" s="185"/>
      <c r="AP20" s="185"/>
      <c r="AQ20" s="185"/>
      <c r="AR20" s="185"/>
      <c r="AS20" s="185"/>
      <c r="AT20" s="185"/>
      <c r="AU20" s="185"/>
      <c r="AV20" s="185"/>
      <c r="AW20" s="185"/>
      <c r="AX20" s="185"/>
      <c r="AY20" s="185"/>
      <c r="AZ20" s="185"/>
    </row>
    <row r="21" spans="1:52" ht="32.1" customHeight="1" x14ac:dyDescent="0.25">
      <c r="A21" s="166"/>
      <c r="B21" s="166"/>
      <c r="C21" s="185" t="s">
        <v>186</v>
      </c>
      <c r="D21" s="185"/>
      <c r="E21" s="185"/>
      <c r="F21" s="185"/>
      <c r="G21" s="185"/>
      <c r="H21" s="185"/>
      <c r="I21" s="185"/>
      <c r="J21" s="185"/>
      <c r="K21" s="185"/>
      <c r="L21" s="185"/>
      <c r="M21" s="185"/>
      <c r="N21" s="185"/>
      <c r="O21" s="185"/>
      <c r="P21" s="185"/>
      <c r="Q21" s="185"/>
      <c r="R21" s="185"/>
      <c r="S21" s="185"/>
      <c r="T21" s="185"/>
      <c r="U21" s="185"/>
      <c r="V21" s="185"/>
      <c r="W21" s="185"/>
      <c r="X21" s="185"/>
      <c r="Y21" s="185"/>
      <c r="Z21" s="185"/>
      <c r="AA21" s="185"/>
      <c r="AB21" s="185"/>
      <c r="AC21" s="185"/>
      <c r="AD21" s="185"/>
      <c r="AE21" s="185"/>
      <c r="AF21" s="185"/>
      <c r="AG21" s="185"/>
      <c r="AH21" s="185"/>
      <c r="AI21" s="185"/>
      <c r="AJ21" s="185"/>
      <c r="AK21" s="185"/>
      <c r="AL21" s="185"/>
      <c r="AM21" s="185"/>
      <c r="AN21" s="185"/>
      <c r="AO21" s="185"/>
      <c r="AP21" s="185"/>
      <c r="AQ21" s="185"/>
      <c r="AR21" s="185"/>
      <c r="AS21" s="185"/>
      <c r="AT21" s="185"/>
      <c r="AU21" s="185"/>
      <c r="AV21" s="185"/>
      <c r="AW21" s="185"/>
      <c r="AX21" s="185"/>
      <c r="AY21" s="185"/>
      <c r="AZ21" s="185"/>
    </row>
    <row r="22" spans="1:52" ht="9.9499999999999993" customHeight="1" x14ac:dyDescent="0.25">
      <c r="A22" s="166"/>
      <c r="B22" s="166"/>
      <c r="C22" s="168"/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168"/>
      <c r="Y22" s="168"/>
      <c r="Z22" s="168"/>
      <c r="AA22" s="168"/>
      <c r="AB22" s="168"/>
      <c r="AC22" s="168"/>
      <c r="AD22" s="168"/>
      <c r="AE22" s="168"/>
      <c r="AF22" s="168"/>
      <c r="AG22" s="168"/>
      <c r="AH22" s="168"/>
      <c r="AI22" s="168"/>
      <c r="AJ22" s="168"/>
      <c r="AK22" s="168"/>
      <c r="AL22" s="168"/>
      <c r="AM22" s="168"/>
      <c r="AN22" s="168"/>
      <c r="AO22" s="168"/>
      <c r="AP22" s="168"/>
      <c r="AQ22" s="168"/>
      <c r="AR22" s="168"/>
      <c r="AS22" s="168"/>
      <c r="AT22" s="168"/>
      <c r="AU22" s="168"/>
      <c r="AV22" s="168"/>
      <c r="AW22" s="168"/>
      <c r="AX22" s="168"/>
      <c r="AY22" s="168"/>
      <c r="AZ22" s="168"/>
    </row>
    <row r="23" spans="1:52" ht="18" customHeight="1" x14ac:dyDescent="0.25">
      <c r="A23" s="190" t="s">
        <v>187</v>
      </c>
      <c r="B23" s="190"/>
      <c r="C23" s="190"/>
      <c r="D23" s="190"/>
      <c r="E23" s="190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/>
      <c r="AH23" s="190"/>
      <c r="AI23" s="190"/>
      <c r="AJ23" s="190"/>
      <c r="AK23" s="190"/>
      <c r="AL23" s="190"/>
      <c r="AM23" s="190"/>
      <c r="AN23" s="190"/>
      <c r="AO23" s="190"/>
      <c r="AP23" s="190"/>
      <c r="AQ23" s="190"/>
      <c r="AR23" s="190"/>
      <c r="AS23" s="190"/>
      <c r="AT23" s="190"/>
      <c r="AU23" s="190"/>
      <c r="AV23" s="190"/>
      <c r="AW23" s="190"/>
      <c r="AX23" s="190"/>
      <c r="AY23" s="190"/>
      <c r="AZ23" s="190"/>
    </row>
    <row r="24" spans="1:52" ht="48" customHeight="1" x14ac:dyDescent="0.25">
      <c r="A24" s="185" t="s">
        <v>203</v>
      </c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  <c r="AP24" s="185"/>
      <c r="AQ24" s="185"/>
      <c r="AR24" s="185"/>
      <c r="AS24" s="185"/>
      <c r="AT24" s="185"/>
      <c r="AU24" s="185"/>
      <c r="AV24" s="185"/>
      <c r="AW24" s="185"/>
      <c r="AX24" s="185"/>
      <c r="AY24" s="185"/>
      <c r="AZ24" s="185"/>
    </row>
    <row r="25" spans="1:52" ht="15.95" customHeight="1" x14ac:dyDescent="0.25">
      <c r="A25" s="166"/>
      <c r="B25" s="166"/>
      <c r="C25" s="185" t="s">
        <v>188</v>
      </c>
      <c r="D25" s="185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185"/>
      <c r="Q25" s="185"/>
      <c r="R25" s="185"/>
      <c r="S25" s="185"/>
      <c r="T25" s="185"/>
      <c r="U25" s="185"/>
      <c r="V25" s="185"/>
      <c r="W25" s="185"/>
      <c r="X25" s="185"/>
      <c r="Y25" s="185"/>
      <c r="Z25" s="185"/>
      <c r="AA25" s="185"/>
      <c r="AB25" s="185"/>
      <c r="AC25" s="185"/>
      <c r="AD25" s="185"/>
      <c r="AE25" s="185"/>
      <c r="AF25" s="185"/>
      <c r="AG25" s="185"/>
      <c r="AH25" s="185"/>
      <c r="AI25" s="185"/>
      <c r="AJ25" s="185"/>
      <c r="AK25" s="185"/>
      <c r="AL25" s="185"/>
      <c r="AM25" s="185"/>
      <c r="AN25" s="185"/>
      <c r="AO25" s="185"/>
      <c r="AP25" s="185"/>
      <c r="AQ25" s="185"/>
      <c r="AR25" s="185"/>
      <c r="AS25" s="185"/>
      <c r="AT25" s="185"/>
      <c r="AU25" s="185"/>
      <c r="AV25" s="185"/>
      <c r="AW25" s="185"/>
      <c r="AX25" s="185"/>
      <c r="AY25" s="185"/>
      <c r="AZ25" s="185"/>
    </row>
    <row r="26" spans="1:52" ht="32.1" customHeight="1" x14ac:dyDescent="0.25">
      <c r="A26" s="166"/>
      <c r="B26" s="166"/>
      <c r="C26" s="166"/>
      <c r="D26" s="166"/>
      <c r="E26" s="185" t="s">
        <v>189</v>
      </c>
      <c r="F26" s="196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6"/>
      <c r="AA26" s="196"/>
      <c r="AB26" s="196"/>
      <c r="AC26" s="196"/>
      <c r="AD26" s="196"/>
      <c r="AE26" s="196"/>
      <c r="AF26" s="196"/>
      <c r="AG26" s="196"/>
      <c r="AH26" s="196"/>
      <c r="AI26" s="196"/>
      <c r="AJ26" s="196"/>
      <c r="AK26" s="196"/>
      <c r="AL26" s="196"/>
      <c r="AM26" s="196"/>
      <c r="AN26" s="196"/>
      <c r="AO26" s="196"/>
      <c r="AP26" s="196"/>
      <c r="AQ26" s="196"/>
      <c r="AR26" s="196"/>
      <c r="AS26" s="196"/>
      <c r="AT26" s="196"/>
      <c r="AU26" s="196"/>
      <c r="AV26" s="196"/>
      <c r="AW26" s="196"/>
      <c r="AX26" s="196"/>
      <c r="AY26" s="196"/>
      <c r="AZ26" s="196"/>
    </row>
    <row r="27" spans="1:52" ht="15.95" customHeight="1" x14ac:dyDescent="0.25">
      <c r="A27" s="172"/>
      <c r="B27" s="172"/>
      <c r="C27" s="195" t="s">
        <v>190</v>
      </c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I27" s="195"/>
      <c r="AJ27" s="195"/>
      <c r="AK27" s="195"/>
      <c r="AL27" s="195"/>
      <c r="AM27" s="195"/>
      <c r="AN27" s="195"/>
      <c r="AO27" s="195"/>
      <c r="AP27" s="195"/>
      <c r="AQ27" s="195"/>
      <c r="AR27" s="195"/>
      <c r="AS27" s="195"/>
      <c r="AT27" s="195"/>
      <c r="AU27" s="195"/>
      <c r="AV27" s="195"/>
      <c r="AW27" s="195"/>
      <c r="AX27" s="195"/>
      <c r="AY27" s="195"/>
      <c r="AZ27" s="195"/>
    </row>
    <row r="28" spans="1:52" ht="63.95" customHeight="1" x14ac:dyDescent="0.25">
      <c r="A28" s="172"/>
      <c r="B28" s="172"/>
      <c r="C28" s="172"/>
      <c r="D28" s="172"/>
      <c r="E28" s="194" t="s">
        <v>191</v>
      </c>
      <c r="F28" s="195"/>
      <c r="G28" s="195"/>
      <c r="H28" s="195"/>
      <c r="I28" s="195"/>
      <c r="J28" s="195"/>
      <c r="K28" s="195"/>
      <c r="L28" s="195"/>
      <c r="M28" s="195"/>
      <c r="N28" s="195"/>
      <c r="O28" s="195"/>
      <c r="P28" s="195"/>
      <c r="Q28" s="195"/>
      <c r="R28" s="195"/>
      <c r="S28" s="195"/>
      <c r="T28" s="195"/>
      <c r="U28" s="195"/>
      <c r="V28" s="195"/>
      <c r="W28" s="195"/>
      <c r="X28" s="195"/>
      <c r="Y28" s="195"/>
      <c r="Z28" s="195"/>
      <c r="AA28" s="195"/>
      <c r="AB28" s="195"/>
      <c r="AC28" s="195"/>
      <c r="AD28" s="195"/>
      <c r="AE28" s="195"/>
      <c r="AF28" s="195"/>
      <c r="AG28" s="195"/>
      <c r="AH28" s="195"/>
      <c r="AI28" s="195"/>
      <c r="AJ28" s="195"/>
      <c r="AK28" s="195"/>
      <c r="AL28" s="195"/>
      <c r="AM28" s="195"/>
      <c r="AN28" s="195"/>
      <c r="AO28" s="195"/>
      <c r="AP28" s="195"/>
      <c r="AQ28" s="195"/>
      <c r="AR28" s="195"/>
      <c r="AS28" s="195"/>
      <c r="AT28" s="195"/>
      <c r="AU28" s="195"/>
      <c r="AV28" s="195"/>
      <c r="AW28" s="195"/>
      <c r="AX28" s="195"/>
      <c r="AY28" s="195"/>
      <c r="AZ28" s="195"/>
    </row>
    <row r="29" spans="1:52" ht="32.1" customHeight="1" x14ac:dyDescent="0.25">
      <c r="A29" s="172"/>
      <c r="B29" s="172"/>
      <c r="C29" s="194" t="s">
        <v>192</v>
      </c>
      <c r="D29" s="194"/>
      <c r="E29" s="194"/>
      <c r="F29" s="194"/>
      <c r="G29" s="194"/>
      <c r="H29" s="194"/>
      <c r="I29" s="194"/>
      <c r="J29" s="194"/>
      <c r="K29" s="194"/>
      <c r="L29" s="194"/>
      <c r="M29" s="194"/>
      <c r="N29" s="194"/>
      <c r="O29" s="194"/>
      <c r="P29" s="194"/>
      <c r="Q29" s="194"/>
      <c r="R29" s="194"/>
      <c r="S29" s="194"/>
      <c r="T29" s="194"/>
      <c r="U29" s="194"/>
      <c r="V29" s="194"/>
      <c r="W29" s="194"/>
      <c r="X29" s="194"/>
      <c r="Y29" s="194"/>
      <c r="Z29" s="194"/>
      <c r="AA29" s="194"/>
      <c r="AB29" s="194"/>
      <c r="AC29" s="194"/>
      <c r="AD29" s="194"/>
      <c r="AE29" s="194"/>
      <c r="AF29" s="194"/>
      <c r="AG29" s="194"/>
      <c r="AH29" s="194"/>
      <c r="AI29" s="194"/>
      <c r="AJ29" s="194"/>
      <c r="AK29" s="194"/>
      <c r="AL29" s="194"/>
      <c r="AM29" s="194"/>
      <c r="AN29" s="194"/>
      <c r="AO29" s="194"/>
      <c r="AP29" s="194"/>
      <c r="AQ29" s="194"/>
      <c r="AR29" s="194"/>
      <c r="AS29" s="194"/>
      <c r="AT29" s="194"/>
      <c r="AU29" s="194"/>
      <c r="AV29" s="194"/>
      <c r="AW29" s="194"/>
      <c r="AX29" s="194"/>
      <c r="AY29" s="194"/>
      <c r="AZ29" s="194"/>
    </row>
    <row r="30" spans="1:52" ht="63.95" customHeight="1" x14ac:dyDescent="0.25">
      <c r="A30" s="172"/>
      <c r="B30" s="172"/>
      <c r="C30" s="172"/>
      <c r="D30" s="172"/>
      <c r="E30" s="194" t="s">
        <v>193</v>
      </c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4"/>
      <c r="U30" s="194"/>
      <c r="V30" s="194"/>
      <c r="W30" s="194"/>
      <c r="X30" s="194"/>
      <c r="Y30" s="194"/>
      <c r="Z30" s="194"/>
      <c r="AA30" s="194"/>
      <c r="AB30" s="194"/>
      <c r="AC30" s="194"/>
      <c r="AD30" s="194"/>
      <c r="AE30" s="194"/>
      <c r="AF30" s="194"/>
      <c r="AG30" s="194"/>
      <c r="AH30" s="194"/>
      <c r="AI30" s="194"/>
      <c r="AJ30" s="194"/>
      <c r="AK30" s="194"/>
      <c r="AL30" s="194"/>
      <c r="AM30" s="194"/>
      <c r="AN30" s="194"/>
      <c r="AO30" s="194"/>
      <c r="AP30" s="194"/>
      <c r="AQ30" s="194"/>
      <c r="AR30" s="194"/>
      <c r="AS30" s="194"/>
      <c r="AT30" s="194"/>
      <c r="AU30" s="194"/>
      <c r="AV30" s="194"/>
      <c r="AW30" s="194"/>
      <c r="AX30" s="194"/>
      <c r="AY30" s="194"/>
      <c r="AZ30" s="194"/>
    </row>
    <row r="31" spans="1:52" ht="32.1" customHeight="1" x14ac:dyDescent="0.25">
      <c r="A31" s="172"/>
      <c r="B31" s="172"/>
      <c r="C31" s="194" t="s">
        <v>194</v>
      </c>
      <c r="D31" s="195"/>
      <c r="E31" s="195"/>
      <c r="F31" s="195"/>
      <c r="G31" s="195"/>
      <c r="H31" s="195"/>
      <c r="I31" s="195"/>
      <c r="J31" s="195"/>
      <c r="K31" s="195"/>
      <c r="L31" s="195"/>
      <c r="M31" s="195"/>
      <c r="N31" s="195"/>
      <c r="O31" s="195"/>
      <c r="P31" s="195"/>
      <c r="Q31" s="195"/>
      <c r="R31" s="195"/>
      <c r="S31" s="195"/>
      <c r="T31" s="195"/>
      <c r="U31" s="195"/>
      <c r="V31" s="195"/>
      <c r="W31" s="195"/>
      <c r="X31" s="195"/>
      <c r="Y31" s="195"/>
      <c r="Z31" s="195"/>
      <c r="AA31" s="195"/>
      <c r="AB31" s="195"/>
      <c r="AC31" s="195"/>
      <c r="AD31" s="195"/>
      <c r="AE31" s="195"/>
      <c r="AF31" s="195"/>
      <c r="AG31" s="195"/>
      <c r="AH31" s="195"/>
      <c r="AI31" s="195"/>
      <c r="AJ31" s="195"/>
      <c r="AK31" s="195"/>
      <c r="AL31" s="195"/>
      <c r="AM31" s="195"/>
      <c r="AN31" s="195"/>
      <c r="AO31" s="195"/>
      <c r="AP31" s="195"/>
      <c r="AQ31" s="195"/>
      <c r="AR31" s="195"/>
      <c r="AS31" s="195"/>
      <c r="AT31" s="195"/>
      <c r="AU31" s="195"/>
      <c r="AV31" s="195"/>
      <c r="AW31" s="195"/>
      <c r="AX31" s="195"/>
      <c r="AY31" s="195"/>
      <c r="AZ31" s="195"/>
    </row>
    <row r="32" spans="1:52" ht="48" customHeight="1" x14ac:dyDescent="0.25">
      <c r="A32" s="172"/>
      <c r="B32" s="172"/>
      <c r="C32" s="194" t="s">
        <v>195</v>
      </c>
      <c r="D32" s="194"/>
      <c r="E32" s="194"/>
      <c r="F32" s="194"/>
      <c r="G32" s="194"/>
      <c r="H32" s="194"/>
      <c r="I32" s="194"/>
      <c r="J32" s="194"/>
      <c r="K32" s="194"/>
      <c r="L32" s="194"/>
      <c r="M32" s="194"/>
      <c r="N32" s="194"/>
      <c r="O32" s="194"/>
      <c r="P32" s="194"/>
      <c r="Q32" s="194"/>
      <c r="R32" s="194"/>
      <c r="S32" s="194"/>
      <c r="T32" s="194"/>
      <c r="U32" s="194"/>
      <c r="V32" s="194"/>
      <c r="W32" s="194"/>
      <c r="X32" s="194"/>
      <c r="Y32" s="194"/>
      <c r="Z32" s="194"/>
      <c r="AA32" s="194"/>
      <c r="AB32" s="194"/>
      <c r="AC32" s="194"/>
      <c r="AD32" s="194"/>
      <c r="AE32" s="194"/>
      <c r="AF32" s="194"/>
      <c r="AG32" s="194"/>
      <c r="AH32" s="194"/>
      <c r="AI32" s="194"/>
      <c r="AJ32" s="194"/>
      <c r="AK32" s="194"/>
      <c r="AL32" s="194"/>
      <c r="AM32" s="194"/>
      <c r="AN32" s="194"/>
      <c r="AO32" s="194"/>
      <c r="AP32" s="194"/>
      <c r="AQ32" s="194"/>
      <c r="AR32" s="194"/>
      <c r="AS32" s="194"/>
      <c r="AT32" s="194"/>
      <c r="AU32" s="194"/>
      <c r="AV32" s="194"/>
      <c r="AW32" s="194"/>
      <c r="AX32" s="194"/>
      <c r="AY32" s="194"/>
      <c r="AZ32" s="194"/>
    </row>
    <row r="33" spans="1:52" ht="15.75" x14ac:dyDescent="0.25">
      <c r="A33" s="172"/>
      <c r="B33" s="172"/>
      <c r="C33" s="172"/>
      <c r="D33" s="172"/>
      <c r="E33" s="172"/>
      <c r="F33" s="172"/>
      <c r="G33" s="172"/>
      <c r="H33" s="172"/>
      <c r="I33" s="172"/>
      <c r="J33" s="172"/>
      <c r="K33" s="172"/>
      <c r="L33" s="172"/>
      <c r="M33" s="172"/>
      <c r="N33" s="172"/>
      <c r="O33" s="172"/>
      <c r="P33" s="172"/>
      <c r="Q33" s="172"/>
      <c r="R33" s="172"/>
      <c r="S33" s="172"/>
      <c r="T33" s="172"/>
      <c r="U33" s="172"/>
      <c r="V33" s="172"/>
      <c r="W33" s="172"/>
      <c r="X33" s="172"/>
      <c r="Y33" s="172"/>
      <c r="Z33" s="172"/>
      <c r="AA33" s="172"/>
      <c r="AB33" s="172"/>
      <c r="AC33" s="172"/>
      <c r="AD33" s="172"/>
      <c r="AE33" s="172"/>
      <c r="AF33" s="172"/>
      <c r="AG33" s="172"/>
      <c r="AH33" s="172"/>
      <c r="AI33" s="172"/>
      <c r="AJ33" s="172"/>
      <c r="AK33" s="172"/>
      <c r="AL33" s="172"/>
      <c r="AM33" s="172"/>
      <c r="AN33" s="172"/>
      <c r="AO33" s="172"/>
      <c r="AP33" s="172"/>
      <c r="AQ33" s="172"/>
      <c r="AR33" s="172"/>
      <c r="AS33" s="172"/>
      <c r="AT33" s="172"/>
      <c r="AU33" s="172"/>
      <c r="AV33" s="172"/>
      <c r="AW33" s="172"/>
      <c r="AX33" s="172"/>
      <c r="AY33" s="172"/>
      <c r="AZ33" s="172"/>
    </row>
    <row r="34" spans="1:52" ht="31.5" customHeight="1" x14ac:dyDescent="0.25">
      <c r="A34" s="173"/>
      <c r="B34" s="173"/>
      <c r="C34" s="173"/>
      <c r="D34" s="173"/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2"/>
      <c r="P34" s="172"/>
      <c r="Q34" s="172"/>
      <c r="R34" s="172"/>
      <c r="S34" s="172"/>
      <c r="T34" s="172"/>
      <c r="U34" s="172"/>
      <c r="V34" s="172"/>
      <c r="W34" s="172"/>
      <c r="X34" s="172"/>
      <c r="Y34" s="172"/>
      <c r="Z34" s="172"/>
      <c r="AA34" s="172"/>
      <c r="AB34" s="172"/>
      <c r="AC34" s="172"/>
      <c r="AD34" s="172"/>
      <c r="AE34" s="172"/>
      <c r="AF34" s="172"/>
      <c r="AG34" s="172"/>
      <c r="AH34" s="172"/>
      <c r="AI34" s="172"/>
      <c r="AJ34" s="172"/>
      <c r="AK34" s="172"/>
      <c r="AL34" s="172"/>
      <c r="AM34" s="172"/>
      <c r="AN34" s="172"/>
      <c r="AO34" s="172"/>
      <c r="AP34" s="172"/>
      <c r="AQ34" s="172"/>
      <c r="AR34" s="172"/>
      <c r="AS34" s="172"/>
      <c r="AT34" s="172"/>
      <c r="AU34" s="172"/>
      <c r="AV34" s="172"/>
      <c r="AW34" s="172"/>
      <c r="AX34" s="172"/>
      <c r="AY34" s="172"/>
      <c r="AZ34" s="172"/>
    </row>
    <row r="35" spans="1:52" ht="26.1" customHeight="1" x14ac:dyDescent="0.25">
      <c r="A35" s="182" t="s">
        <v>198</v>
      </c>
      <c r="B35" s="182"/>
      <c r="C35" s="182"/>
      <c r="D35" s="182"/>
      <c r="E35" s="182"/>
      <c r="F35" s="182"/>
      <c r="G35" s="182"/>
      <c r="H35" s="182"/>
      <c r="I35" s="182"/>
      <c r="J35" s="182"/>
      <c r="K35" s="182"/>
      <c r="L35" s="182"/>
      <c r="M35" s="182"/>
      <c r="N35" s="182"/>
      <c r="O35" s="182"/>
      <c r="P35" s="182"/>
      <c r="Q35" s="182"/>
      <c r="R35" s="182"/>
      <c r="S35" s="182"/>
      <c r="T35" s="182"/>
      <c r="U35" s="182"/>
      <c r="V35" s="182"/>
      <c r="W35" s="182"/>
      <c r="X35" s="182"/>
      <c r="Y35" s="182"/>
      <c r="Z35" s="182"/>
      <c r="AA35" s="182"/>
      <c r="AB35" s="182"/>
      <c r="AC35" s="182"/>
      <c r="AD35" s="182"/>
      <c r="AE35" s="182"/>
      <c r="AF35" s="182"/>
      <c r="AG35" s="182"/>
      <c r="AH35" s="182"/>
      <c r="AI35" s="182"/>
      <c r="AJ35" s="182"/>
      <c r="AK35" s="182"/>
      <c r="AL35" s="182"/>
      <c r="AM35" s="182"/>
      <c r="AN35" s="182"/>
      <c r="AO35" s="182"/>
      <c r="AP35" s="182"/>
      <c r="AQ35" s="182"/>
      <c r="AR35" s="182"/>
      <c r="AS35" s="182"/>
      <c r="AT35" s="182"/>
      <c r="AU35" s="182"/>
      <c r="AV35" s="182"/>
      <c r="AW35" s="182"/>
      <c r="AX35" s="182"/>
      <c r="AY35" s="182"/>
      <c r="AZ35" s="182"/>
    </row>
    <row r="36" spans="1:52" x14ac:dyDescent="0.25">
      <c r="A36" s="182" t="s">
        <v>202</v>
      </c>
      <c r="B36" s="182"/>
      <c r="C36" s="182"/>
      <c r="D36" s="182"/>
      <c r="E36" s="182"/>
      <c r="F36" s="182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  <c r="S36" s="182"/>
      <c r="T36" s="182"/>
      <c r="U36" s="182"/>
      <c r="V36" s="182"/>
      <c r="W36" s="182"/>
      <c r="X36" s="182"/>
      <c r="Y36" s="182"/>
      <c r="Z36" s="182"/>
      <c r="AA36" s="182"/>
      <c r="AB36" s="182"/>
      <c r="AC36" s="182"/>
      <c r="AD36" s="182"/>
      <c r="AE36" s="182"/>
      <c r="AF36" s="182"/>
      <c r="AG36" s="182"/>
      <c r="AH36" s="182"/>
      <c r="AI36" s="182"/>
      <c r="AJ36" s="182"/>
      <c r="AK36" s="182"/>
      <c r="AL36" s="182"/>
      <c r="AM36" s="182"/>
      <c r="AN36" s="182"/>
      <c r="AO36" s="182"/>
      <c r="AP36" s="182"/>
      <c r="AQ36" s="182"/>
      <c r="AR36" s="182"/>
      <c r="AS36" s="182"/>
      <c r="AT36" s="182"/>
      <c r="AU36" s="182"/>
      <c r="AV36" s="182"/>
      <c r="AW36" s="182"/>
      <c r="AX36" s="182"/>
      <c r="AY36" s="182"/>
      <c r="AZ36" s="182"/>
    </row>
    <row r="37" spans="1:52" x14ac:dyDescent="0.25">
      <c r="A37" s="182" t="s">
        <v>201</v>
      </c>
      <c r="B37" s="182"/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  <c r="O37" s="182"/>
      <c r="P37" s="182"/>
      <c r="Q37" s="182"/>
      <c r="R37" s="182"/>
      <c r="S37" s="182"/>
      <c r="T37" s="182"/>
      <c r="U37" s="182"/>
      <c r="V37" s="182"/>
      <c r="W37" s="182"/>
      <c r="X37" s="182"/>
      <c r="Y37" s="182"/>
      <c r="Z37" s="182"/>
      <c r="AA37" s="182"/>
      <c r="AB37" s="182"/>
      <c r="AC37" s="182"/>
      <c r="AD37" s="182"/>
      <c r="AE37" s="182"/>
      <c r="AF37" s="182"/>
      <c r="AG37" s="182"/>
      <c r="AH37" s="182"/>
      <c r="AI37" s="182"/>
      <c r="AJ37" s="182"/>
      <c r="AK37" s="182"/>
      <c r="AL37" s="182"/>
      <c r="AM37" s="182"/>
      <c r="AN37" s="182"/>
      <c r="AO37" s="182"/>
      <c r="AP37" s="182"/>
      <c r="AQ37" s="182"/>
      <c r="AR37" s="182"/>
      <c r="AS37" s="182"/>
      <c r="AT37" s="182"/>
      <c r="AU37" s="182"/>
      <c r="AV37" s="182"/>
      <c r="AW37" s="182"/>
      <c r="AX37" s="182"/>
      <c r="AY37" s="182"/>
      <c r="AZ37" s="182"/>
    </row>
    <row r="38" spans="1:52" ht="26.1" customHeight="1" x14ac:dyDescent="0.25">
      <c r="A38" s="182" t="s">
        <v>200</v>
      </c>
      <c r="B38" s="182"/>
      <c r="C38" s="182"/>
      <c r="D38" s="182"/>
      <c r="E38" s="182"/>
      <c r="F38" s="182"/>
      <c r="G38" s="182"/>
      <c r="H38" s="182"/>
      <c r="I38" s="182"/>
      <c r="J38" s="182"/>
      <c r="K38" s="182"/>
      <c r="L38" s="182"/>
      <c r="M38" s="182"/>
      <c r="N38" s="182"/>
      <c r="O38" s="182"/>
      <c r="P38" s="182"/>
      <c r="Q38" s="182"/>
      <c r="R38" s="182"/>
      <c r="S38" s="182"/>
      <c r="T38" s="182"/>
      <c r="U38" s="182"/>
      <c r="V38" s="182"/>
      <c r="W38" s="182"/>
      <c r="X38" s="182"/>
      <c r="Y38" s="182"/>
      <c r="Z38" s="182"/>
      <c r="AA38" s="182"/>
      <c r="AB38" s="182"/>
      <c r="AC38" s="182"/>
      <c r="AD38" s="182"/>
      <c r="AE38" s="182"/>
      <c r="AF38" s="182"/>
      <c r="AG38" s="182"/>
      <c r="AH38" s="182"/>
      <c r="AI38" s="182"/>
      <c r="AJ38" s="182"/>
      <c r="AK38" s="182"/>
      <c r="AL38" s="182"/>
      <c r="AM38" s="182"/>
      <c r="AN38" s="182"/>
      <c r="AO38" s="182"/>
      <c r="AP38" s="182"/>
      <c r="AQ38" s="182"/>
      <c r="AR38" s="182"/>
      <c r="AS38" s="182"/>
      <c r="AT38" s="182"/>
      <c r="AU38" s="182"/>
      <c r="AV38" s="182"/>
      <c r="AW38" s="182"/>
      <c r="AX38" s="182"/>
      <c r="AY38" s="182"/>
      <c r="AZ38" s="182"/>
    </row>
    <row r="39" spans="1:52" x14ac:dyDescent="0.25">
      <c r="A39" s="182" t="s">
        <v>199</v>
      </c>
      <c r="B39" s="182"/>
      <c r="C39" s="182"/>
      <c r="D39" s="182"/>
      <c r="E39" s="182"/>
      <c r="F39" s="182"/>
      <c r="G39" s="182"/>
      <c r="H39" s="182"/>
      <c r="I39" s="182"/>
      <c r="J39" s="182"/>
      <c r="K39" s="182"/>
      <c r="L39" s="182"/>
      <c r="M39" s="182"/>
      <c r="N39" s="182"/>
      <c r="O39" s="182"/>
      <c r="P39" s="182"/>
      <c r="Q39" s="182"/>
      <c r="R39" s="182"/>
      <c r="S39" s="182"/>
      <c r="T39" s="182"/>
      <c r="U39" s="182"/>
      <c r="V39" s="182"/>
      <c r="W39" s="182"/>
      <c r="X39" s="182"/>
      <c r="Y39" s="182"/>
      <c r="Z39" s="182"/>
      <c r="AA39" s="182"/>
      <c r="AB39" s="182"/>
      <c r="AC39" s="182"/>
      <c r="AD39" s="182"/>
      <c r="AE39" s="182"/>
      <c r="AF39" s="182"/>
      <c r="AG39" s="182"/>
      <c r="AH39" s="182"/>
      <c r="AI39" s="182"/>
      <c r="AJ39" s="182"/>
      <c r="AK39" s="182"/>
      <c r="AL39" s="182"/>
      <c r="AM39" s="182"/>
      <c r="AN39" s="182"/>
      <c r="AO39" s="182"/>
      <c r="AP39" s="182"/>
      <c r="AQ39" s="182"/>
      <c r="AR39" s="182"/>
      <c r="AS39" s="182"/>
      <c r="AT39" s="182"/>
      <c r="AU39" s="182"/>
      <c r="AV39" s="182"/>
      <c r="AW39" s="182"/>
      <c r="AX39" s="182"/>
      <c r="AY39" s="182"/>
      <c r="AZ39" s="182"/>
    </row>
  </sheetData>
  <mergeCells count="36">
    <mergeCell ref="C29:AZ29"/>
    <mergeCell ref="E30:AZ30"/>
    <mergeCell ref="C31:AZ31"/>
    <mergeCell ref="C32:AZ32"/>
    <mergeCell ref="A23:AZ23"/>
    <mergeCell ref="A24:AZ24"/>
    <mergeCell ref="C25:AZ25"/>
    <mergeCell ref="E26:AZ26"/>
    <mergeCell ref="C27:AZ27"/>
    <mergeCell ref="E28:AZ28"/>
    <mergeCell ref="C16:AZ16"/>
    <mergeCell ref="C17:AZ17"/>
    <mergeCell ref="C18:AZ18"/>
    <mergeCell ref="C19:AZ19"/>
    <mergeCell ref="E20:AZ20"/>
    <mergeCell ref="AQ1:AZ1"/>
    <mergeCell ref="AO2:AZ2"/>
    <mergeCell ref="AR3:AZ3"/>
    <mergeCell ref="C21:AZ21"/>
    <mergeCell ref="A5:AZ5"/>
    <mergeCell ref="A11:AZ11"/>
    <mergeCell ref="A7:AZ7"/>
    <mergeCell ref="A10:AZ10"/>
    <mergeCell ref="C12:AZ12"/>
    <mergeCell ref="E13:AZ13"/>
    <mergeCell ref="C14:AZ14"/>
    <mergeCell ref="C15:AZ15"/>
    <mergeCell ref="A6:N6"/>
    <mergeCell ref="AH6:AP6"/>
    <mergeCell ref="AR6:AZ6"/>
    <mergeCell ref="A8:AZ8"/>
    <mergeCell ref="A35:AZ35"/>
    <mergeCell ref="A36:AZ36"/>
    <mergeCell ref="A37:AZ37"/>
    <mergeCell ref="A38:AZ38"/>
    <mergeCell ref="A39:AZ39"/>
  </mergeCells>
  <pageMargins left="0.7" right="0.7" top="0.75" bottom="0.75" header="0.3" footer="0.3"/>
  <pageSetup paperSize="9" scale="6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84"/>
  <sheetViews>
    <sheetView view="pageBreakPreview" topLeftCell="A13" zoomScale="70" zoomScaleNormal="115" zoomScaleSheetLayoutView="70" workbookViewId="0">
      <selection activeCell="P4" sqref="P4"/>
    </sheetView>
  </sheetViews>
  <sheetFormatPr defaultColWidth="8.7109375" defaultRowHeight="15" x14ac:dyDescent="0.25"/>
  <cols>
    <col min="1" max="1" width="8.7109375" style="10" customWidth="1"/>
    <col min="2" max="2" width="12.7109375" style="10" bestFit="1" customWidth="1"/>
    <col min="3" max="3" width="13.42578125" style="10" customWidth="1"/>
    <col min="4" max="4" width="15.5703125" style="10" customWidth="1"/>
    <col min="5" max="5" width="16.140625" style="10" customWidth="1"/>
    <col min="6" max="6" width="9.42578125" style="10" customWidth="1"/>
    <col min="7" max="7" width="4" style="10" customWidth="1"/>
    <col min="8" max="8" width="12.7109375" style="10" customWidth="1"/>
    <col min="9" max="9" width="16.140625" style="10" customWidth="1"/>
    <col min="10" max="10" width="20.140625" style="10" customWidth="1"/>
    <col min="11" max="13" width="17.7109375" style="10" customWidth="1"/>
    <col min="14" max="14" width="21.7109375" style="45" customWidth="1"/>
    <col min="15" max="16384" width="8.7109375" style="10"/>
  </cols>
  <sheetData>
    <row r="1" spans="1:14" x14ac:dyDescent="0.25">
      <c r="A1" s="248" t="s">
        <v>41</v>
      </c>
      <c r="B1" s="249"/>
      <c r="C1" s="250"/>
      <c r="D1" s="257" t="s">
        <v>42</v>
      </c>
      <c r="E1" s="258"/>
      <c r="F1" s="258"/>
      <c r="G1" s="258"/>
      <c r="H1" s="258"/>
      <c r="I1" s="258"/>
      <c r="J1" s="258"/>
      <c r="K1" s="258"/>
      <c r="L1" s="259"/>
      <c r="M1" s="242" t="s">
        <v>172</v>
      </c>
      <c r="N1" s="243"/>
    </row>
    <row r="2" spans="1:14" x14ac:dyDescent="0.25">
      <c r="A2" s="251"/>
      <c r="B2" s="252"/>
      <c r="C2" s="253"/>
      <c r="D2" s="260"/>
      <c r="E2" s="261"/>
      <c r="F2" s="261"/>
      <c r="G2" s="261"/>
      <c r="H2" s="261"/>
      <c r="I2" s="261"/>
      <c r="J2" s="261"/>
      <c r="K2" s="261"/>
      <c r="L2" s="262"/>
      <c r="M2" s="244" t="s">
        <v>39</v>
      </c>
      <c r="N2" s="245"/>
    </row>
    <row r="3" spans="1:14" ht="83.25" customHeight="1" thickBot="1" x14ac:dyDescent="0.3">
      <c r="A3" s="254"/>
      <c r="B3" s="255"/>
      <c r="C3" s="256"/>
      <c r="D3" s="263"/>
      <c r="E3" s="264"/>
      <c r="F3" s="264"/>
      <c r="G3" s="264"/>
      <c r="H3" s="264"/>
      <c r="I3" s="264"/>
      <c r="J3" s="264"/>
      <c r="K3" s="264"/>
      <c r="L3" s="265"/>
      <c r="M3" s="246" t="e">
        <f>CONCATENATE("nr ",DANE!B6)</f>
        <v>#N/A</v>
      </c>
      <c r="N3" s="247"/>
    </row>
    <row r="4" spans="1:14" ht="18" customHeight="1" thickBot="1" x14ac:dyDescent="0.3">
      <c r="A4" s="274"/>
      <c r="B4" s="274"/>
      <c r="C4" s="274"/>
      <c r="D4" s="11"/>
      <c r="E4" s="11"/>
      <c r="F4" s="11"/>
      <c r="G4" s="11"/>
      <c r="H4" s="11"/>
      <c r="I4" s="11"/>
      <c r="J4" s="11"/>
      <c r="K4" s="12"/>
      <c r="L4" s="12"/>
      <c r="M4" s="12"/>
      <c r="N4" s="13" t="s">
        <v>43</v>
      </c>
    </row>
    <row r="5" spans="1:14" ht="35.1" customHeight="1" x14ac:dyDescent="0.25">
      <c r="A5" s="275" t="s">
        <v>0</v>
      </c>
      <c r="B5" s="276"/>
      <c r="C5" s="277" t="e">
        <f>DANE!B2</f>
        <v>#N/A</v>
      </c>
      <c r="D5" s="278"/>
      <c r="E5" s="278"/>
      <c r="F5" s="278"/>
      <c r="G5" s="278"/>
      <c r="H5" s="278"/>
      <c r="I5" s="278"/>
      <c r="J5" s="278"/>
      <c r="K5" s="278"/>
      <c r="L5" s="278"/>
      <c r="M5" s="278"/>
      <c r="N5" s="279"/>
    </row>
    <row r="6" spans="1:14" ht="27.95" customHeight="1" x14ac:dyDescent="0.25">
      <c r="A6" s="280" t="s">
        <v>1</v>
      </c>
      <c r="B6" s="281"/>
      <c r="C6" s="284" t="e">
        <f>DANE!B4</f>
        <v>#N/A</v>
      </c>
      <c r="D6" s="285"/>
      <c r="E6" s="285"/>
      <c r="F6" s="285"/>
      <c r="G6" s="285"/>
      <c r="H6" s="285"/>
      <c r="I6" s="285"/>
      <c r="J6" s="285"/>
      <c r="K6" s="285"/>
      <c r="L6" s="285"/>
      <c r="M6" s="285"/>
      <c r="N6" s="286"/>
    </row>
    <row r="7" spans="1:14" ht="27.95" customHeight="1" thickBot="1" x14ac:dyDescent="0.3">
      <c r="A7" s="282"/>
      <c r="B7" s="283"/>
      <c r="C7" s="287"/>
      <c r="D7" s="288"/>
      <c r="E7" s="288"/>
      <c r="F7" s="288"/>
      <c r="G7" s="288"/>
      <c r="H7" s="288"/>
      <c r="I7" s="288"/>
      <c r="J7" s="288"/>
      <c r="K7" s="288"/>
      <c r="L7" s="288"/>
      <c r="M7" s="288"/>
      <c r="N7" s="289"/>
    </row>
    <row r="8" spans="1:14" ht="18" customHeight="1" x14ac:dyDescent="0.25">
      <c r="A8" s="14"/>
      <c r="B8" s="14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6"/>
    </row>
    <row r="9" spans="1:14" ht="20.100000000000001" customHeight="1" x14ac:dyDescent="0.25">
      <c r="A9" s="14"/>
      <c r="C9" s="266" t="s">
        <v>44</v>
      </c>
      <c r="D9" s="266"/>
      <c r="E9" s="266"/>
      <c r="F9" s="266"/>
      <c r="G9" s="266"/>
      <c r="H9" s="266"/>
      <c r="I9" s="266"/>
      <c r="J9" s="266"/>
      <c r="K9" s="266"/>
      <c r="L9" s="266"/>
      <c r="M9" s="266"/>
      <c r="N9" s="16"/>
    </row>
    <row r="10" spans="1:14" ht="18" customHeight="1" thickBot="1" x14ac:dyDescent="0.3">
      <c r="A10" s="17"/>
      <c r="B10" s="18"/>
      <c r="C10" s="19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16"/>
    </row>
    <row r="11" spans="1:14" s="21" customFormat="1" ht="30" customHeight="1" x14ac:dyDescent="0.2">
      <c r="A11" s="267" t="s">
        <v>45</v>
      </c>
      <c r="B11" s="270" t="s">
        <v>156</v>
      </c>
      <c r="C11" s="271"/>
      <c r="D11" s="290" t="s">
        <v>157</v>
      </c>
      <c r="E11" s="290"/>
      <c r="F11" s="290"/>
      <c r="G11" s="291"/>
      <c r="H11" s="296" t="s">
        <v>46</v>
      </c>
      <c r="I11" s="297"/>
      <c r="J11" s="302" t="s">
        <v>47</v>
      </c>
      <c r="K11" s="303"/>
      <c r="L11" s="303"/>
      <c r="M11" s="304"/>
      <c r="N11" s="305" t="s">
        <v>48</v>
      </c>
    </row>
    <row r="12" spans="1:14" s="21" customFormat="1" ht="30" customHeight="1" x14ac:dyDescent="0.2">
      <c r="A12" s="268"/>
      <c r="B12" s="272"/>
      <c r="C12" s="272"/>
      <c r="D12" s="292"/>
      <c r="E12" s="292"/>
      <c r="F12" s="292"/>
      <c r="G12" s="293"/>
      <c r="H12" s="298"/>
      <c r="I12" s="299"/>
      <c r="J12" s="308" t="s">
        <v>49</v>
      </c>
      <c r="K12" s="310" t="s">
        <v>50</v>
      </c>
      <c r="L12" s="311"/>
      <c r="M12" s="312" t="s">
        <v>51</v>
      </c>
      <c r="N12" s="306"/>
    </row>
    <row r="13" spans="1:14" s="21" customFormat="1" ht="30" customHeight="1" thickBot="1" x14ac:dyDescent="0.25">
      <c r="A13" s="269"/>
      <c r="B13" s="273"/>
      <c r="C13" s="273"/>
      <c r="D13" s="294"/>
      <c r="E13" s="294"/>
      <c r="F13" s="294"/>
      <c r="G13" s="295"/>
      <c r="H13" s="300"/>
      <c r="I13" s="301"/>
      <c r="J13" s="309"/>
      <c r="K13" s="22" t="s">
        <v>52</v>
      </c>
      <c r="L13" s="23" t="s">
        <v>53</v>
      </c>
      <c r="M13" s="313"/>
      <c r="N13" s="307"/>
    </row>
    <row r="14" spans="1:14" ht="48.95" customHeight="1" x14ac:dyDescent="0.25">
      <c r="A14" s="24">
        <v>1</v>
      </c>
      <c r="B14" s="241"/>
      <c r="C14" s="241"/>
      <c r="D14" s="236"/>
      <c r="E14" s="237"/>
      <c r="F14" s="237"/>
      <c r="G14" s="237"/>
      <c r="H14" s="238"/>
      <c r="I14" s="239"/>
      <c r="J14" s="143">
        <f>SUM(K14:M14)</f>
        <v>0</v>
      </c>
      <c r="K14" s="140"/>
      <c r="L14" s="140"/>
      <c r="M14" s="140"/>
      <c r="N14" s="25"/>
    </row>
    <row r="15" spans="1:14" ht="24.95" customHeight="1" x14ac:dyDescent="0.25">
      <c r="A15" s="26">
        <v>2</v>
      </c>
      <c r="B15" s="197"/>
      <c r="C15" s="197"/>
      <c r="D15" s="198"/>
      <c r="E15" s="198"/>
      <c r="F15" s="198"/>
      <c r="G15" s="198"/>
      <c r="H15" s="240"/>
      <c r="I15" s="240"/>
      <c r="J15" s="143">
        <f t="shared" ref="J15:J19" si="0">SUM(K15:M15)</f>
        <v>0</v>
      </c>
      <c r="K15" s="141"/>
      <c r="L15" s="141"/>
      <c r="M15" s="141"/>
      <c r="N15" s="27"/>
    </row>
    <row r="16" spans="1:14" ht="24.95" customHeight="1" x14ac:dyDescent="0.25">
      <c r="A16" s="26">
        <v>3</v>
      </c>
      <c r="B16" s="197"/>
      <c r="C16" s="197"/>
      <c r="D16" s="198"/>
      <c r="E16" s="198"/>
      <c r="F16" s="198"/>
      <c r="G16" s="198"/>
      <c r="H16" s="199"/>
      <c r="I16" s="199"/>
      <c r="J16" s="143">
        <f t="shared" si="0"/>
        <v>0</v>
      </c>
      <c r="K16" s="141"/>
      <c r="L16" s="141"/>
      <c r="M16" s="141"/>
      <c r="N16" s="27"/>
    </row>
    <row r="17" spans="1:14" ht="24.95" customHeight="1" x14ac:dyDescent="0.25">
      <c r="A17" s="26">
        <v>4</v>
      </c>
      <c r="B17" s="197"/>
      <c r="C17" s="197"/>
      <c r="D17" s="198"/>
      <c r="E17" s="198"/>
      <c r="F17" s="198"/>
      <c r="G17" s="198"/>
      <c r="H17" s="199"/>
      <c r="I17" s="199"/>
      <c r="J17" s="143">
        <f t="shared" ref="J17" si="1">SUM(K17:M17)</f>
        <v>0</v>
      </c>
      <c r="K17" s="141"/>
      <c r="L17" s="141"/>
      <c r="M17" s="141"/>
      <c r="N17" s="27"/>
    </row>
    <row r="18" spans="1:14" ht="24.95" customHeight="1" x14ac:dyDescent="0.25">
      <c r="A18" s="26">
        <v>5</v>
      </c>
      <c r="B18" s="197"/>
      <c r="C18" s="197"/>
      <c r="D18" s="198"/>
      <c r="E18" s="198"/>
      <c r="F18" s="198"/>
      <c r="G18" s="198"/>
      <c r="H18" s="199"/>
      <c r="I18" s="199"/>
      <c r="J18" s="143">
        <f t="shared" si="0"/>
        <v>0</v>
      </c>
      <c r="K18" s="141"/>
      <c r="L18" s="141"/>
      <c r="M18" s="141"/>
      <c r="N18" s="27"/>
    </row>
    <row r="19" spans="1:14" ht="24.95" customHeight="1" thickBot="1" x14ac:dyDescent="0.3">
      <c r="A19" s="28">
        <v>6</v>
      </c>
      <c r="B19" s="206"/>
      <c r="C19" s="206"/>
      <c r="D19" s="207"/>
      <c r="E19" s="207"/>
      <c r="F19" s="207"/>
      <c r="G19" s="207"/>
      <c r="H19" s="208"/>
      <c r="I19" s="208"/>
      <c r="J19" s="143">
        <f t="shared" si="0"/>
        <v>0</v>
      </c>
      <c r="K19" s="142"/>
      <c r="L19" s="142"/>
      <c r="M19" s="142"/>
      <c r="N19" s="29"/>
    </row>
    <row r="20" spans="1:14" ht="30" customHeight="1" thickBot="1" x14ac:dyDescent="0.3">
      <c r="A20" s="209" t="s">
        <v>54</v>
      </c>
      <c r="B20" s="210"/>
      <c r="C20" s="210"/>
      <c r="D20" s="210"/>
      <c r="E20" s="210"/>
      <c r="F20" s="210"/>
      <c r="G20" s="210"/>
      <c r="H20" s="210"/>
      <c r="I20" s="210"/>
      <c r="J20" s="144">
        <f>SUM(J14:J19)</f>
        <v>0</v>
      </c>
      <c r="K20" s="144">
        <f>SUM(K14:K19)</f>
        <v>0</v>
      </c>
      <c r="L20" s="145">
        <f>SUM(L14:L19)</f>
        <v>0</v>
      </c>
      <c r="M20" s="145">
        <f>SUM(M14:M19)</f>
        <v>0</v>
      </c>
      <c r="N20" s="30"/>
    </row>
    <row r="21" spans="1:14" ht="18.75" customHeight="1" x14ac:dyDescent="0.25">
      <c r="A21" s="31"/>
      <c r="B21" s="31"/>
      <c r="C21" s="32"/>
      <c r="D21" s="32"/>
      <c r="E21" s="32"/>
      <c r="F21" s="33"/>
      <c r="G21" s="33"/>
      <c r="H21" s="33"/>
      <c r="I21" s="33"/>
      <c r="J21" s="33"/>
      <c r="K21" s="20"/>
      <c r="L21" s="20"/>
      <c r="M21" s="20"/>
      <c r="N21" s="16"/>
    </row>
    <row r="22" spans="1:14" ht="15" customHeight="1" thickBot="1" x14ac:dyDescent="0.35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20"/>
      <c r="L22" s="20"/>
      <c r="M22" s="20"/>
      <c r="N22" s="16"/>
    </row>
    <row r="23" spans="1:14" ht="24.95" customHeight="1" x14ac:dyDescent="0.25">
      <c r="A23" s="211" t="s">
        <v>144</v>
      </c>
      <c r="B23" s="212"/>
      <c r="C23" s="212"/>
      <c r="D23" s="212"/>
      <c r="E23" s="212"/>
      <c r="F23" s="212"/>
      <c r="G23" s="213"/>
      <c r="H23" s="217"/>
      <c r="I23" s="217"/>
      <c r="J23" s="217"/>
      <c r="K23" s="217"/>
      <c r="L23" s="217"/>
      <c r="M23" s="217"/>
      <c r="N23" s="218"/>
    </row>
    <row r="24" spans="1:14" ht="24.95" customHeight="1" thickBot="1" x14ac:dyDescent="0.3">
      <c r="A24" s="214"/>
      <c r="B24" s="215"/>
      <c r="C24" s="215"/>
      <c r="D24" s="215"/>
      <c r="E24" s="215"/>
      <c r="F24" s="215"/>
      <c r="G24" s="216"/>
      <c r="H24" s="219"/>
      <c r="I24" s="219"/>
      <c r="J24" s="219"/>
      <c r="K24" s="219"/>
      <c r="L24" s="219"/>
      <c r="M24" s="219"/>
      <c r="N24" s="220"/>
    </row>
    <row r="25" spans="1:14" ht="18" hidden="1" customHeight="1" thickBot="1" x14ac:dyDescent="0.3">
      <c r="A25" s="35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7"/>
    </row>
    <row r="26" spans="1:14" ht="15.95" customHeight="1" x14ac:dyDescent="0.25">
      <c r="A26" s="221" t="s">
        <v>138</v>
      </c>
      <c r="B26" s="222"/>
      <c r="C26" s="222"/>
      <c r="D26" s="222"/>
      <c r="E26" s="222"/>
      <c r="F26" s="222"/>
      <c r="G26" s="222"/>
      <c r="H26" s="222"/>
      <c r="I26" s="222"/>
      <c r="J26" s="222"/>
      <c r="K26" s="222"/>
      <c r="L26" s="222"/>
      <c r="M26" s="222"/>
      <c r="N26" s="223"/>
    </row>
    <row r="27" spans="1:14" ht="15.95" customHeight="1" x14ac:dyDescent="0.25">
      <c r="A27" s="224"/>
      <c r="B27" s="225"/>
      <c r="C27" s="225"/>
      <c r="D27" s="225"/>
      <c r="E27" s="225"/>
      <c r="F27" s="225"/>
      <c r="G27" s="225"/>
      <c r="H27" s="225"/>
      <c r="I27" s="225"/>
      <c r="J27" s="225"/>
      <c r="K27" s="225"/>
      <c r="L27" s="225"/>
      <c r="M27" s="225"/>
      <c r="N27" s="226"/>
    </row>
    <row r="28" spans="1:14" ht="15.95" customHeight="1" thickBot="1" x14ac:dyDescent="0.3">
      <c r="A28" s="227"/>
      <c r="B28" s="228"/>
      <c r="C28" s="228"/>
      <c r="D28" s="228"/>
      <c r="E28" s="228"/>
      <c r="F28" s="228"/>
      <c r="G28" s="228"/>
      <c r="H28" s="228"/>
      <c r="I28" s="228"/>
      <c r="J28" s="228"/>
      <c r="K28" s="228"/>
      <c r="L28" s="228"/>
      <c r="M28" s="228"/>
      <c r="N28" s="229"/>
    </row>
    <row r="29" spans="1:14" ht="20.100000000000001" customHeight="1" thickBot="1" x14ac:dyDescent="0.3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</row>
    <row r="30" spans="1:14" ht="15.75" customHeight="1" x14ac:dyDescent="0.25">
      <c r="A30" s="230" t="s">
        <v>55</v>
      </c>
      <c r="B30" s="231"/>
      <c r="C30" s="232"/>
      <c r="D30" s="230" t="s">
        <v>56</v>
      </c>
      <c r="E30" s="232"/>
      <c r="F30" s="230" t="s">
        <v>57</v>
      </c>
      <c r="G30" s="231"/>
      <c r="H30" s="231"/>
      <c r="I30" s="231"/>
      <c r="J30" s="231"/>
      <c r="K30" s="231"/>
      <c r="L30" s="231"/>
      <c r="M30" s="231"/>
      <c r="N30" s="232"/>
    </row>
    <row r="31" spans="1:14" ht="15" customHeight="1" thickBot="1" x14ac:dyDescent="0.3">
      <c r="A31" s="233"/>
      <c r="B31" s="234"/>
      <c r="C31" s="235"/>
      <c r="D31" s="233"/>
      <c r="E31" s="235"/>
      <c r="F31" s="233"/>
      <c r="G31" s="234"/>
      <c r="H31" s="234"/>
      <c r="I31" s="234"/>
      <c r="J31" s="234"/>
      <c r="K31" s="234"/>
      <c r="L31" s="234"/>
      <c r="M31" s="234"/>
      <c r="N31" s="235"/>
    </row>
    <row r="32" spans="1:14" ht="39.950000000000003" customHeight="1" x14ac:dyDescent="0.25">
      <c r="A32" s="200"/>
      <c r="B32" s="201"/>
      <c r="C32" s="202"/>
      <c r="D32" s="200"/>
      <c r="E32" s="202"/>
      <c r="F32" s="200"/>
      <c r="G32" s="201"/>
      <c r="H32" s="201"/>
      <c r="I32" s="201"/>
      <c r="J32" s="201"/>
      <c r="K32" s="201"/>
      <c r="L32" s="201"/>
      <c r="M32" s="201"/>
      <c r="N32" s="202"/>
    </row>
    <row r="33" spans="1:14" ht="50.1" customHeight="1" thickBot="1" x14ac:dyDescent="0.3">
      <c r="A33" s="203"/>
      <c r="B33" s="204"/>
      <c r="C33" s="205"/>
      <c r="D33" s="203"/>
      <c r="E33" s="205"/>
      <c r="F33" s="203"/>
      <c r="G33" s="204"/>
      <c r="H33" s="204"/>
      <c r="I33" s="204"/>
      <c r="J33" s="204"/>
      <c r="K33" s="204"/>
      <c r="L33" s="204"/>
      <c r="M33" s="204"/>
      <c r="N33" s="205"/>
    </row>
    <row r="36" spans="1:14" x14ac:dyDescent="0.25">
      <c r="B36" s="40"/>
    </row>
    <row r="37" spans="1:14" x14ac:dyDescent="0.25">
      <c r="A37" s="41"/>
      <c r="B37" s="42"/>
    </row>
    <row r="38" spans="1:14" x14ac:dyDescent="0.25">
      <c r="A38" s="43"/>
      <c r="B38" s="44"/>
    </row>
    <row r="39" spans="1:14" x14ac:dyDescent="0.25">
      <c r="A39" s="43"/>
    </row>
    <row r="40" spans="1:14" x14ac:dyDescent="0.25">
      <c r="A40" s="43"/>
    </row>
    <row r="41" spans="1:14" x14ac:dyDescent="0.25">
      <c r="A41" s="43"/>
    </row>
    <row r="51" ht="14.45" customHeight="1" x14ac:dyDescent="0.25"/>
    <row r="52" ht="14.45" customHeight="1" x14ac:dyDescent="0.25"/>
    <row r="53" ht="14.45" customHeight="1" x14ac:dyDescent="0.25"/>
    <row r="54" ht="14.45" customHeight="1" x14ac:dyDescent="0.25"/>
    <row r="56" ht="15" customHeight="1" x14ac:dyDescent="0.25"/>
    <row r="57" ht="28.5" customHeight="1" x14ac:dyDescent="0.25"/>
    <row r="71" ht="14.45" customHeight="1" x14ac:dyDescent="0.25"/>
    <row r="72" ht="14.45" customHeight="1" x14ac:dyDescent="0.25"/>
    <row r="73" ht="33.75" customHeight="1" x14ac:dyDescent="0.25"/>
    <row r="74" ht="26.25" customHeight="1" x14ac:dyDescent="0.25"/>
    <row r="76" ht="39" customHeight="1" x14ac:dyDescent="0.25"/>
    <row r="77" ht="14.45" customHeight="1" x14ac:dyDescent="0.25"/>
    <row r="78" ht="33" customHeight="1" x14ac:dyDescent="0.25"/>
    <row r="79" ht="158.25" customHeight="1" x14ac:dyDescent="0.25"/>
    <row r="83" ht="39" customHeight="1" x14ac:dyDescent="0.25"/>
    <row r="84" ht="111.75" customHeight="1" x14ac:dyDescent="0.25"/>
  </sheetData>
  <mergeCells count="48">
    <mergeCell ref="C9:M9"/>
    <mergeCell ref="A11:A13"/>
    <mergeCell ref="B11:C13"/>
    <mergeCell ref="A4:C4"/>
    <mergeCell ref="A5:B5"/>
    <mergeCell ref="C5:N5"/>
    <mergeCell ref="A6:B7"/>
    <mergeCell ref="C6:N7"/>
    <mergeCell ref="D11:G13"/>
    <mergeCell ref="H11:I13"/>
    <mergeCell ref="J11:M11"/>
    <mergeCell ref="N11:N13"/>
    <mergeCell ref="J12:J13"/>
    <mergeCell ref="K12:L12"/>
    <mergeCell ref="M12:M13"/>
    <mergeCell ref="M1:N1"/>
    <mergeCell ref="M2:N2"/>
    <mergeCell ref="M3:N3"/>
    <mergeCell ref="A1:C3"/>
    <mergeCell ref="D1:L3"/>
    <mergeCell ref="D14:G14"/>
    <mergeCell ref="H14:I14"/>
    <mergeCell ref="B15:C15"/>
    <mergeCell ref="D15:G15"/>
    <mergeCell ref="H15:I15"/>
    <mergeCell ref="B14:C14"/>
    <mergeCell ref="A32:C33"/>
    <mergeCell ref="D32:E33"/>
    <mergeCell ref="F32:N33"/>
    <mergeCell ref="B19:C19"/>
    <mergeCell ref="D19:G19"/>
    <mergeCell ref="H19:I19"/>
    <mergeCell ref="A20:I20"/>
    <mergeCell ref="A23:G24"/>
    <mergeCell ref="H23:N24"/>
    <mergeCell ref="A26:N28"/>
    <mergeCell ref="A30:C31"/>
    <mergeCell ref="D30:E31"/>
    <mergeCell ref="F30:N31"/>
    <mergeCell ref="B16:C16"/>
    <mergeCell ref="D16:G16"/>
    <mergeCell ref="H16:I16"/>
    <mergeCell ref="B18:C18"/>
    <mergeCell ref="D18:G18"/>
    <mergeCell ref="H18:I18"/>
    <mergeCell ref="B17:C17"/>
    <mergeCell ref="D17:G17"/>
    <mergeCell ref="H17:I17"/>
  </mergeCells>
  <printOptions horizontalCentered="1"/>
  <pageMargins left="0.7" right="0.7" top="0.75" bottom="0.75" header="0.3" footer="0.3"/>
  <pageSetup paperSize="9" scale="59" orientation="landscape" horizontalDpi="300" verticalDpi="300" r:id="rId1"/>
  <rowBreaks count="1" manualBreakCount="1">
    <brk id="35" max="11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DANE!$F$15:$F$18</xm:f>
          </x14:formula1>
          <xm:sqref>B14:C19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R49"/>
  <sheetViews>
    <sheetView view="pageBreakPreview" zoomScaleNormal="115" zoomScaleSheetLayoutView="100" zoomScalePageLayoutView="145" workbookViewId="0">
      <selection activeCell="C23" sqref="C23"/>
    </sheetView>
  </sheetViews>
  <sheetFormatPr defaultColWidth="8.7109375" defaultRowHeight="15" x14ac:dyDescent="0.25"/>
  <cols>
    <col min="1" max="1" width="5.7109375" style="10" customWidth="1"/>
    <col min="2" max="2" width="10.7109375" style="10" customWidth="1"/>
    <col min="3" max="3" width="25.7109375" style="10" customWidth="1"/>
    <col min="4" max="5" width="28.7109375" style="10" customWidth="1"/>
    <col min="6" max="6" width="5.7109375" style="10" customWidth="1"/>
    <col min="7" max="16384" width="8.7109375" style="10"/>
  </cols>
  <sheetData>
    <row r="1" spans="2:5" ht="53.25" customHeight="1" thickBot="1" x14ac:dyDescent="0.3">
      <c r="B1" s="323" t="s">
        <v>40</v>
      </c>
      <c r="C1" s="324"/>
      <c r="D1" s="324"/>
      <c r="E1" s="325"/>
    </row>
    <row r="2" spans="2:5" ht="15.75" thickBot="1" x14ac:dyDescent="0.3">
      <c r="B2" s="46"/>
      <c r="C2" s="47"/>
      <c r="D2" s="47"/>
      <c r="E2" s="48" t="s">
        <v>58</v>
      </c>
    </row>
    <row r="3" spans="2:5" ht="30" customHeight="1" thickBot="1" x14ac:dyDescent="0.3">
      <c r="B3" s="326" t="s">
        <v>59</v>
      </c>
      <c r="C3" s="326"/>
      <c r="D3" s="326"/>
      <c r="E3" s="326"/>
    </row>
    <row r="4" spans="2:5" ht="30" customHeight="1" thickBot="1" x14ac:dyDescent="0.3">
      <c r="B4" s="327" t="s">
        <v>60</v>
      </c>
      <c r="C4" s="328"/>
      <c r="D4" s="49" t="s">
        <v>61</v>
      </c>
      <c r="E4" s="49" t="s">
        <v>62</v>
      </c>
    </row>
    <row r="5" spans="2:5" ht="21.95" customHeight="1" x14ac:dyDescent="0.25">
      <c r="B5" s="329">
        <v>2021</v>
      </c>
      <c r="C5" s="50" t="s">
        <v>63</v>
      </c>
      <c r="D5" s="51"/>
      <c r="E5" s="52"/>
    </row>
    <row r="6" spans="2:5" ht="21.95" customHeight="1" x14ac:dyDescent="0.25">
      <c r="B6" s="330"/>
      <c r="C6" s="53" t="s">
        <v>64</v>
      </c>
      <c r="D6" s="54"/>
      <c r="E6" s="55"/>
    </row>
    <row r="7" spans="2:5" ht="21.95" customHeight="1" x14ac:dyDescent="0.25">
      <c r="B7" s="330"/>
      <c r="C7" s="53" t="s">
        <v>65</v>
      </c>
      <c r="D7" s="54"/>
      <c r="E7" s="55"/>
    </row>
    <row r="8" spans="2:5" ht="21.95" customHeight="1" x14ac:dyDescent="0.25">
      <c r="B8" s="330"/>
      <c r="C8" s="53" t="s">
        <v>66</v>
      </c>
      <c r="D8" s="54"/>
      <c r="E8" s="55"/>
    </row>
    <row r="9" spans="2:5" ht="21.95" customHeight="1" x14ac:dyDescent="0.25">
      <c r="B9" s="330"/>
      <c r="C9" s="53" t="s">
        <v>67</v>
      </c>
      <c r="D9" s="54"/>
      <c r="E9" s="55"/>
    </row>
    <row r="10" spans="2:5" ht="21.95" customHeight="1" x14ac:dyDescent="0.25">
      <c r="B10" s="330"/>
      <c r="C10" s="53" t="s">
        <v>68</v>
      </c>
      <c r="D10" s="54"/>
      <c r="E10" s="55"/>
    </row>
    <row r="11" spans="2:5" ht="21.95" customHeight="1" x14ac:dyDescent="0.25">
      <c r="B11" s="330"/>
      <c r="C11" s="53" t="s">
        <v>69</v>
      </c>
      <c r="D11" s="54"/>
      <c r="E11" s="55"/>
    </row>
    <row r="12" spans="2:5" ht="21.95" customHeight="1" x14ac:dyDescent="0.25">
      <c r="B12" s="330"/>
      <c r="C12" s="53" t="s">
        <v>70</v>
      </c>
      <c r="D12" s="54"/>
      <c r="E12" s="55"/>
    </row>
    <row r="13" spans="2:5" ht="21.95" customHeight="1" x14ac:dyDescent="0.25">
      <c r="B13" s="330"/>
      <c r="C13" s="53" t="s">
        <v>71</v>
      </c>
      <c r="D13" s="54"/>
      <c r="E13" s="55"/>
    </row>
    <row r="14" spans="2:5" ht="21.95" customHeight="1" x14ac:dyDescent="0.25">
      <c r="B14" s="330"/>
      <c r="C14" s="53" t="s">
        <v>72</v>
      </c>
      <c r="D14" s="54"/>
      <c r="E14" s="55"/>
    </row>
    <row r="15" spans="2:5" ht="21.95" customHeight="1" x14ac:dyDescent="0.25">
      <c r="B15" s="330"/>
      <c r="C15" s="53" t="s">
        <v>73</v>
      </c>
      <c r="D15" s="54"/>
      <c r="E15" s="55"/>
    </row>
    <row r="16" spans="2:5" ht="21.95" customHeight="1" thickBot="1" x14ac:dyDescent="0.3">
      <c r="B16" s="331"/>
      <c r="C16" s="56" t="s">
        <v>74</v>
      </c>
      <c r="D16" s="57"/>
      <c r="E16" s="58"/>
    </row>
    <row r="17" spans="2:5" ht="21.95" customHeight="1" thickTop="1" x14ac:dyDescent="0.25">
      <c r="B17" s="332">
        <v>2022</v>
      </c>
      <c r="C17" s="59" t="s">
        <v>63</v>
      </c>
      <c r="D17" s="60"/>
      <c r="E17" s="61"/>
    </row>
    <row r="18" spans="2:5" ht="21.95" customHeight="1" x14ac:dyDescent="0.25">
      <c r="B18" s="330"/>
      <c r="C18" s="53" t="s">
        <v>64</v>
      </c>
      <c r="D18" s="54"/>
      <c r="E18" s="55"/>
    </row>
    <row r="19" spans="2:5" ht="21.95" customHeight="1" x14ac:dyDescent="0.25">
      <c r="B19" s="330"/>
      <c r="C19" s="53" t="s">
        <v>65</v>
      </c>
      <c r="D19" s="54"/>
      <c r="E19" s="55"/>
    </row>
    <row r="20" spans="2:5" ht="21.95" customHeight="1" x14ac:dyDescent="0.25">
      <c r="B20" s="330"/>
      <c r="C20" s="53" t="s">
        <v>66</v>
      </c>
      <c r="D20" s="54"/>
      <c r="E20" s="55"/>
    </row>
    <row r="21" spans="2:5" ht="21.95" customHeight="1" x14ac:dyDescent="0.25">
      <c r="B21" s="330"/>
      <c r="C21" s="53" t="s">
        <v>67</v>
      </c>
      <c r="D21" s="54"/>
      <c r="E21" s="55"/>
    </row>
    <row r="22" spans="2:5" ht="21.95" customHeight="1" x14ac:dyDescent="0.25">
      <c r="B22" s="330"/>
      <c r="C22" s="53" t="s">
        <v>68</v>
      </c>
      <c r="D22" s="54"/>
      <c r="E22" s="55"/>
    </row>
    <row r="23" spans="2:5" ht="21.95" customHeight="1" x14ac:dyDescent="0.25">
      <c r="B23" s="330"/>
      <c r="C23" s="53" t="s">
        <v>69</v>
      </c>
      <c r="D23" s="54"/>
      <c r="E23" s="55"/>
    </row>
    <row r="24" spans="2:5" ht="21.95" customHeight="1" x14ac:dyDescent="0.25">
      <c r="B24" s="330"/>
      <c r="C24" s="53" t="s">
        <v>70</v>
      </c>
      <c r="D24" s="54"/>
      <c r="E24" s="55"/>
    </row>
    <row r="25" spans="2:5" ht="21.95" customHeight="1" x14ac:dyDescent="0.25">
      <c r="B25" s="330"/>
      <c r="C25" s="53" t="s">
        <v>71</v>
      </c>
      <c r="D25" s="54"/>
      <c r="E25" s="55"/>
    </row>
    <row r="26" spans="2:5" ht="21.95" customHeight="1" x14ac:dyDescent="0.25">
      <c r="B26" s="330"/>
      <c r="C26" s="53" t="s">
        <v>72</v>
      </c>
      <c r="D26" s="54"/>
      <c r="E26" s="55"/>
    </row>
    <row r="27" spans="2:5" ht="21.95" customHeight="1" x14ac:dyDescent="0.25">
      <c r="B27" s="330"/>
      <c r="C27" s="53" t="s">
        <v>73</v>
      </c>
      <c r="D27" s="54"/>
      <c r="E27" s="55"/>
    </row>
    <row r="28" spans="2:5" ht="21.95" customHeight="1" thickBot="1" x14ac:dyDescent="0.3">
      <c r="B28" s="331"/>
      <c r="C28" s="56" t="s">
        <v>74</v>
      </c>
      <c r="D28" s="57"/>
      <c r="E28" s="58"/>
    </row>
    <row r="29" spans="2:5" ht="21.95" customHeight="1" thickTop="1" x14ac:dyDescent="0.25">
      <c r="B29" s="332">
        <v>2023</v>
      </c>
      <c r="C29" s="59" t="s">
        <v>63</v>
      </c>
      <c r="D29" s="60"/>
      <c r="E29" s="61"/>
    </row>
    <row r="30" spans="2:5" ht="21.95" customHeight="1" x14ac:dyDescent="0.25">
      <c r="B30" s="330"/>
      <c r="C30" s="53" t="s">
        <v>64</v>
      </c>
      <c r="D30" s="54"/>
      <c r="E30" s="55"/>
    </row>
    <row r="31" spans="2:5" ht="21.95" customHeight="1" x14ac:dyDescent="0.25">
      <c r="B31" s="330"/>
      <c r="C31" s="53" t="s">
        <v>65</v>
      </c>
      <c r="D31" s="54"/>
      <c r="E31" s="55"/>
    </row>
    <row r="32" spans="2:5" ht="21.95" customHeight="1" x14ac:dyDescent="0.25">
      <c r="B32" s="330"/>
      <c r="C32" s="53" t="s">
        <v>66</v>
      </c>
      <c r="D32" s="54"/>
      <c r="E32" s="55"/>
    </row>
    <row r="33" spans="2:18" ht="21.95" customHeight="1" x14ac:dyDescent="0.25">
      <c r="B33" s="330"/>
      <c r="C33" s="53" t="s">
        <v>67</v>
      </c>
      <c r="D33" s="54"/>
      <c r="E33" s="55"/>
    </row>
    <row r="34" spans="2:18" ht="21.95" customHeight="1" x14ac:dyDescent="0.25">
      <c r="B34" s="330"/>
      <c r="C34" s="53" t="s">
        <v>68</v>
      </c>
      <c r="D34" s="54"/>
      <c r="E34" s="55"/>
    </row>
    <row r="35" spans="2:18" ht="21.95" customHeight="1" x14ac:dyDescent="0.25">
      <c r="B35" s="330"/>
      <c r="C35" s="53" t="s">
        <v>69</v>
      </c>
      <c r="D35" s="54"/>
      <c r="E35" s="55"/>
    </row>
    <row r="36" spans="2:18" ht="21.95" customHeight="1" x14ac:dyDescent="0.25">
      <c r="B36" s="330"/>
      <c r="C36" s="53" t="s">
        <v>70</v>
      </c>
      <c r="D36" s="54"/>
      <c r="E36" s="55"/>
    </row>
    <row r="37" spans="2:18" ht="21.95" customHeight="1" x14ac:dyDescent="0.25">
      <c r="B37" s="330"/>
      <c r="C37" s="53" t="s">
        <v>71</v>
      </c>
      <c r="D37" s="54"/>
      <c r="E37" s="55"/>
    </row>
    <row r="38" spans="2:18" ht="21.95" customHeight="1" x14ac:dyDescent="0.25">
      <c r="B38" s="330"/>
      <c r="C38" s="53" t="s">
        <v>72</v>
      </c>
      <c r="D38" s="54"/>
      <c r="E38" s="55"/>
    </row>
    <row r="39" spans="2:18" ht="21.95" customHeight="1" x14ac:dyDescent="0.25">
      <c r="B39" s="330"/>
      <c r="C39" s="53" t="s">
        <v>73</v>
      </c>
      <c r="D39" s="54"/>
      <c r="E39" s="55"/>
    </row>
    <row r="40" spans="2:18" ht="21.95" customHeight="1" thickBot="1" x14ac:dyDescent="0.3">
      <c r="B40" s="331"/>
      <c r="C40" s="62" t="s">
        <v>74</v>
      </c>
      <c r="D40" s="57"/>
      <c r="E40" s="58"/>
    </row>
    <row r="41" spans="2:18" ht="24.95" customHeight="1" thickTop="1" thickBot="1" x14ac:dyDescent="0.3">
      <c r="B41" s="333" t="s">
        <v>49</v>
      </c>
      <c r="C41" s="334"/>
      <c r="D41" s="146">
        <f>SUM(D5:D40)</f>
        <v>0</v>
      </c>
      <c r="E41" s="146">
        <f>SUM(E5:E40)</f>
        <v>0</v>
      </c>
    </row>
    <row r="42" spans="2:18" ht="49.5" customHeight="1" x14ac:dyDescent="0.25">
      <c r="B42" s="335" t="s">
        <v>145</v>
      </c>
      <c r="C42" s="335"/>
      <c r="D42" s="335"/>
      <c r="E42" s="335"/>
      <c r="G42" s="63"/>
      <c r="H42" s="63"/>
      <c r="I42" s="63"/>
      <c r="J42" s="63"/>
      <c r="K42" s="63"/>
      <c r="L42" s="63"/>
      <c r="M42" s="63"/>
      <c r="N42" s="63"/>
      <c r="O42" s="63"/>
    </row>
    <row r="43" spans="2:18" ht="15.75" thickBot="1" x14ac:dyDescent="0.3">
      <c r="F43" s="64"/>
      <c r="G43" s="63"/>
      <c r="H43" s="63"/>
      <c r="I43" s="63"/>
      <c r="J43" s="63"/>
      <c r="K43" s="63"/>
      <c r="L43" s="63"/>
      <c r="M43" s="63"/>
      <c r="N43" s="63"/>
      <c r="O43" s="63"/>
    </row>
    <row r="44" spans="2:18" ht="15" customHeight="1" x14ac:dyDescent="0.25">
      <c r="B44" s="230" t="s">
        <v>75</v>
      </c>
      <c r="C44" s="232"/>
      <c r="D44" s="230" t="s">
        <v>57</v>
      </c>
      <c r="E44" s="232"/>
      <c r="F44" s="65"/>
      <c r="G44" s="336"/>
      <c r="H44" s="336"/>
      <c r="I44" s="336"/>
      <c r="J44" s="336"/>
      <c r="K44" s="336"/>
      <c r="L44" s="336"/>
      <c r="M44" s="336"/>
      <c r="N44" s="336"/>
      <c r="O44" s="336"/>
      <c r="P44" s="11"/>
      <c r="Q44" s="11"/>
      <c r="R44" s="11"/>
    </row>
    <row r="45" spans="2:18" ht="15" customHeight="1" thickBot="1" x14ac:dyDescent="0.3">
      <c r="B45" s="233"/>
      <c r="C45" s="235"/>
      <c r="D45" s="233"/>
      <c r="E45" s="235"/>
      <c r="F45" s="65"/>
      <c r="G45" s="336"/>
      <c r="H45" s="336"/>
      <c r="I45" s="336"/>
      <c r="J45" s="336"/>
      <c r="K45" s="336"/>
      <c r="L45" s="336"/>
      <c r="M45" s="336"/>
      <c r="N45" s="336"/>
      <c r="O45" s="336"/>
      <c r="P45" s="11"/>
      <c r="Q45" s="11"/>
      <c r="R45" s="11"/>
    </row>
    <row r="46" spans="2:18" ht="50.1" customHeight="1" x14ac:dyDescent="0.25">
      <c r="B46" s="314"/>
      <c r="C46" s="315"/>
      <c r="D46" s="318"/>
      <c r="E46" s="319"/>
      <c r="F46" s="66"/>
      <c r="G46" s="322"/>
      <c r="H46" s="322"/>
      <c r="I46" s="322"/>
      <c r="J46" s="322"/>
      <c r="K46" s="322"/>
      <c r="L46" s="322"/>
      <c r="M46" s="322"/>
      <c r="N46" s="322"/>
      <c r="O46" s="322"/>
      <c r="P46" s="11"/>
      <c r="Q46" s="11"/>
      <c r="R46" s="11"/>
    </row>
    <row r="47" spans="2:18" ht="39.950000000000003" customHeight="1" thickBot="1" x14ac:dyDescent="0.3">
      <c r="B47" s="316"/>
      <c r="C47" s="317"/>
      <c r="D47" s="320"/>
      <c r="E47" s="321"/>
      <c r="F47" s="66"/>
      <c r="G47" s="322"/>
      <c r="H47" s="322"/>
      <c r="I47" s="322"/>
      <c r="J47" s="322"/>
      <c r="K47" s="322"/>
      <c r="L47" s="322"/>
      <c r="M47" s="322"/>
      <c r="N47" s="322"/>
      <c r="O47" s="322"/>
      <c r="P47" s="11"/>
      <c r="Q47" s="11"/>
      <c r="R47" s="11"/>
    </row>
    <row r="48" spans="2:18" x14ac:dyDescent="0.25">
      <c r="B48" s="63"/>
      <c r="C48" s="63"/>
      <c r="D48" s="63"/>
      <c r="E48" s="67"/>
      <c r="F48" s="64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</row>
    <row r="49" spans="6:6" x14ac:dyDescent="0.25">
      <c r="F49" s="64"/>
    </row>
  </sheetData>
  <mergeCells count="14">
    <mergeCell ref="B46:C47"/>
    <mergeCell ref="D46:E47"/>
    <mergeCell ref="G46:O47"/>
    <mergeCell ref="B1:E1"/>
    <mergeCell ref="B3:E3"/>
    <mergeCell ref="B4:C4"/>
    <mergeCell ref="B5:B16"/>
    <mergeCell ref="B17:B28"/>
    <mergeCell ref="B29:B40"/>
    <mergeCell ref="B41:C41"/>
    <mergeCell ref="B42:E42"/>
    <mergeCell ref="B44:C45"/>
    <mergeCell ref="D44:E45"/>
    <mergeCell ref="G44:O45"/>
  </mergeCells>
  <pageMargins left="0.7" right="0.7" top="0.75" bottom="0.75" header="0.3" footer="0.3"/>
  <pageSetup paperSize="9" scale="81" orientation="portrait" horizontalDpi="4294967294" verticalDpi="4294967294" r:id="rId1"/>
  <rowBreaks count="1" manualBreakCount="1">
    <brk id="28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R116"/>
  <sheetViews>
    <sheetView view="pageBreakPreview" zoomScale="70" zoomScaleNormal="115" zoomScaleSheetLayoutView="70" workbookViewId="0">
      <selection sqref="A1:K5"/>
    </sheetView>
  </sheetViews>
  <sheetFormatPr defaultColWidth="8.7109375" defaultRowHeight="15" x14ac:dyDescent="0.25"/>
  <cols>
    <col min="1" max="1" width="8.7109375" style="10" customWidth="1"/>
    <col min="2" max="2" width="12.140625" style="10" customWidth="1"/>
    <col min="3" max="3" width="20.85546875" style="10" customWidth="1"/>
    <col min="4" max="4" width="30.85546875" style="10" customWidth="1"/>
    <col min="5" max="5" width="14.85546875" style="10" customWidth="1"/>
    <col min="6" max="6" width="15.7109375" style="10" customWidth="1"/>
    <col min="7" max="7" width="16.28515625" style="10" customWidth="1"/>
    <col min="8" max="11" width="15.7109375" style="10" customWidth="1"/>
    <col min="12" max="12" width="22.85546875" style="10" customWidth="1"/>
    <col min="13" max="13" width="22.42578125" style="10" customWidth="1"/>
    <col min="14" max="14" width="13.28515625" style="10" customWidth="1"/>
    <col min="15" max="15" width="12.140625" style="10" customWidth="1"/>
    <col min="16" max="16" width="8.7109375" style="10" customWidth="1"/>
    <col min="17" max="17" width="11.85546875" style="10" customWidth="1"/>
    <col min="18" max="22" width="8.7109375" style="10" customWidth="1"/>
    <col min="23" max="16384" width="8.7109375" style="10"/>
  </cols>
  <sheetData>
    <row r="1" spans="1:14" ht="14.45" customHeight="1" x14ac:dyDescent="0.25">
      <c r="A1" s="439" t="s">
        <v>171</v>
      </c>
      <c r="B1" s="439"/>
      <c r="C1" s="439"/>
      <c r="D1" s="439"/>
      <c r="E1" s="439"/>
      <c r="F1" s="439"/>
      <c r="G1" s="439"/>
      <c r="H1" s="439"/>
      <c r="I1" s="439"/>
      <c r="J1" s="439"/>
      <c r="K1" s="440"/>
      <c r="L1" s="422" t="s">
        <v>173</v>
      </c>
      <c r="M1" s="423"/>
      <c r="N1" s="424"/>
    </row>
    <row r="2" spans="1:14" ht="14.45" customHeight="1" x14ac:dyDescent="0.25">
      <c r="A2" s="441"/>
      <c r="B2" s="441"/>
      <c r="C2" s="441"/>
      <c r="D2" s="441"/>
      <c r="E2" s="441"/>
      <c r="F2" s="441"/>
      <c r="G2" s="441"/>
      <c r="H2" s="441"/>
      <c r="I2" s="441"/>
      <c r="J2" s="441"/>
      <c r="K2" s="442"/>
      <c r="L2" s="425" t="s">
        <v>39</v>
      </c>
      <c r="M2" s="425"/>
      <c r="N2" s="426"/>
    </row>
    <row r="3" spans="1:14" ht="14.45" customHeight="1" x14ac:dyDescent="0.25">
      <c r="A3" s="441"/>
      <c r="B3" s="441"/>
      <c r="C3" s="441"/>
      <c r="D3" s="441"/>
      <c r="E3" s="441"/>
      <c r="F3" s="441"/>
      <c r="G3" s="441"/>
      <c r="H3" s="441"/>
      <c r="I3" s="441"/>
      <c r="J3" s="441"/>
      <c r="K3" s="442"/>
      <c r="L3" s="445" t="e">
        <f>CONCATENATE("nr ",DANE!B6)</f>
        <v>#N/A</v>
      </c>
      <c r="M3" s="446"/>
      <c r="N3" s="446"/>
    </row>
    <row r="4" spans="1:14" ht="14.45" customHeight="1" x14ac:dyDescent="0.25">
      <c r="A4" s="441"/>
      <c r="B4" s="441"/>
      <c r="C4" s="441"/>
      <c r="D4" s="441"/>
      <c r="E4" s="441"/>
      <c r="F4" s="441"/>
      <c r="G4" s="441"/>
      <c r="H4" s="441"/>
      <c r="I4" s="441"/>
      <c r="J4" s="441"/>
      <c r="K4" s="442"/>
      <c r="L4" s="445"/>
      <c r="M4" s="446"/>
      <c r="N4" s="446"/>
    </row>
    <row r="5" spans="1:14" ht="21.75" customHeight="1" thickBot="1" x14ac:dyDescent="0.3">
      <c r="A5" s="443"/>
      <c r="B5" s="443"/>
      <c r="C5" s="443"/>
      <c r="D5" s="443"/>
      <c r="E5" s="443"/>
      <c r="F5" s="443"/>
      <c r="G5" s="443"/>
      <c r="H5" s="443"/>
      <c r="I5" s="443"/>
      <c r="J5" s="443"/>
      <c r="K5" s="444"/>
      <c r="L5" s="447"/>
      <c r="M5" s="448"/>
      <c r="N5" s="448"/>
    </row>
    <row r="6" spans="1:14" ht="14.45" customHeight="1" x14ac:dyDescent="0.25">
      <c r="A6" s="162"/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3"/>
      <c r="M6" s="163"/>
      <c r="N6" s="163"/>
    </row>
    <row r="7" spans="1:14" ht="18.75" x14ac:dyDescent="0.25">
      <c r="A7" s="68" t="s">
        <v>76</v>
      </c>
      <c r="B7" s="68"/>
      <c r="M7" s="69"/>
      <c r="N7" s="69"/>
    </row>
    <row r="8" spans="1:14" ht="9.9499999999999993" customHeight="1" thickBot="1" x14ac:dyDescent="0.3">
      <c r="A8" s="68"/>
      <c r="B8" s="68"/>
      <c r="M8" s="70"/>
      <c r="N8" s="70"/>
    </row>
    <row r="9" spans="1:14" ht="59.45" customHeight="1" thickBot="1" x14ac:dyDescent="0.3">
      <c r="A9" s="413" t="s">
        <v>77</v>
      </c>
      <c r="B9" s="414"/>
      <c r="C9" s="415"/>
      <c r="D9" s="416" t="e">
        <f>DANE!B2</f>
        <v>#N/A</v>
      </c>
      <c r="E9" s="417"/>
      <c r="F9" s="417"/>
      <c r="G9" s="417"/>
      <c r="H9" s="417"/>
      <c r="I9" s="417"/>
      <c r="J9" s="417"/>
      <c r="K9" s="417"/>
      <c r="L9" s="417"/>
      <c r="M9" s="417"/>
      <c r="N9" s="418"/>
    </row>
    <row r="10" spans="1:14" ht="90.95" customHeight="1" thickBot="1" x14ac:dyDescent="0.3">
      <c r="A10" s="413" t="s">
        <v>1</v>
      </c>
      <c r="B10" s="414"/>
      <c r="C10" s="415"/>
      <c r="D10" s="419" t="e">
        <f>DANE!B4</f>
        <v>#N/A</v>
      </c>
      <c r="E10" s="420"/>
      <c r="F10" s="420"/>
      <c r="G10" s="420"/>
      <c r="H10" s="420"/>
      <c r="I10" s="420"/>
      <c r="J10" s="420"/>
      <c r="K10" s="420"/>
      <c r="L10" s="420"/>
      <c r="M10" s="420"/>
      <c r="N10" s="421"/>
    </row>
    <row r="11" spans="1:14" ht="42.95" customHeight="1" x14ac:dyDescent="0.25">
      <c r="A11" s="531" t="s">
        <v>80</v>
      </c>
      <c r="B11" s="532"/>
      <c r="C11" s="71" t="s">
        <v>81</v>
      </c>
      <c r="D11" s="372"/>
      <c r="E11" s="373"/>
      <c r="F11" s="374"/>
      <c r="G11" s="374"/>
      <c r="H11" s="374"/>
      <c r="I11" s="374"/>
      <c r="J11" s="374"/>
      <c r="K11" s="374"/>
      <c r="L11" s="374"/>
      <c r="M11" s="374"/>
      <c r="N11" s="375"/>
    </row>
    <row r="12" spans="1:14" ht="63.95" customHeight="1" thickBot="1" x14ac:dyDescent="0.3">
      <c r="A12" s="535"/>
      <c r="B12" s="536"/>
      <c r="C12" s="72" t="s">
        <v>83</v>
      </c>
      <c r="D12" s="376"/>
      <c r="E12" s="377"/>
      <c r="F12" s="378"/>
      <c r="G12" s="378"/>
      <c r="H12" s="378"/>
      <c r="I12" s="378"/>
      <c r="J12" s="378"/>
      <c r="K12" s="378"/>
      <c r="L12" s="378"/>
      <c r="M12" s="378"/>
      <c r="N12" s="379"/>
    </row>
    <row r="13" spans="1:14" ht="39.950000000000003" customHeight="1" x14ac:dyDescent="0.25">
      <c r="A13" s="531" t="s">
        <v>85</v>
      </c>
      <c r="B13" s="532"/>
      <c r="C13" s="73" t="s">
        <v>146</v>
      </c>
      <c r="D13" s="380"/>
      <c r="E13" s="381"/>
      <c r="F13" s="381"/>
      <c r="G13" s="381"/>
      <c r="H13" s="381"/>
      <c r="I13" s="381"/>
      <c r="J13" s="381"/>
      <c r="K13" s="381"/>
      <c r="L13" s="381"/>
      <c r="M13" s="381"/>
      <c r="N13" s="382"/>
    </row>
    <row r="14" spans="1:14" ht="39.950000000000003" customHeight="1" x14ac:dyDescent="0.25">
      <c r="A14" s="533"/>
      <c r="B14" s="534"/>
      <c r="C14" s="74" t="s">
        <v>86</v>
      </c>
      <c r="D14" s="383"/>
      <c r="E14" s="384"/>
      <c r="F14" s="384"/>
      <c r="G14" s="384"/>
      <c r="H14" s="384"/>
      <c r="I14" s="384"/>
      <c r="J14" s="384"/>
      <c r="K14" s="384"/>
      <c r="L14" s="384"/>
      <c r="M14" s="384"/>
      <c r="N14" s="385"/>
    </row>
    <row r="15" spans="1:14" ht="39.950000000000003" customHeight="1" x14ac:dyDescent="0.25">
      <c r="A15" s="533"/>
      <c r="B15" s="534"/>
      <c r="C15" s="74" t="s">
        <v>87</v>
      </c>
      <c r="D15" s="383"/>
      <c r="E15" s="384"/>
      <c r="F15" s="384"/>
      <c r="G15" s="384"/>
      <c r="H15" s="384"/>
      <c r="I15" s="384"/>
      <c r="J15" s="384"/>
      <c r="K15" s="384"/>
      <c r="L15" s="384"/>
      <c r="M15" s="384"/>
      <c r="N15" s="385"/>
    </row>
    <row r="16" spans="1:14" ht="39.950000000000003" customHeight="1" thickBot="1" x14ac:dyDescent="0.3">
      <c r="A16" s="535"/>
      <c r="B16" s="536"/>
      <c r="C16" s="75" t="s">
        <v>88</v>
      </c>
      <c r="D16" s="386"/>
      <c r="E16" s="387"/>
      <c r="F16" s="387"/>
      <c r="G16" s="387"/>
      <c r="H16" s="387"/>
      <c r="I16" s="387"/>
      <c r="J16" s="387"/>
      <c r="K16" s="387"/>
      <c r="L16" s="387"/>
      <c r="M16" s="387"/>
      <c r="N16" s="388"/>
    </row>
    <row r="17" spans="1:18" ht="120" customHeight="1" x14ac:dyDescent="0.25">
      <c r="A17" s="434" t="s">
        <v>147</v>
      </c>
      <c r="B17" s="434"/>
      <c r="C17" s="435"/>
      <c r="D17" s="435"/>
      <c r="E17" s="435"/>
      <c r="F17" s="435"/>
      <c r="G17" s="435"/>
      <c r="H17" s="435"/>
      <c r="I17" s="435"/>
      <c r="J17" s="435"/>
      <c r="K17" s="435"/>
      <c r="L17" s="435"/>
      <c r="M17" s="435"/>
      <c r="N17" s="435"/>
    </row>
    <row r="18" spans="1:18" ht="18.75" customHeight="1" x14ac:dyDescent="0.25">
      <c r="A18" s="68" t="s">
        <v>89</v>
      </c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</row>
    <row r="19" spans="1:18" ht="9.9499999999999993" customHeight="1" thickBot="1" x14ac:dyDescent="0.3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</row>
    <row r="20" spans="1:18" ht="35.450000000000003" customHeight="1" thickBot="1" x14ac:dyDescent="0.3">
      <c r="A20" s="76"/>
      <c r="B20" s="76"/>
      <c r="C20" s="436" t="s">
        <v>207</v>
      </c>
      <c r="D20" s="436"/>
      <c r="E20" s="356" t="s">
        <v>208</v>
      </c>
      <c r="F20" s="357"/>
      <c r="G20" s="358"/>
      <c r="H20" s="436" t="s">
        <v>209</v>
      </c>
      <c r="I20" s="436"/>
      <c r="J20" s="436" t="s">
        <v>91</v>
      </c>
      <c r="K20" s="436"/>
      <c r="L20" s="430" t="s">
        <v>150</v>
      </c>
      <c r="M20" s="431"/>
      <c r="N20" s="77"/>
    </row>
    <row r="21" spans="1:18" ht="31.5" customHeight="1" thickBot="1" x14ac:dyDescent="0.3">
      <c r="A21" s="76"/>
      <c r="B21" s="76"/>
      <c r="C21" s="436"/>
      <c r="D21" s="436"/>
      <c r="E21" s="359"/>
      <c r="F21" s="360"/>
      <c r="G21" s="361"/>
      <c r="H21" s="436"/>
      <c r="I21" s="436"/>
      <c r="J21" s="436"/>
      <c r="K21" s="436"/>
      <c r="L21" s="437" t="s">
        <v>90</v>
      </c>
      <c r="M21" s="438"/>
      <c r="N21" s="78"/>
    </row>
    <row r="22" spans="1:18" ht="27.6" customHeight="1" thickBot="1" x14ac:dyDescent="0.5">
      <c r="A22" s="76"/>
      <c r="B22" s="76"/>
      <c r="C22" s="427"/>
      <c r="D22" s="427"/>
      <c r="E22" s="362"/>
      <c r="F22" s="363"/>
      <c r="G22" s="364"/>
      <c r="H22" s="427"/>
      <c r="I22" s="427"/>
      <c r="J22" s="427"/>
      <c r="K22" s="427"/>
      <c r="L22" s="428" t="s">
        <v>95</v>
      </c>
      <c r="M22" s="429"/>
      <c r="N22" s="79"/>
    </row>
    <row r="23" spans="1:18" ht="34.5" customHeight="1" thickBot="1" x14ac:dyDescent="0.3">
      <c r="A23" s="76"/>
      <c r="B23" s="76"/>
      <c r="C23" s="427"/>
      <c r="D23" s="427"/>
      <c r="E23" s="365"/>
      <c r="F23" s="366"/>
      <c r="G23" s="367"/>
      <c r="H23" s="427"/>
      <c r="I23" s="427"/>
      <c r="J23" s="427"/>
      <c r="K23" s="427"/>
      <c r="L23" s="430" t="s">
        <v>149</v>
      </c>
      <c r="M23" s="431"/>
      <c r="N23" s="77"/>
    </row>
    <row r="24" spans="1:18" ht="81.95" customHeight="1" thickBot="1" x14ac:dyDescent="0.3">
      <c r="A24" s="76"/>
      <c r="B24" s="76"/>
      <c r="C24" s="427"/>
      <c r="D24" s="427"/>
      <c r="E24" s="368"/>
      <c r="F24" s="369"/>
      <c r="G24" s="370"/>
      <c r="H24" s="427"/>
      <c r="I24" s="427"/>
      <c r="J24" s="427"/>
      <c r="K24" s="427"/>
      <c r="L24" s="432" t="s">
        <v>90</v>
      </c>
      <c r="M24" s="433"/>
      <c r="N24" s="80"/>
      <c r="R24" s="81"/>
    </row>
    <row r="25" spans="1:18" ht="18" customHeight="1" x14ac:dyDescent="0.25">
      <c r="A25" s="76"/>
      <c r="B25" s="76"/>
      <c r="C25" s="398" t="s">
        <v>148</v>
      </c>
      <c r="D25" s="398"/>
      <c r="E25" s="398"/>
      <c r="F25" s="398"/>
      <c r="G25" s="398"/>
      <c r="H25" s="398"/>
      <c r="I25" s="398"/>
      <c r="J25" s="398"/>
      <c r="K25" s="398"/>
      <c r="L25" s="82"/>
      <c r="M25" s="82"/>
      <c r="N25" s="36"/>
    </row>
    <row r="26" spans="1:18" ht="18.75" x14ac:dyDescent="0.25">
      <c r="A26" s="76"/>
      <c r="B26" s="76"/>
      <c r="L26" s="83"/>
      <c r="M26" s="83"/>
      <c r="N26" s="36"/>
    </row>
    <row r="27" spans="1:18" ht="18.75" x14ac:dyDescent="0.25">
      <c r="A27" s="76"/>
      <c r="B27" s="76"/>
      <c r="C27" s="36"/>
      <c r="D27" s="36"/>
      <c r="E27" s="156"/>
      <c r="F27" s="36"/>
      <c r="G27" s="36"/>
      <c r="H27" s="36"/>
      <c r="I27" s="36"/>
      <c r="J27" s="36"/>
      <c r="K27" s="36"/>
      <c r="L27" s="36"/>
      <c r="M27" s="36"/>
      <c r="N27" s="36"/>
    </row>
    <row r="28" spans="1:18" ht="21.75" customHeight="1" x14ac:dyDescent="0.25">
      <c r="A28" s="68" t="s">
        <v>99</v>
      </c>
      <c r="B28" s="68"/>
      <c r="O28" s="39"/>
    </row>
    <row r="29" spans="1:18" ht="16.5" thickBot="1" x14ac:dyDescent="0.3">
      <c r="A29" s="399" t="s">
        <v>100</v>
      </c>
      <c r="B29" s="399"/>
      <c r="C29" s="399"/>
      <c r="D29" s="399"/>
      <c r="E29" s="399"/>
      <c r="F29" s="399"/>
      <c r="G29" s="399"/>
      <c r="H29" s="399"/>
      <c r="I29" s="399"/>
      <c r="J29" s="399"/>
      <c r="K29" s="399"/>
      <c r="L29" s="399"/>
      <c r="M29" s="399"/>
      <c r="N29" s="399"/>
    </row>
    <row r="30" spans="1:18" ht="15" customHeight="1" x14ac:dyDescent="0.25">
      <c r="A30" s="400" t="s">
        <v>101</v>
      </c>
      <c r="B30" s="449" t="s">
        <v>135</v>
      </c>
      <c r="C30" s="449" t="s">
        <v>151</v>
      </c>
      <c r="D30" s="486" t="s">
        <v>163</v>
      </c>
      <c r="E30" s="487"/>
      <c r="F30" s="403" t="s">
        <v>102</v>
      </c>
      <c r="G30" s="406" t="s">
        <v>103</v>
      </c>
      <c r="H30" s="406"/>
      <c r="I30" s="406"/>
      <c r="J30" s="406"/>
      <c r="K30" s="406"/>
      <c r="L30" s="407" t="s">
        <v>152</v>
      </c>
      <c r="M30" s="449" t="s">
        <v>104</v>
      </c>
      <c r="N30" s="410" t="s">
        <v>105</v>
      </c>
    </row>
    <row r="31" spans="1:18" ht="28.5" customHeight="1" x14ac:dyDescent="0.25">
      <c r="A31" s="401"/>
      <c r="B31" s="450"/>
      <c r="C31" s="450"/>
      <c r="D31" s="488"/>
      <c r="E31" s="489"/>
      <c r="F31" s="404"/>
      <c r="G31" s="389" t="s">
        <v>106</v>
      </c>
      <c r="H31" s="389"/>
      <c r="I31" s="389"/>
      <c r="J31" s="389"/>
      <c r="K31" s="390" t="s">
        <v>107</v>
      </c>
      <c r="L31" s="408"/>
      <c r="M31" s="450"/>
      <c r="N31" s="411"/>
    </row>
    <row r="32" spans="1:18" x14ac:dyDescent="0.25">
      <c r="A32" s="401"/>
      <c r="B32" s="450"/>
      <c r="C32" s="450"/>
      <c r="D32" s="488"/>
      <c r="E32" s="489"/>
      <c r="F32" s="404"/>
      <c r="G32" s="392" t="s">
        <v>108</v>
      </c>
      <c r="H32" s="392"/>
      <c r="I32" s="392"/>
      <c r="J32" s="393" t="s">
        <v>109</v>
      </c>
      <c r="K32" s="390"/>
      <c r="L32" s="408"/>
      <c r="M32" s="450"/>
      <c r="N32" s="411"/>
    </row>
    <row r="33" spans="1:15" x14ac:dyDescent="0.25">
      <c r="A33" s="401"/>
      <c r="B33" s="450"/>
      <c r="C33" s="450"/>
      <c r="D33" s="488"/>
      <c r="E33" s="489"/>
      <c r="F33" s="404"/>
      <c r="G33" s="395" t="s">
        <v>110</v>
      </c>
      <c r="H33" s="397" t="s">
        <v>111</v>
      </c>
      <c r="I33" s="397"/>
      <c r="J33" s="393"/>
      <c r="K33" s="390"/>
      <c r="L33" s="408"/>
      <c r="M33" s="450"/>
      <c r="N33" s="411"/>
    </row>
    <row r="34" spans="1:15" ht="15.75" thickBot="1" x14ac:dyDescent="0.3">
      <c r="A34" s="402"/>
      <c r="B34" s="537"/>
      <c r="C34" s="537"/>
      <c r="D34" s="490"/>
      <c r="E34" s="491"/>
      <c r="F34" s="405"/>
      <c r="G34" s="396"/>
      <c r="H34" s="84" t="s">
        <v>170</v>
      </c>
      <c r="I34" s="84" t="s">
        <v>112</v>
      </c>
      <c r="J34" s="394"/>
      <c r="K34" s="391"/>
      <c r="L34" s="409"/>
      <c r="M34" s="450"/>
      <c r="N34" s="411"/>
    </row>
    <row r="35" spans="1:15" ht="15.75" thickBot="1" x14ac:dyDescent="0.3">
      <c r="A35" s="85"/>
      <c r="B35" s="86"/>
      <c r="C35" s="86"/>
      <c r="D35" s="86"/>
      <c r="E35" s="86"/>
      <c r="F35" s="460" t="s">
        <v>113</v>
      </c>
      <c r="G35" s="461"/>
      <c r="H35" s="461"/>
      <c r="I35" s="461"/>
      <c r="J35" s="461"/>
      <c r="K35" s="461"/>
      <c r="L35" s="462"/>
      <c r="M35" s="451"/>
      <c r="N35" s="412"/>
    </row>
    <row r="36" spans="1:15" ht="15.75" thickBot="1" x14ac:dyDescent="0.3">
      <c r="A36" s="157">
        <v>1</v>
      </c>
      <c r="B36" s="153">
        <v>2</v>
      </c>
      <c r="C36" s="158">
        <v>3</v>
      </c>
      <c r="D36" s="354">
        <v>4</v>
      </c>
      <c r="E36" s="355"/>
      <c r="F36" s="154">
        <v>5</v>
      </c>
      <c r="G36" s="154">
        <v>6</v>
      </c>
      <c r="H36" s="154">
        <v>7</v>
      </c>
      <c r="I36" s="154">
        <v>8</v>
      </c>
      <c r="J36" s="154">
        <v>9</v>
      </c>
      <c r="K36" s="154">
        <v>10</v>
      </c>
      <c r="L36" s="154">
        <v>11</v>
      </c>
      <c r="M36" s="154">
        <v>12</v>
      </c>
      <c r="N36" s="159">
        <v>13</v>
      </c>
    </row>
    <row r="37" spans="1:15" ht="39.950000000000003" customHeight="1" x14ac:dyDescent="0.25">
      <c r="A37" s="87">
        <v>1</v>
      </c>
      <c r="B37" s="147" t="str">
        <f>IF('Zał. 2 cz. 1 UMOWY'!B14=0," ",'Zał. 2 cz. 1 UMOWY'!B14)</f>
        <v xml:space="preserve"> </v>
      </c>
      <c r="C37" s="148" t="str">
        <f>IF('Zał. 2 cz. 1 UMOWY'!H14=0," ",'Zał. 2 cz. 1 UMOWY'!H14)</f>
        <v xml:space="preserve"> </v>
      </c>
      <c r="D37" s="348" t="str">
        <f>IF('Zał. 2 cz. 1 UMOWY'!D14=0," ",'Zał. 2 cz. 1 UMOWY'!D14)</f>
        <v xml:space="preserve"> </v>
      </c>
      <c r="E37" s="349"/>
      <c r="F37" s="131">
        <f t="shared" ref="F37:F42" si="0">G37+J37+K37</f>
        <v>0</v>
      </c>
      <c r="G37" s="131">
        <f t="shared" ref="G37:G42" si="1">H37+I37</f>
        <v>0</v>
      </c>
      <c r="H37" s="88">
        <f t="shared" ref="H37:K42" si="2">SUMIF($B$59:$B$78,$A37,J$59:J$78)</f>
        <v>0</v>
      </c>
      <c r="I37" s="131">
        <f t="shared" si="2"/>
        <v>0</v>
      </c>
      <c r="J37" s="131">
        <f t="shared" si="2"/>
        <v>0</v>
      </c>
      <c r="K37" s="131">
        <f t="shared" si="2"/>
        <v>0</v>
      </c>
      <c r="L37" s="89" t="str">
        <f>IF(F37=0," ",H37/F37)</f>
        <v xml:space="preserve"> </v>
      </c>
      <c r="M37" s="134"/>
      <c r="N37" s="90"/>
    </row>
    <row r="38" spans="1:15" ht="39.950000000000003" customHeight="1" x14ac:dyDescent="0.25">
      <c r="A38" s="91">
        <v>2</v>
      </c>
      <c r="B38" s="149" t="str">
        <f>IF('Zał. 2 cz. 1 UMOWY'!B15=0," ",'Zał. 2 cz. 1 UMOWY'!B15)</f>
        <v xml:space="preserve"> </v>
      </c>
      <c r="C38" s="117" t="str">
        <f>IF('Zał. 2 cz. 1 UMOWY'!H15=0," ",'Zał. 2 cz. 1 UMOWY'!H15)</f>
        <v xml:space="preserve"> </v>
      </c>
      <c r="D38" s="350" t="str">
        <f>IF('Zał. 2 cz. 1 UMOWY'!D15=0," ",'Zał. 2 cz. 1 UMOWY'!D15)</f>
        <v xml:space="preserve"> </v>
      </c>
      <c r="E38" s="351"/>
      <c r="F38" s="132">
        <f t="shared" si="0"/>
        <v>0</v>
      </c>
      <c r="G38" s="132">
        <f t="shared" si="1"/>
        <v>0</v>
      </c>
      <c r="H38" s="92">
        <f t="shared" si="2"/>
        <v>0</v>
      </c>
      <c r="I38" s="132">
        <f t="shared" si="2"/>
        <v>0</v>
      </c>
      <c r="J38" s="132">
        <f t="shared" si="2"/>
        <v>0</v>
      </c>
      <c r="K38" s="132">
        <f t="shared" si="2"/>
        <v>0</v>
      </c>
      <c r="L38" s="93" t="str">
        <f t="shared" ref="L38:L42" si="3">IF(F38=0," ",H38/F38)</f>
        <v xml:space="preserve"> </v>
      </c>
      <c r="M38" s="135"/>
      <c r="N38" s="94"/>
    </row>
    <row r="39" spans="1:15" ht="39.950000000000003" customHeight="1" x14ac:dyDescent="0.25">
      <c r="A39" s="91">
        <v>3</v>
      </c>
      <c r="B39" s="149" t="str">
        <f>IF('Zał. 2 cz. 1 UMOWY'!B16=0," ",'Zał. 2 cz. 1 UMOWY'!B16)</f>
        <v xml:space="preserve"> </v>
      </c>
      <c r="C39" s="117" t="str">
        <f>IF('Zał. 2 cz. 1 UMOWY'!H16=0," ",'Zał. 2 cz. 1 UMOWY'!H16)</f>
        <v xml:space="preserve"> </v>
      </c>
      <c r="D39" s="350" t="str">
        <f>IF('Zał. 2 cz. 1 UMOWY'!D16=0," ",'Zał. 2 cz. 1 UMOWY'!D16)</f>
        <v xml:space="preserve"> </v>
      </c>
      <c r="E39" s="351"/>
      <c r="F39" s="132">
        <f t="shared" si="0"/>
        <v>0</v>
      </c>
      <c r="G39" s="132">
        <f t="shared" si="1"/>
        <v>0</v>
      </c>
      <c r="H39" s="92">
        <f t="shared" si="2"/>
        <v>0</v>
      </c>
      <c r="I39" s="132">
        <f t="shared" si="2"/>
        <v>0</v>
      </c>
      <c r="J39" s="132">
        <f t="shared" si="2"/>
        <v>0</v>
      </c>
      <c r="K39" s="132">
        <f t="shared" si="2"/>
        <v>0</v>
      </c>
      <c r="L39" s="93" t="str">
        <f t="shared" si="3"/>
        <v xml:space="preserve"> </v>
      </c>
      <c r="M39" s="135"/>
      <c r="N39" s="94"/>
    </row>
    <row r="40" spans="1:15" ht="39.950000000000003" customHeight="1" x14ac:dyDescent="0.25">
      <c r="A40" s="91">
        <v>4</v>
      </c>
      <c r="B40" s="150" t="str">
        <f>IF('Zał. 2 cz. 1 UMOWY'!B17=0," ",'Zał. 2 cz. 1 UMOWY'!B17)</f>
        <v xml:space="preserve"> </v>
      </c>
      <c r="C40" s="117" t="str">
        <f>IF('Zał. 2 cz. 1 UMOWY'!H17=0," ",'Zał. 2 cz. 1 UMOWY'!H17)</f>
        <v xml:space="preserve"> </v>
      </c>
      <c r="D40" s="350" t="str">
        <f>IF('Zał. 2 cz. 1 UMOWY'!D17=0," ",'Zał. 2 cz. 1 UMOWY'!D17)</f>
        <v xml:space="preserve"> </v>
      </c>
      <c r="E40" s="351"/>
      <c r="F40" s="132">
        <f t="shared" si="0"/>
        <v>0</v>
      </c>
      <c r="G40" s="132">
        <f t="shared" si="1"/>
        <v>0</v>
      </c>
      <c r="H40" s="92">
        <f t="shared" si="2"/>
        <v>0</v>
      </c>
      <c r="I40" s="132">
        <f t="shared" si="2"/>
        <v>0</v>
      </c>
      <c r="J40" s="132">
        <f t="shared" si="2"/>
        <v>0</v>
      </c>
      <c r="K40" s="132">
        <f t="shared" si="2"/>
        <v>0</v>
      </c>
      <c r="L40" s="93" t="str">
        <f t="shared" si="3"/>
        <v xml:space="preserve"> </v>
      </c>
      <c r="M40" s="135"/>
      <c r="N40" s="94"/>
    </row>
    <row r="41" spans="1:15" ht="39.950000000000003" customHeight="1" x14ac:dyDescent="0.25">
      <c r="A41" s="91">
        <v>5</v>
      </c>
      <c r="B41" s="150" t="str">
        <f>IF('Zał. 2 cz. 1 UMOWY'!B18=0," ",'Zał. 2 cz. 1 UMOWY'!B18)</f>
        <v xml:space="preserve"> </v>
      </c>
      <c r="C41" s="117" t="str">
        <f>IF('Zał. 2 cz. 1 UMOWY'!H18=0," ",'Zał. 2 cz. 1 UMOWY'!H18)</f>
        <v xml:space="preserve"> </v>
      </c>
      <c r="D41" s="350" t="str">
        <f>IF('Zał. 2 cz. 1 UMOWY'!D18=0," ",'Zał. 2 cz. 1 UMOWY'!D18)</f>
        <v xml:space="preserve"> </v>
      </c>
      <c r="E41" s="351"/>
      <c r="F41" s="132">
        <f t="shared" si="0"/>
        <v>0</v>
      </c>
      <c r="G41" s="132">
        <f t="shared" si="1"/>
        <v>0</v>
      </c>
      <c r="H41" s="92">
        <f t="shared" si="2"/>
        <v>0</v>
      </c>
      <c r="I41" s="132">
        <f t="shared" si="2"/>
        <v>0</v>
      </c>
      <c r="J41" s="132">
        <f t="shared" si="2"/>
        <v>0</v>
      </c>
      <c r="K41" s="132">
        <f t="shared" si="2"/>
        <v>0</v>
      </c>
      <c r="L41" s="93" t="str">
        <f t="shared" si="3"/>
        <v xml:space="preserve"> </v>
      </c>
      <c r="M41" s="135"/>
      <c r="N41" s="94"/>
    </row>
    <row r="42" spans="1:15" ht="39.950000000000003" customHeight="1" thickBot="1" x14ac:dyDescent="0.3">
      <c r="A42" s="95">
        <v>6</v>
      </c>
      <c r="B42" s="151" t="str">
        <f>IF('Zał. 2 cz. 1 UMOWY'!B19=0," ",'Zał. 2 cz. 1 UMOWY'!B19)</f>
        <v xml:space="preserve"> </v>
      </c>
      <c r="C42" s="152" t="str">
        <f>IF('Zał. 2 cz. 1 UMOWY'!H19=0," ",'Zał. 2 cz. 1 UMOWY'!H19)</f>
        <v xml:space="preserve"> </v>
      </c>
      <c r="D42" s="352" t="str">
        <f>IF('Zał. 2 cz. 1 UMOWY'!D19=0," ",'Zał. 2 cz. 1 UMOWY'!D19)</f>
        <v xml:space="preserve"> </v>
      </c>
      <c r="E42" s="353"/>
      <c r="F42" s="133">
        <f t="shared" si="0"/>
        <v>0</v>
      </c>
      <c r="G42" s="133">
        <f t="shared" si="1"/>
        <v>0</v>
      </c>
      <c r="H42" s="96">
        <f t="shared" si="2"/>
        <v>0</v>
      </c>
      <c r="I42" s="133">
        <f t="shared" si="2"/>
        <v>0</v>
      </c>
      <c r="J42" s="133">
        <f t="shared" si="2"/>
        <v>0</v>
      </c>
      <c r="K42" s="133">
        <f t="shared" si="2"/>
        <v>0</v>
      </c>
      <c r="L42" s="97" t="str">
        <f t="shared" si="3"/>
        <v xml:space="preserve"> </v>
      </c>
      <c r="M42" s="136"/>
      <c r="N42" s="98"/>
    </row>
    <row r="43" spans="1:15" ht="15.75" thickBot="1" x14ac:dyDescent="0.3">
      <c r="A43" s="99"/>
      <c r="B43" s="343" t="s">
        <v>114</v>
      </c>
      <c r="C43" s="344"/>
      <c r="D43" s="344"/>
      <c r="E43" s="345"/>
      <c r="F43" s="100">
        <f>SUM(F37:F42)</f>
        <v>0</v>
      </c>
      <c r="G43" s="100">
        <f t="shared" ref="G43:M43" si="4">SUM(G37:G42)</f>
        <v>0</v>
      </c>
      <c r="H43" s="100">
        <f t="shared" si="4"/>
        <v>0</v>
      </c>
      <c r="I43" s="100">
        <f t="shared" si="4"/>
        <v>0</v>
      </c>
      <c r="J43" s="100">
        <f t="shared" si="4"/>
        <v>0</v>
      </c>
      <c r="K43" s="100">
        <f t="shared" si="4"/>
        <v>0</v>
      </c>
      <c r="L43" s="101" t="e">
        <f t="shared" ref="L43" si="5">H43/F43</f>
        <v>#DIV/0!</v>
      </c>
      <c r="M43" s="100">
        <f t="shared" si="4"/>
        <v>0</v>
      </c>
      <c r="N43" s="102"/>
    </row>
    <row r="44" spans="1:15" ht="30.6" customHeight="1" x14ac:dyDescent="0.25">
      <c r="A44" s="68"/>
      <c r="B44" s="68"/>
      <c r="O44" s="39"/>
    </row>
    <row r="45" spans="1:15" ht="30.6" customHeight="1" thickBot="1" x14ac:dyDescent="0.3">
      <c r="A45" s="175" t="s">
        <v>169</v>
      </c>
      <c r="B45" s="176"/>
      <c r="C45" s="177"/>
      <c r="O45" s="39"/>
    </row>
    <row r="46" spans="1:15" ht="30.6" customHeight="1" x14ac:dyDescent="0.25">
      <c r="A46" s="174" t="s">
        <v>164</v>
      </c>
      <c r="B46" s="174" t="s">
        <v>165</v>
      </c>
      <c r="C46" s="178" t="s">
        <v>166</v>
      </c>
      <c r="O46" s="39"/>
    </row>
    <row r="47" spans="1:15" ht="14.45" customHeight="1" thickBot="1" x14ac:dyDescent="0.3">
      <c r="A47" s="160"/>
      <c r="B47" s="346" t="s">
        <v>167</v>
      </c>
      <c r="C47" s="347"/>
      <c r="O47" s="39"/>
    </row>
    <row r="48" spans="1:15" ht="30.6" customHeight="1" thickBot="1" x14ac:dyDescent="0.3">
      <c r="A48" s="179">
        <v>600</v>
      </c>
      <c r="B48" s="180"/>
      <c r="C48" s="181"/>
      <c r="O48" s="39"/>
    </row>
    <row r="49" spans="1:15" ht="30.6" customHeight="1" x14ac:dyDescent="0.25">
      <c r="A49" s="68"/>
      <c r="B49" s="68"/>
      <c r="O49" s="39"/>
    </row>
    <row r="50" spans="1:15" ht="16.5" thickBot="1" x14ac:dyDescent="0.3">
      <c r="A50" s="452" t="s">
        <v>168</v>
      </c>
      <c r="B50" s="452"/>
      <c r="C50" s="452"/>
      <c r="D50" s="452"/>
      <c r="E50" s="452"/>
      <c r="F50" s="452"/>
      <c r="G50" s="452"/>
      <c r="H50" s="452"/>
      <c r="I50" s="452"/>
      <c r="J50" s="452"/>
      <c r="K50" s="452"/>
      <c r="L50" s="452"/>
      <c r="M50" s="452"/>
      <c r="N50" s="452"/>
      <c r="O50" s="39"/>
    </row>
    <row r="51" spans="1:15" ht="14.45" customHeight="1" x14ac:dyDescent="0.25">
      <c r="A51" s="453" t="s">
        <v>115</v>
      </c>
      <c r="B51" s="456" t="s">
        <v>116</v>
      </c>
      <c r="C51" s="456" t="s">
        <v>117</v>
      </c>
      <c r="D51" s="456" t="s">
        <v>162</v>
      </c>
      <c r="E51" s="456" t="s">
        <v>118</v>
      </c>
      <c r="F51" s="456" t="s">
        <v>158</v>
      </c>
      <c r="G51" s="456" t="s">
        <v>119</v>
      </c>
      <c r="H51" s="463" t="s">
        <v>120</v>
      </c>
      <c r="I51" s="463"/>
      <c r="J51" s="463"/>
      <c r="K51" s="463"/>
      <c r="L51" s="463"/>
      <c r="M51" s="463"/>
      <c r="N51" s="464" t="s">
        <v>140</v>
      </c>
      <c r="O51" s="39"/>
    </row>
    <row r="52" spans="1:15" ht="14.45" customHeight="1" x14ac:dyDescent="0.25">
      <c r="A52" s="454"/>
      <c r="B52" s="457"/>
      <c r="C52" s="457"/>
      <c r="D52" s="457"/>
      <c r="E52" s="457"/>
      <c r="F52" s="457"/>
      <c r="G52" s="457"/>
      <c r="H52" s="467" t="s">
        <v>106</v>
      </c>
      <c r="I52" s="467"/>
      <c r="J52" s="467"/>
      <c r="K52" s="467"/>
      <c r="L52" s="467"/>
      <c r="M52" s="468" t="s">
        <v>51</v>
      </c>
      <c r="N52" s="465"/>
    </row>
    <row r="53" spans="1:15" x14ac:dyDescent="0.25">
      <c r="A53" s="454"/>
      <c r="B53" s="457"/>
      <c r="C53" s="457"/>
      <c r="D53" s="457"/>
      <c r="E53" s="457"/>
      <c r="F53" s="457"/>
      <c r="G53" s="457"/>
      <c r="H53" s="471" t="s">
        <v>49</v>
      </c>
      <c r="I53" s="474" t="s">
        <v>120</v>
      </c>
      <c r="J53" s="474"/>
      <c r="K53" s="474"/>
      <c r="L53" s="474"/>
      <c r="M53" s="469"/>
      <c r="N53" s="465"/>
    </row>
    <row r="54" spans="1:15" x14ac:dyDescent="0.25">
      <c r="A54" s="454"/>
      <c r="B54" s="457"/>
      <c r="C54" s="457"/>
      <c r="D54" s="457"/>
      <c r="E54" s="457"/>
      <c r="F54" s="457"/>
      <c r="G54" s="457"/>
      <c r="H54" s="472"/>
      <c r="I54" s="475" t="s">
        <v>108</v>
      </c>
      <c r="J54" s="476"/>
      <c r="K54" s="477"/>
      <c r="L54" s="478" t="s">
        <v>109</v>
      </c>
      <c r="M54" s="469"/>
      <c r="N54" s="465"/>
    </row>
    <row r="55" spans="1:15" x14ac:dyDescent="0.25">
      <c r="A55" s="454"/>
      <c r="B55" s="457"/>
      <c r="C55" s="457"/>
      <c r="D55" s="457"/>
      <c r="E55" s="457"/>
      <c r="F55" s="457"/>
      <c r="G55" s="457"/>
      <c r="H55" s="472"/>
      <c r="I55" s="481" t="s">
        <v>49</v>
      </c>
      <c r="J55" s="475" t="s">
        <v>121</v>
      </c>
      <c r="K55" s="477"/>
      <c r="L55" s="479"/>
      <c r="M55" s="469"/>
      <c r="N55" s="465"/>
    </row>
    <row r="56" spans="1:15" ht="15.75" thickBot="1" x14ac:dyDescent="0.3">
      <c r="A56" s="454"/>
      <c r="B56" s="457"/>
      <c r="C56" s="457"/>
      <c r="D56" s="457"/>
      <c r="E56" s="457"/>
      <c r="F56" s="457"/>
      <c r="G56" s="458"/>
      <c r="H56" s="473"/>
      <c r="I56" s="482"/>
      <c r="J56" s="103" t="s">
        <v>170</v>
      </c>
      <c r="K56" s="103" t="s">
        <v>112</v>
      </c>
      <c r="L56" s="479"/>
      <c r="M56" s="469"/>
      <c r="N56" s="465"/>
    </row>
    <row r="57" spans="1:15" ht="27.6" customHeight="1" thickBot="1" x14ac:dyDescent="0.3">
      <c r="A57" s="455"/>
      <c r="B57" s="458"/>
      <c r="C57" s="458"/>
      <c r="D57" s="458"/>
      <c r="E57" s="458"/>
      <c r="F57" s="459"/>
      <c r="G57" s="483" t="s">
        <v>122</v>
      </c>
      <c r="H57" s="484"/>
      <c r="I57" s="485"/>
      <c r="J57" s="483" t="s">
        <v>123</v>
      </c>
      <c r="K57" s="485"/>
      <c r="L57" s="480"/>
      <c r="M57" s="470"/>
      <c r="N57" s="466"/>
    </row>
    <row r="58" spans="1:15" ht="15.75" thickBot="1" x14ac:dyDescent="0.3">
      <c r="A58" s="104">
        <v>1</v>
      </c>
      <c r="B58" s="105">
        <v>2</v>
      </c>
      <c r="C58" s="106">
        <v>3</v>
      </c>
      <c r="D58" s="106">
        <v>4</v>
      </c>
      <c r="E58" s="106">
        <v>5</v>
      </c>
      <c r="F58" s="106">
        <v>6</v>
      </c>
      <c r="G58" s="106" t="s">
        <v>159</v>
      </c>
      <c r="H58" s="106" t="s">
        <v>160</v>
      </c>
      <c r="I58" s="106" t="s">
        <v>161</v>
      </c>
      <c r="J58" s="106">
        <v>10</v>
      </c>
      <c r="K58" s="106">
        <v>11</v>
      </c>
      <c r="L58" s="106">
        <v>12</v>
      </c>
      <c r="M58" s="106">
        <v>13</v>
      </c>
      <c r="N58" s="107">
        <v>14</v>
      </c>
    </row>
    <row r="59" spans="1:15" x14ac:dyDescent="0.25">
      <c r="A59" s="108">
        <v>1</v>
      </c>
      <c r="B59" s="109"/>
      <c r="C59" s="110"/>
      <c r="D59" s="111"/>
      <c r="E59" s="111"/>
      <c r="F59" s="112"/>
      <c r="G59" s="113">
        <f>H59+M59</f>
        <v>0</v>
      </c>
      <c r="H59" s="113">
        <f>I59+L59</f>
        <v>0</v>
      </c>
      <c r="I59" s="113">
        <f>J59+K59</f>
        <v>0</v>
      </c>
      <c r="J59" s="114"/>
      <c r="K59" s="114"/>
      <c r="L59" s="114"/>
      <c r="M59" s="114"/>
      <c r="N59" s="115"/>
    </row>
    <row r="60" spans="1:15" x14ac:dyDescent="0.25">
      <c r="A60" s="116">
        <v>2</v>
      </c>
      <c r="B60" s="109"/>
      <c r="C60" s="117"/>
      <c r="D60" s="118"/>
      <c r="E60" s="118"/>
      <c r="F60" s="119"/>
      <c r="G60" s="120">
        <f t="shared" ref="G60:G78" si="6">H60+M60</f>
        <v>0</v>
      </c>
      <c r="H60" s="120">
        <f t="shared" ref="H60:H78" si="7">I60+L60</f>
        <v>0</v>
      </c>
      <c r="I60" s="120">
        <f t="shared" ref="I60:I78" si="8">J60+K60</f>
        <v>0</v>
      </c>
      <c r="J60" s="121"/>
      <c r="K60" s="121"/>
      <c r="L60" s="121"/>
      <c r="M60" s="121"/>
      <c r="N60" s="122"/>
    </row>
    <row r="61" spans="1:15" x14ac:dyDescent="0.25">
      <c r="A61" s="116">
        <v>3</v>
      </c>
      <c r="B61" s="109"/>
      <c r="C61" s="117"/>
      <c r="D61" s="118"/>
      <c r="E61" s="118"/>
      <c r="F61" s="119"/>
      <c r="G61" s="120">
        <f t="shared" si="6"/>
        <v>0</v>
      </c>
      <c r="H61" s="120">
        <f t="shared" si="7"/>
        <v>0</v>
      </c>
      <c r="I61" s="120">
        <f t="shared" si="8"/>
        <v>0</v>
      </c>
      <c r="J61" s="121"/>
      <c r="K61" s="121"/>
      <c r="L61" s="121"/>
      <c r="M61" s="121"/>
      <c r="N61" s="122"/>
    </row>
    <row r="62" spans="1:15" x14ac:dyDescent="0.25">
      <c r="A62" s="116">
        <v>4</v>
      </c>
      <c r="B62" s="109"/>
      <c r="C62" s="117"/>
      <c r="D62" s="118"/>
      <c r="E62" s="118"/>
      <c r="F62" s="119"/>
      <c r="G62" s="120">
        <f t="shared" si="6"/>
        <v>0</v>
      </c>
      <c r="H62" s="120">
        <f t="shared" si="7"/>
        <v>0</v>
      </c>
      <c r="I62" s="120">
        <f t="shared" si="8"/>
        <v>0</v>
      </c>
      <c r="J62" s="121"/>
      <c r="K62" s="121"/>
      <c r="L62" s="121"/>
      <c r="M62" s="121"/>
      <c r="N62" s="122"/>
    </row>
    <row r="63" spans="1:15" x14ac:dyDescent="0.25">
      <c r="A63" s="116">
        <v>5</v>
      </c>
      <c r="B63" s="109"/>
      <c r="C63" s="117"/>
      <c r="D63" s="118"/>
      <c r="E63" s="118"/>
      <c r="F63" s="119"/>
      <c r="G63" s="120">
        <f t="shared" si="6"/>
        <v>0</v>
      </c>
      <c r="H63" s="120">
        <f t="shared" si="7"/>
        <v>0</v>
      </c>
      <c r="I63" s="120">
        <f t="shared" si="8"/>
        <v>0</v>
      </c>
      <c r="J63" s="121"/>
      <c r="K63" s="121"/>
      <c r="L63" s="121"/>
      <c r="M63" s="121"/>
      <c r="N63" s="122"/>
    </row>
    <row r="64" spans="1:15" x14ac:dyDescent="0.25">
      <c r="A64" s="116">
        <v>6</v>
      </c>
      <c r="B64" s="109"/>
      <c r="C64" s="117"/>
      <c r="D64" s="118"/>
      <c r="E64" s="118"/>
      <c r="F64" s="119"/>
      <c r="G64" s="120">
        <f t="shared" si="6"/>
        <v>0</v>
      </c>
      <c r="H64" s="120">
        <f t="shared" si="7"/>
        <v>0</v>
      </c>
      <c r="I64" s="120">
        <f t="shared" si="8"/>
        <v>0</v>
      </c>
      <c r="J64" s="121"/>
      <c r="K64" s="121"/>
      <c r="L64" s="121"/>
      <c r="M64" s="121"/>
      <c r="N64" s="122"/>
    </row>
    <row r="65" spans="1:14" x14ac:dyDescent="0.25">
      <c r="A65" s="116">
        <v>7</v>
      </c>
      <c r="B65" s="109"/>
      <c r="C65" s="117"/>
      <c r="D65" s="118"/>
      <c r="E65" s="118"/>
      <c r="F65" s="119"/>
      <c r="G65" s="120">
        <f t="shared" si="6"/>
        <v>0</v>
      </c>
      <c r="H65" s="120">
        <f t="shared" si="7"/>
        <v>0</v>
      </c>
      <c r="I65" s="120">
        <f t="shared" si="8"/>
        <v>0</v>
      </c>
      <c r="J65" s="121"/>
      <c r="K65" s="121"/>
      <c r="L65" s="121"/>
      <c r="M65" s="121"/>
      <c r="N65" s="122"/>
    </row>
    <row r="66" spans="1:14" x14ac:dyDescent="0.25">
      <c r="A66" s="116">
        <v>8</v>
      </c>
      <c r="B66" s="109"/>
      <c r="C66" s="117"/>
      <c r="D66" s="118"/>
      <c r="E66" s="118"/>
      <c r="F66" s="119"/>
      <c r="G66" s="120">
        <f t="shared" si="6"/>
        <v>0</v>
      </c>
      <c r="H66" s="120">
        <f t="shared" si="7"/>
        <v>0</v>
      </c>
      <c r="I66" s="120">
        <f t="shared" si="8"/>
        <v>0</v>
      </c>
      <c r="J66" s="121"/>
      <c r="K66" s="121"/>
      <c r="L66" s="121"/>
      <c r="M66" s="121"/>
      <c r="N66" s="122"/>
    </row>
    <row r="67" spans="1:14" x14ac:dyDescent="0.25">
      <c r="A67" s="116">
        <v>9</v>
      </c>
      <c r="B67" s="109"/>
      <c r="C67" s="117"/>
      <c r="D67" s="118"/>
      <c r="E67" s="118"/>
      <c r="F67" s="119"/>
      <c r="G67" s="120">
        <f t="shared" si="6"/>
        <v>0</v>
      </c>
      <c r="H67" s="120">
        <f t="shared" si="7"/>
        <v>0</v>
      </c>
      <c r="I67" s="120">
        <f t="shared" si="8"/>
        <v>0</v>
      </c>
      <c r="J67" s="121"/>
      <c r="K67" s="121"/>
      <c r="L67" s="121"/>
      <c r="M67" s="121"/>
      <c r="N67" s="122"/>
    </row>
    <row r="68" spans="1:14" x14ac:dyDescent="0.25">
      <c r="A68" s="116">
        <v>10</v>
      </c>
      <c r="B68" s="109"/>
      <c r="C68" s="117"/>
      <c r="D68" s="118"/>
      <c r="E68" s="118"/>
      <c r="F68" s="119"/>
      <c r="G68" s="120">
        <f t="shared" si="6"/>
        <v>0</v>
      </c>
      <c r="H68" s="120">
        <f t="shared" si="7"/>
        <v>0</v>
      </c>
      <c r="I68" s="120">
        <f t="shared" si="8"/>
        <v>0</v>
      </c>
      <c r="J68" s="121"/>
      <c r="K68" s="121"/>
      <c r="L68" s="121"/>
      <c r="M68" s="121"/>
      <c r="N68" s="122"/>
    </row>
    <row r="69" spans="1:14" x14ac:dyDescent="0.25">
      <c r="A69" s="116">
        <v>11</v>
      </c>
      <c r="B69" s="109"/>
      <c r="C69" s="117"/>
      <c r="D69" s="118"/>
      <c r="E69" s="118"/>
      <c r="F69" s="119"/>
      <c r="G69" s="120">
        <f t="shared" si="6"/>
        <v>0</v>
      </c>
      <c r="H69" s="120">
        <f t="shared" si="7"/>
        <v>0</v>
      </c>
      <c r="I69" s="120">
        <f t="shared" si="8"/>
        <v>0</v>
      </c>
      <c r="J69" s="121"/>
      <c r="K69" s="121"/>
      <c r="L69" s="121"/>
      <c r="M69" s="121"/>
      <c r="N69" s="122"/>
    </row>
    <row r="70" spans="1:14" x14ac:dyDescent="0.25">
      <c r="A70" s="116">
        <v>12</v>
      </c>
      <c r="B70" s="109"/>
      <c r="C70" s="117"/>
      <c r="D70" s="118"/>
      <c r="E70" s="118"/>
      <c r="F70" s="119"/>
      <c r="G70" s="120">
        <f t="shared" si="6"/>
        <v>0</v>
      </c>
      <c r="H70" s="120">
        <f t="shared" si="7"/>
        <v>0</v>
      </c>
      <c r="I70" s="120">
        <f t="shared" si="8"/>
        <v>0</v>
      </c>
      <c r="J70" s="121"/>
      <c r="K70" s="121"/>
      <c r="L70" s="121"/>
      <c r="M70" s="121"/>
      <c r="N70" s="122"/>
    </row>
    <row r="71" spans="1:14" x14ac:dyDescent="0.25">
      <c r="A71" s="116">
        <v>13</v>
      </c>
      <c r="B71" s="109"/>
      <c r="C71" s="117"/>
      <c r="D71" s="118"/>
      <c r="E71" s="118"/>
      <c r="F71" s="119"/>
      <c r="G71" s="120">
        <f t="shared" si="6"/>
        <v>0</v>
      </c>
      <c r="H71" s="120">
        <f t="shared" si="7"/>
        <v>0</v>
      </c>
      <c r="I71" s="120">
        <f t="shared" si="8"/>
        <v>0</v>
      </c>
      <c r="J71" s="121"/>
      <c r="K71" s="121"/>
      <c r="L71" s="121"/>
      <c r="M71" s="121"/>
      <c r="N71" s="122"/>
    </row>
    <row r="72" spans="1:14" x14ac:dyDescent="0.25">
      <c r="A72" s="116">
        <v>14</v>
      </c>
      <c r="B72" s="109"/>
      <c r="C72" s="117"/>
      <c r="D72" s="118"/>
      <c r="E72" s="118"/>
      <c r="F72" s="119"/>
      <c r="G72" s="120">
        <f t="shared" si="6"/>
        <v>0</v>
      </c>
      <c r="H72" s="120">
        <f t="shared" si="7"/>
        <v>0</v>
      </c>
      <c r="I72" s="120">
        <f t="shared" si="8"/>
        <v>0</v>
      </c>
      <c r="J72" s="121"/>
      <c r="K72" s="121"/>
      <c r="L72" s="121"/>
      <c r="M72" s="121"/>
      <c r="N72" s="122"/>
    </row>
    <row r="73" spans="1:14" x14ac:dyDescent="0.25">
      <c r="A73" s="116">
        <v>15</v>
      </c>
      <c r="B73" s="109"/>
      <c r="C73" s="117"/>
      <c r="D73" s="118"/>
      <c r="E73" s="118"/>
      <c r="F73" s="119"/>
      <c r="G73" s="120">
        <f t="shared" si="6"/>
        <v>0</v>
      </c>
      <c r="H73" s="120">
        <f t="shared" si="7"/>
        <v>0</v>
      </c>
      <c r="I73" s="120">
        <f t="shared" si="8"/>
        <v>0</v>
      </c>
      <c r="J73" s="121"/>
      <c r="K73" s="121"/>
      <c r="L73" s="121"/>
      <c r="M73" s="121"/>
      <c r="N73" s="122"/>
    </row>
    <row r="74" spans="1:14" x14ac:dyDescent="0.25">
      <c r="A74" s="116">
        <v>16</v>
      </c>
      <c r="B74" s="109"/>
      <c r="C74" s="117"/>
      <c r="D74" s="118"/>
      <c r="E74" s="118"/>
      <c r="F74" s="119"/>
      <c r="G74" s="120">
        <f t="shared" si="6"/>
        <v>0</v>
      </c>
      <c r="H74" s="120">
        <f t="shared" si="7"/>
        <v>0</v>
      </c>
      <c r="I74" s="120">
        <f t="shared" si="8"/>
        <v>0</v>
      </c>
      <c r="J74" s="121"/>
      <c r="K74" s="121"/>
      <c r="L74" s="121"/>
      <c r="M74" s="121"/>
      <c r="N74" s="122"/>
    </row>
    <row r="75" spans="1:14" x14ac:dyDescent="0.25">
      <c r="A75" s="116">
        <v>17</v>
      </c>
      <c r="B75" s="109"/>
      <c r="C75" s="117"/>
      <c r="D75" s="118"/>
      <c r="E75" s="118"/>
      <c r="F75" s="119"/>
      <c r="G75" s="120">
        <f t="shared" si="6"/>
        <v>0</v>
      </c>
      <c r="H75" s="120">
        <f t="shared" si="7"/>
        <v>0</v>
      </c>
      <c r="I75" s="120">
        <f t="shared" si="8"/>
        <v>0</v>
      </c>
      <c r="J75" s="121"/>
      <c r="K75" s="121"/>
      <c r="L75" s="121"/>
      <c r="M75" s="121"/>
      <c r="N75" s="122"/>
    </row>
    <row r="76" spans="1:14" x14ac:dyDescent="0.25">
      <c r="A76" s="116">
        <v>18</v>
      </c>
      <c r="B76" s="109"/>
      <c r="C76" s="117"/>
      <c r="D76" s="118"/>
      <c r="E76" s="118"/>
      <c r="F76" s="119"/>
      <c r="G76" s="120">
        <f t="shared" si="6"/>
        <v>0</v>
      </c>
      <c r="H76" s="120">
        <f t="shared" si="7"/>
        <v>0</v>
      </c>
      <c r="I76" s="120">
        <f t="shared" si="8"/>
        <v>0</v>
      </c>
      <c r="J76" s="121"/>
      <c r="K76" s="121"/>
      <c r="L76" s="121"/>
      <c r="M76" s="121"/>
      <c r="N76" s="122"/>
    </row>
    <row r="77" spans="1:14" x14ac:dyDescent="0.25">
      <c r="A77" s="116">
        <v>19</v>
      </c>
      <c r="B77" s="109"/>
      <c r="C77" s="117"/>
      <c r="D77" s="118"/>
      <c r="E77" s="118"/>
      <c r="F77" s="119"/>
      <c r="G77" s="120">
        <f t="shared" si="6"/>
        <v>0</v>
      </c>
      <c r="H77" s="120">
        <f t="shared" si="7"/>
        <v>0</v>
      </c>
      <c r="I77" s="120">
        <f t="shared" si="8"/>
        <v>0</v>
      </c>
      <c r="J77" s="121"/>
      <c r="K77" s="121"/>
      <c r="L77" s="121"/>
      <c r="M77" s="121"/>
      <c r="N77" s="122"/>
    </row>
    <row r="78" spans="1:14" ht="15.75" thickBot="1" x14ac:dyDescent="0.3">
      <c r="A78" s="116">
        <v>20</v>
      </c>
      <c r="B78" s="109"/>
      <c r="C78" s="117"/>
      <c r="D78" s="118"/>
      <c r="E78" s="118"/>
      <c r="F78" s="119"/>
      <c r="G78" s="120">
        <f t="shared" si="6"/>
        <v>0</v>
      </c>
      <c r="H78" s="120">
        <f t="shared" si="7"/>
        <v>0</v>
      </c>
      <c r="I78" s="120">
        <f t="shared" si="8"/>
        <v>0</v>
      </c>
      <c r="J78" s="121"/>
      <c r="K78" s="121"/>
      <c r="L78" s="121"/>
      <c r="M78" s="121"/>
      <c r="N78" s="122"/>
    </row>
    <row r="79" spans="1:14" ht="14.45" customHeight="1" thickBot="1" x14ac:dyDescent="0.3">
      <c r="A79" s="545" t="s">
        <v>54</v>
      </c>
      <c r="B79" s="546"/>
      <c r="C79" s="547"/>
      <c r="D79" s="547"/>
      <c r="E79" s="547"/>
      <c r="F79" s="547"/>
      <c r="G79" s="123">
        <f t="shared" ref="G79:M79" si="9">SUM(G59:G78)</f>
        <v>0</v>
      </c>
      <c r="H79" s="123">
        <f t="shared" si="9"/>
        <v>0</v>
      </c>
      <c r="I79" s="123">
        <f t="shared" si="9"/>
        <v>0</v>
      </c>
      <c r="J79" s="123">
        <f t="shared" si="9"/>
        <v>0</v>
      </c>
      <c r="K79" s="123">
        <f t="shared" si="9"/>
        <v>0</v>
      </c>
      <c r="L79" s="123">
        <f t="shared" si="9"/>
        <v>0</v>
      </c>
      <c r="M79" s="123">
        <f t="shared" si="9"/>
        <v>0</v>
      </c>
      <c r="N79" s="124"/>
    </row>
    <row r="80" spans="1:14" ht="14.45" customHeight="1" x14ac:dyDescent="0.25">
      <c r="A80" s="41"/>
      <c r="B80" s="41"/>
    </row>
    <row r="83" spans="1:14" ht="14.45" customHeight="1" x14ac:dyDescent="0.25">
      <c r="A83" s="68" t="s">
        <v>124</v>
      </c>
      <c r="B83" s="68"/>
    </row>
    <row r="84" spans="1:14" ht="9.9499999999999993" customHeight="1" x14ac:dyDescent="0.25">
      <c r="A84" s="68"/>
      <c r="B84" s="68"/>
    </row>
    <row r="85" spans="1:14" ht="14.45" customHeight="1" thickBot="1" x14ac:dyDescent="0.3">
      <c r="A85" s="492" t="s">
        <v>153</v>
      </c>
      <c r="B85" s="492"/>
      <c r="C85" s="492"/>
      <c r="D85" s="492"/>
      <c r="E85" s="492"/>
      <c r="F85" s="492"/>
      <c r="G85" s="492"/>
      <c r="H85" s="492"/>
      <c r="I85" s="492"/>
      <c r="J85" s="492"/>
      <c r="K85" s="492"/>
      <c r="L85" s="492"/>
      <c r="M85" s="492"/>
      <c r="N85" s="492"/>
    </row>
    <row r="86" spans="1:14" ht="33.75" customHeight="1" x14ac:dyDescent="0.25">
      <c r="A86" s="493" t="s">
        <v>125</v>
      </c>
      <c r="B86" s="494"/>
      <c r="C86" s="495"/>
      <c r="D86" s="495"/>
      <c r="E86" s="495"/>
      <c r="F86" s="495"/>
      <c r="G86" s="495"/>
      <c r="H86" s="495" t="s">
        <v>126</v>
      </c>
      <c r="I86" s="495"/>
      <c r="J86" s="495" t="s">
        <v>127</v>
      </c>
      <c r="K86" s="495"/>
      <c r="L86" s="495" t="s">
        <v>154</v>
      </c>
      <c r="M86" s="495"/>
      <c r="N86" s="497"/>
    </row>
    <row r="87" spans="1:14" ht="26.25" customHeight="1" thickBot="1" x14ac:dyDescent="0.3">
      <c r="A87" s="499">
        <v>2021</v>
      </c>
      <c r="B87" s="500"/>
      <c r="C87" s="501"/>
      <c r="D87" s="125">
        <v>2022</v>
      </c>
      <c r="E87" s="525">
        <v>2023</v>
      </c>
      <c r="F87" s="500"/>
      <c r="G87" s="125" t="s">
        <v>49</v>
      </c>
      <c r="H87" s="496"/>
      <c r="I87" s="496"/>
      <c r="J87" s="496"/>
      <c r="K87" s="496"/>
      <c r="L87" s="496"/>
      <c r="M87" s="496"/>
      <c r="N87" s="498"/>
    </row>
    <row r="88" spans="1:14" ht="15.75" thickBot="1" x14ac:dyDescent="0.3">
      <c r="A88" s="512">
        <v>1</v>
      </c>
      <c r="B88" s="355"/>
      <c r="C88" s="513"/>
      <c r="D88" s="126">
        <v>2</v>
      </c>
      <c r="E88" s="526">
        <v>3</v>
      </c>
      <c r="F88" s="355"/>
      <c r="G88" s="514" t="s">
        <v>128</v>
      </c>
      <c r="H88" s="515"/>
      <c r="I88" s="515"/>
      <c r="J88" s="515"/>
      <c r="K88" s="515"/>
      <c r="L88" s="515"/>
      <c r="M88" s="515"/>
      <c r="N88" s="516"/>
    </row>
    <row r="89" spans="1:14" ht="39" customHeight="1" thickBot="1" x14ac:dyDescent="0.3">
      <c r="A89" s="517"/>
      <c r="B89" s="518"/>
      <c r="C89" s="519"/>
      <c r="D89" s="127"/>
      <c r="E89" s="527"/>
      <c r="F89" s="528"/>
      <c r="G89" s="128">
        <f>A89+D89+E89</f>
        <v>0</v>
      </c>
      <c r="H89" s="520">
        <f>J79</f>
        <v>0</v>
      </c>
      <c r="I89" s="521"/>
      <c r="J89" s="520">
        <f>I79</f>
        <v>0</v>
      </c>
      <c r="K89" s="521"/>
      <c r="L89" s="522" t="str">
        <f>IF(J89=0," ",H89/J89)</f>
        <v xml:space="preserve"> </v>
      </c>
      <c r="M89" s="523"/>
      <c r="N89" s="524"/>
    </row>
    <row r="90" spans="1:14" ht="14.45" customHeight="1" x14ac:dyDescent="0.25"/>
    <row r="91" spans="1:14" ht="14.45" customHeight="1" x14ac:dyDescent="0.25"/>
    <row r="92" spans="1:14" ht="14.45" customHeight="1" x14ac:dyDescent="0.25">
      <c r="A92" s="41"/>
    </row>
    <row r="93" spans="1:14" ht="14.45" customHeight="1" thickBot="1" x14ac:dyDescent="0.3">
      <c r="A93" s="41" t="s">
        <v>129</v>
      </c>
    </row>
    <row r="94" spans="1:14" ht="24.6" customHeight="1" thickBot="1" x14ac:dyDescent="0.3">
      <c r="A94" s="504" t="s">
        <v>130</v>
      </c>
      <c r="B94" s="504"/>
      <c r="C94" s="505"/>
      <c r="D94" s="506" t="s">
        <v>131</v>
      </c>
      <c r="E94" s="504"/>
      <c r="F94" s="504"/>
      <c r="G94" s="507"/>
      <c r="H94" s="508" t="s">
        <v>132</v>
      </c>
      <c r="I94" s="504"/>
    </row>
    <row r="95" spans="1:14" ht="14.45" customHeight="1" x14ac:dyDescent="0.25">
      <c r="A95" s="509"/>
      <c r="B95" s="510"/>
      <c r="C95" s="510"/>
      <c r="D95" s="510"/>
      <c r="E95" s="510"/>
      <c r="F95" s="510"/>
      <c r="G95" s="510"/>
      <c r="H95" s="510"/>
      <c r="I95" s="511"/>
    </row>
    <row r="96" spans="1:14" ht="14.45" customHeight="1" x14ac:dyDescent="0.25">
      <c r="A96" s="544"/>
      <c r="B96" s="502"/>
      <c r="C96" s="502"/>
      <c r="D96" s="502"/>
      <c r="E96" s="502"/>
      <c r="F96" s="502"/>
      <c r="G96" s="502"/>
      <c r="H96" s="502"/>
      <c r="I96" s="503"/>
    </row>
    <row r="97" spans="1:14" ht="14.45" customHeight="1" x14ac:dyDescent="0.25">
      <c r="A97" s="544"/>
      <c r="B97" s="502"/>
      <c r="C97" s="502"/>
      <c r="D97" s="502"/>
      <c r="E97" s="502"/>
      <c r="F97" s="502"/>
      <c r="G97" s="502"/>
      <c r="H97" s="502"/>
      <c r="I97" s="503"/>
    </row>
    <row r="98" spans="1:14" ht="14.45" customHeight="1" x14ac:dyDescent="0.25">
      <c r="A98" s="544"/>
      <c r="B98" s="502"/>
      <c r="C98" s="502"/>
      <c r="D98" s="502"/>
      <c r="E98" s="502"/>
      <c r="F98" s="502"/>
      <c r="G98" s="502"/>
      <c r="H98" s="502"/>
      <c r="I98" s="503"/>
    </row>
    <row r="99" spans="1:14" ht="14.45" customHeight="1" x14ac:dyDescent="0.25">
      <c r="A99" s="544"/>
      <c r="B99" s="502"/>
      <c r="C99" s="502"/>
      <c r="D99" s="502"/>
      <c r="E99" s="502"/>
      <c r="F99" s="502"/>
      <c r="G99" s="502"/>
      <c r="H99" s="502"/>
      <c r="I99" s="503"/>
    </row>
    <row r="100" spans="1:14" ht="14.45" customHeight="1" thickBot="1" x14ac:dyDescent="0.3">
      <c r="A100" s="538"/>
      <c r="B100" s="539"/>
      <c r="C100" s="539"/>
      <c r="D100" s="539"/>
      <c r="E100" s="539"/>
      <c r="F100" s="539"/>
      <c r="G100" s="539"/>
      <c r="H100" s="539"/>
      <c r="I100" s="540"/>
    </row>
    <row r="101" spans="1:14" ht="33" customHeight="1" x14ac:dyDescent="0.25">
      <c r="A101" s="68" t="s">
        <v>141</v>
      </c>
      <c r="B101" s="68"/>
    </row>
    <row r="102" spans="1:14" ht="5.0999999999999996" customHeight="1" thickBot="1" x14ac:dyDescent="0.3">
      <c r="A102" s="68"/>
      <c r="B102" s="68"/>
    </row>
    <row r="103" spans="1:14" ht="158.25" customHeight="1" thickBot="1" x14ac:dyDescent="0.3">
      <c r="A103" s="541" t="s">
        <v>210</v>
      </c>
      <c r="B103" s="542"/>
      <c r="C103" s="542"/>
      <c r="D103" s="542"/>
      <c r="E103" s="542"/>
      <c r="F103" s="542"/>
      <c r="G103" s="542"/>
      <c r="H103" s="542"/>
      <c r="I103" s="542"/>
      <c r="J103" s="542"/>
      <c r="K103" s="542"/>
      <c r="L103" s="542"/>
      <c r="M103" s="542"/>
      <c r="N103" s="543"/>
    </row>
    <row r="104" spans="1:14" x14ac:dyDescent="0.25">
      <c r="C104" s="129"/>
      <c r="D104" s="129"/>
      <c r="E104" s="129"/>
      <c r="F104" s="129"/>
      <c r="G104" s="129"/>
      <c r="H104" s="129"/>
      <c r="I104" s="129"/>
      <c r="J104" s="129"/>
      <c r="K104" s="129"/>
      <c r="L104" s="129"/>
      <c r="M104" s="129"/>
    </row>
    <row r="105" spans="1:14" x14ac:dyDescent="0.25">
      <c r="C105" s="129"/>
      <c r="D105" s="129"/>
      <c r="E105" s="129"/>
      <c r="F105" s="129"/>
      <c r="G105" s="129"/>
      <c r="H105" s="129"/>
      <c r="I105" s="129"/>
      <c r="J105" s="129"/>
      <c r="K105" s="129"/>
      <c r="L105" s="129"/>
      <c r="M105" s="129"/>
    </row>
    <row r="106" spans="1:14" ht="18.75" x14ac:dyDescent="0.25">
      <c r="A106" s="68" t="s">
        <v>133</v>
      </c>
      <c r="B106" s="68"/>
      <c r="C106" s="81"/>
    </row>
    <row r="107" spans="1:14" ht="9.9499999999999993" customHeight="1" thickBot="1" x14ac:dyDescent="0.3">
      <c r="A107" s="68"/>
      <c r="B107" s="68"/>
      <c r="C107" s="81"/>
    </row>
    <row r="108" spans="1:14" ht="39" customHeight="1" thickBot="1" x14ac:dyDescent="0.3">
      <c r="C108" s="337" t="s">
        <v>55</v>
      </c>
      <c r="D108" s="339"/>
      <c r="E108" s="130" t="s">
        <v>56</v>
      </c>
      <c r="F108" s="337" t="s">
        <v>155</v>
      </c>
      <c r="G108" s="338"/>
      <c r="H108" s="338"/>
      <c r="I108" s="338"/>
      <c r="J108" s="338"/>
      <c r="K108" s="338"/>
      <c r="L108" s="338"/>
      <c r="M108" s="339"/>
    </row>
    <row r="109" spans="1:14" ht="111.75" customHeight="1" thickBot="1" x14ac:dyDescent="0.3">
      <c r="C109" s="529"/>
      <c r="D109" s="530"/>
      <c r="E109" s="155"/>
      <c r="F109" s="340"/>
      <c r="G109" s="341"/>
      <c r="H109" s="341"/>
      <c r="I109" s="341"/>
      <c r="J109" s="341"/>
      <c r="K109" s="341"/>
      <c r="L109" s="341"/>
      <c r="M109" s="342"/>
    </row>
    <row r="111" spans="1:14" x14ac:dyDescent="0.25">
      <c r="A111" s="41" t="s">
        <v>134</v>
      </c>
      <c r="B111" s="41"/>
    </row>
    <row r="112" spans="1:14" x14ac:dyDescent="0.25">
      <c r="A112" s="371" t="s">
        <v>26</v>
      </c>
      <c r="B112" s="371"/>
      <c r="C112" s="371"/>
      <c r="D112" s="371"/>
      <c r="E112" s="371"/>
      <c r="F112" s="371"/>
      <c r="G112" s="371"/>
      <c r="H112" s="371"/>
      <c r="I112" s="371"/>
      <c r="J112" s="371"/>
      <c r="K112" s="371"/>
    </row>
    <row r="113" spans="1:11" x14ac:dyDescent="0.25">
      <c r="A113" s="371" t="s">
        <v>27</v>
      </c>
      <c r="B113" s="371"/>
      <c r="C113" s="371"/>
      <c r="D113" s="371"/>
      <c r="E113" s="371"/>
      <c r="F113" s="371"/>
      <c r="G113" s="371"/>
      <c r="H113" s="371"/>
      <c r="I113" s="371"/>
      <c r="J113" s="371"/>
      <c r="K113" s="371"/>
    </row>
    <row r="114" spans="1:11" x14ac:dyDescent="0.25">
      <c r="A114" s="371" t="s">
        <v>28</v>
      </c>
      <c r="B114" s="371"/>
      <c r="C114" s="371"/>
      <c r="D114" s="371"/>
      <c r="E114" s="371"/>
      <c r="F114" s="371"/>
      <c r="G114" s="371"/>
      <c r="H114" s="371"/>
      <c r="I114" s="371"/>
      <c r="J114" s="371"/>
      <c r="K114" s="371"/>
    </row>
    <row r="115" spans="1:11" x14ac:dyDescent="0.25">
      <c r="A115" s="371" t="s">
        <v>29</v>
      </c>
      <c r="B115" s="371"/>
      <c r="C115" s="371"/>
      <c r="D115" s="371"/>
      <c r="E115" s="371"/>
      <c r="F115" s="371"/>
      <c r="G115" s="371"/>
      <c r="H115" s="371"/>
      <c r="I115" s="371"/>
      <c r="J115" s="371"/>
      <c r="K115" s="371"/>
    </row>
    <row r="116" spans="1:11" x14ac:dyDescent="0.25">
      <c r="A116" s="371" t="s">
        <v>30</v>
      </c>
      <c r="B116" s="371"/>
      <c r="C116" s="371"/>
      <c r="D116" s="371"/>
      <c r="E116" s="371"/>
      <c r="F116" s="371"/>
      <c r="G116" s="371"/>
      <c r="H116" s="371"/>
      <c r="I116" s="371"/>
      <c r="J116" s="371"/>
      <c r="K116" s="371"/>
    </row>
  </sheetData>
  <mergeCells count="124">
    <mergeCell ref="A13:B16"/>
    <mergeCell ref="A11:B12"/>
    <mergeCell ref="B30:B34"/>
    <mergeCell ref="C30:C34"/>
    <mergeCell ref="A100:C100"/>
    <mergeCell ref="D100:G100"/>
    <mergeCell ref="H100:I100"/>
    <mergeCell ref="A103:N103"/>
    <mergeCell ref="C108:D108"/>
    <mergeCell ref="A98:C98"/>
    <mergeCell ref="D98:G98"/>
    <mergeCell ref="H98:I98"/>
    <mergeCell ref="A99:C99"/>
    <mergeCell ref="D99:G99"/>
    <mergeCell ref="H99:I99"/>
    <mergeCell ref="A96:C96"/>
    <mergeCell ref="D96:G96"/>
    <mergeCell ref="H96:I96"/>
    <mergeCell ref="A97:C97"/>
    <mergeCell ref="D97:G97"/>
    <mergeCell ref="A79:F79"/>
    <mergeCell ref="D30:E34"/>
    <mergeCell ref="A85:N85"/>
    <mergeCell ref="A86:G86"/>
    <mergeCell ref="H86:I87"/>
    <mergeCell ref="J86:K87"/>
    <mergeCell ref="L86:N87"/>
    <mergeCell ref="A87:C87"/>
    <mergeCell ref="H97:I97"/>
    <mergeCell ref="A94:C94"/>
    <mergeCell ref="D94:G94"/>
    <mergeCell ref="H94:I94"/>
    <mergeCell ref="A95:C95"/>
    <mergeCell ref="D95:G95"/>
    <mergeCell ref="H95:I95"/>
    <mergeCell ref="A88:C88"/>
    <mergeCell ref="G88:N88"/>
    <mergeCell ref="A89:C89"/>
    <mergeCell ref="H89:I89"/>
    <mergeCell ref="J89:K89"/>
    <mergeCell ref="L89:N89"/>
    <mergeCell ref="E87:F87"/>
    <mergeCell ref="E88:F88"/>
    <mergeCell ref="E89:F89"/>
    <mergeCell ref="F35:L35"/>
    <mergeCell ref="H51:M51"/>
    <mergeCell ref="N51:N57"/>
    <mergeCell ref="H52:L52"/>
    <mergeCell ref="M52:M57"/>
    <mergeCell ref="H53:H56"/>
    <mergeCell ref="I53:L53"/>
    <mergeCell ref="I54:K54"/>
    <mergeCell ref="L54:L57"/>
    <mergeCell ref="I55:I56"/>
    <mergeCell ref="J55:K55"/>
    <mergeCell ref="G57:I57"/>
    <mergeCell ref="J57:K57"/>
    <mergeCell ref="G30:K30"/>
    <mergeCell ref="L30:L34"/>
    <mergeCell ref="N30:N35"/>
    <mergeCell ref="A9:C9"/>
    <mergeCell ref="D9:N9"/>
    <mergeCell ref="A10:C10"/>
    <mergeCell ref="D10:N10"/>
    <mergeCell ref="L1:N1"/>
    <mergeCell ref="L2:N2"/>
    <mergeCell ref="C22:D24"/>
    <mergeCell ref="H22:I24"/>
    <mergeCell ref="J22:K24"/>
    <mergeCell ref="L22:M22"/>
    <mergeCell ref="L23:M23"/>
    <mergeCell ref="L24:M24"/>
    <mergeCell ref="A17:N17"/>
    <mergeCell ref="C20:D21"/>
    <mergeCell ref="H20:I21"/>
    <mergeCell ref="J20:K21"/>
    <mergeCell ref="L20:M20"/>
    <mergeCell ref="L21:M21"/>
    <mergeCell ref="A1:K5"/>
    <mergeCell ref="L3:N5"/>
    <mergeCell ref="M30:M35"/>
    <mergeCell ref="D36:E36"/>
    <mergeCell ref="E20:G21"/>
    <mergeCell ref="E22:G24"/>
    <mergeCell ref="A112:K112"/>
    <mergeCell ref="A113:K113"/>
    <mergeCell ref="A114:K114"/>
    <mergeCell ref="A115:K115"/>
    <mergeCell ref="A116:K116"/>
    <mergeCell ref="D11:N11"/>
    <mergeCell ref="D12:N12"/>
    <mergeCell ref="D13:N13"/>
    <mergeCell ref="D14:N14"/>
    <mergeCell ref="D15:N15"/>
    <mergeCell ref="D16:N16"/>
    <mergeCell ref="G31:J31"/>
    <mergeCell ref="K31:K34"/>
    <mergeCell ref="G32:I32"/>
    <mergeCell ref="J32:J34"/>
    <mergeCell ref="G33:G34"/>
    <mergeCell ref="H33:I33"/>
    <mergeCell ref="C25:K25"/>
    <mergeCell ref="A29:N29"/>
    <mergeCell ref="A30:A34"/>
    <mergeCell ref="F30:F34"/>
    <mergeCell ref="F108:M108"/>
    <mergeCell ref="F109:M109"/>
    <mergeCell ref="B43:E43"/>
    <mergeCell ref="B47:C47"/>
    <mergeCell ref="D37:E37"/>
    <mergeCell ref="D38:E38"/>
    <mergeCell ref="D39:E39"/>
    <mergeCell ref="D40:E40"/>
    <mergeCell ref="D41:E41"/>
    <mergeCell ref="D42:E42"/>
    <mergeCell ref="A50:N50"/>
    <mergeCell ref="A51:A57"/>
    <mergeCell ref="B51:B57"/>
    <mergeCell ref="C51:C57"/>
    <mergeCell ref="D51:D57"/>
    <mergeCell ref="F51:F57"/>
    <mergeCell ref="G51:G56"/>
    <mergeCell ref="E51:E57"/>
    <mergeCell ref="C109:D109"/>
  </mergeCells>
  <conditionalFormatting sqref="L21 N21">
    <cfRule type="containsText" dxfId="1" priority="2" operator="containsText" text="WYBIERZ Z LISTY!">
      <formula>NOT(ISERROR(SEARCH("WYBIERZ Z LISTY!",L21)))</formula>
    </cfRule>
  </conditionalFormatting>
  <conditionalFormatting sqref="L24">
    <cfRule type="containsText" dxfId="0" priority="1" operator="containsText" text="WYBIERZ Z LISTY!">
      <formula>NOT(ISERROR(SEARCH("WYBIERZ Z LISTY!",L24)))</formula>
    </cfRule>
  </conditionalFormatting>
  <dataValidations count="7">
    <dataValidation type="list" allowBlank="1" showInputMessage="1" showErrorMessage="1" sqref="D95:G100">
      <formula1>ZWROTY</formula1>
    </dataValidation>
    <dataValidation type="list" allowBlank="1" showInputMessage="1" showErrorMessage="1" sqref="N21">
      <formula1>$P$19:$P$21</formula1>
    </dataValidation>
    <dataValidation type="list" allowBlank="1" showInputMessage="1" showErrorMessage="1" sqref="B59:B78">
      <formula1>$A$37:$A$42</formula1>
    </dataValidation>
    <dataValidation type="list" allowBlank="1" showInputMessage="1" showErrorMessage="1" sqref="L24">
      <formula1>UŻYTKOWANIE</formula1>
    </dataValidation>
    <dataValidation type="list" allowBlank="1" showInputMessage="1" showErrorMessage="1" sqref="L21:M21">
      <formula1>DATA</formula1>
    </dataValidation>
    <dataValidation type="list" allowBlank="1" showInputMessage="1" showErrorMessage="1" sqref="B48">
      <formula1>ROZDZIAŁ</formula1>
    </dataValidation>
    <dataValidation type="list" allowBlank="1" showInputMessage="1" showErrorMessage="1" sqref="C48">
      <formula1>PARAGRAF</formula1>
    </dataValidation>
  </dataValidations>
  <printOptions horizontalCentered="1"/>
  <pageMargins left="0.51181102362204722" right="0.51181102362204722" top="0.59055118110236227" bottom="0.59055118110236227" header="0.31496062992125984" footer="0.31496062992125984"/>
  <pageSetup paperSize="9" scale="56" orientation="landscape" horizontalDpi="4294967294" verticalDpi="4294967294" r:id="rId1"/>
  <rowBreaks count="3" manualBreakCount="3">
    <brk id="17" max="12" man="1"/>
    <brk id="49" max="12" man="1"/>
    <brk id="81" max="1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workbookViewId="0">
      <selection activeCell="A14" sqref="A14"/>
    </sheetView>
  </sheetViews>
  <sheetFormatPr defaultRowHeight="15" x14ac:dyDescent="0.25"/>
  <cols>
    <col min="1" max="1" width="50.7109375" bestFit="1" customWidth="1"/>
    <col min="2" max="2" width="11.85546875" customWidth="1"/>
  </cols>
  <sheetData>
    <row r="1" spans="1:3" x14ac:dyDescent="0.25">
      <c r="A1" t="s">
        <v>23</v>
      </c>
      <c r="C1" t="s">
        <v>24</v>
      </c>
    </row>
    <row r="2" spans="1:3" x14ac:dyDescent="0.25">
      <c r="A2" t="s">
        <v>7</v>
      </c>
      <c r="C2" t="s">
        <v>25</v>
      </c>
    </row>
    <row r="3" spans="1:3" x14ac:dyDescent="0.25">
      <c r="A3" t="s">
        <v>8</v>
      </c>
    </row>
    <row r="4" spans="1:3" x14ac:dyDescent="0.25">
      <c r="A4" s="1" t="s">
        <v>2</v>
      </c>
    </row>
    <row r="5" spans="1:3" x14ac:dyDescent="0.25">
      <c r="A5" t="s">
        <v>9</v>
      </c>
      <c r="B5" t="s">
        <v>9</v>
      </c>
      <c r="C5" t="s">
        <v>24</v>
      </c>
    </row>
    <row r="6" spans="1:3" x14ac:dyDescent="0.25">
      <c r="A6" t="s">
        <v>35</v>
      </c>
      <c r="B6" t="s">
        <v>10</v>
      </c>
      <c r="C6" t="s">
        <v>25</v>
      </c>
    </row>
    <row r="7" spans="1:3" x14ac:dyDescent="0.25">
      <c r="A7" t="s">
        <v>10</v>
      </c>
      <c r="B7" t="s">
        <v>11</v>
      </c>
    </row>
    <row r="8" spans="1:3" x14ac:dyDescent="0.25">
      <c r="A8" t="s">
        <v>11</v>
      </c>
    </row>
    <row r="9" spans="1:3" x14ac:dyDescent="0.25">
      <c r="A9" s="1" t="s">
        <v>3</v>
      </c>
    </row>
    <row r="10" spans="1:3" x14ac:dyDescent="0.25">
      <c r="A10" t="s">
        <v>12</v>
      </c>
    </row>
    <row r="11" spans="1:3" ht="30" x14ac:dyDescent="0.25">
      <c r="A11" s="139" t="s">
        <v>142</v>
      </c>
    </row>
    <row r="12" spans="1:3" x14ac:dyDescent="0.25">
      <c r="A12" t="s">
        <v>13</v>
      </c>
    </row>
    <row r="13" spans="1:3" ht="30" x14ac:dyDescent="0.25">
      <c r="A13" s="139" t="s">
        <v>143</v>
      </c>
    </row>
    <row r="14" spans="1:3" x14ac:dyDescent="0.25">
      <c r="A14" s="1" t="s">
        <v>4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34</v>
      </c>
    </row>
    <row r="18" spans="1:1" x14ac:dyDescent="0.25">
      <c r="A18" t="s">
        <v>16</v>
      </c>
    </row>
    <row r="19" spans="1:1" x14ac:dyDescent="0.25">
      <c r="A19" t="s">
        <v>17</v>
      </c>
    </row>
    <row r="20" spans="1:1" x14ac:dyDescent="0.25">
      <c r="A20" t="s">
        <v>18</v>
      </c>
    </row>
    <row r="21" spans="1:1" x14ac:dyDescent="0.25">
      <c r="A21" s="1" t="s">
        <v>5</v>
      </c>
    </row>
    <row r="22" spans="1:1" x14ac:dyDescent="0.25">
      <c r="A22" t="s">
        <v>19</v>
      </c>
    </row>
    <row r="23" spans="1:1" x14ac:dyDescent="0.25">
      <c r="A23" t="s">
        <v>20</v>
      </c>
    </row>
    <row r="24" spans="1:1" x14ac:dyDescent="0.25">
      <c r="A24" t="s">
        <v>21</v>
      </c>
    </row>
    <row r="25" spans="1:1" x14ac:dyDescent="0.25">
      <c r="A25" s="1" t="s">
        <v>6</v>
      </c>
    </row>
    <row r="26" spans="1:1" x14ac:dyDescent="0.25">
      <c r="A26" s="2">
        <v>2.25</v>
      </c>
    </row>
    <row r="27" spans="1:1" x14ac:dyDescent="0.25">
      <c r="A27" s="2">
        <v>2.5</v>
      </c>
    </row>
    <row r="28" spans="1:1" x14ac:dyDescent="0.25">
      <c r="A28" s="2">
        <v>2.75</v>
      </c>
    </row>
    <row r="29" spans="1:1" x14ac:dyDescent="0.25">
      <c r="A29" s="2">
        <v>3</v>
      </c>
    </row>
    <row r="30" spans="1:1" x14ac:dyDescent="0.25">
      <c r="A30" s="2">
        <v>3.25</v>
      </c>
    </row>
    <row r="31" spans="1:1" x14ac:dyDescent="0.25">
      <c r="A31" s="2">
        <v>3.5</v>
      </c>
    </row>
    <row r="32" spans="1:1" x14ac:dyDescent="0.25">
      <c r="A32" t="s">
        <v>31</v>
      </c>
    </row>
    <row r="33" spans="1:1" x14ac:dyDescent="0.25">
      <c r="A33" t="s">
        <v>22</v>
      </c>
    </row>
  </sheetData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22</vt:i4>
      </vt:variant>
    </vt:vector>
  </HeadingPairs>
  <TitlesOfParts>
    <vt:vector size="28" baseType="lpstr">
      <vt:lpstr>DANE</vt:lpstr>
      <vt:lpstr>Zał. 1 Zakres</vt:lpstr>
      <vt:lpstr>Zał. 2 cz. 1 UMOWY</vt:lpstr>
      <vt:lpstr>Zał. 2 cz.2</vt:lpstr>
      <vt:lpstr>Zał. 3 Sprawozdanie</vt:lpstr>
      <vt:lpstr>lista</vt:lpstr>
      <vt:lpstr>'Zał. 2 cz. 1 UMOWY'!_ftn1</vt:lpstr>
      <vt:lpstr>'Zał. 2 cz. 1 UMOWY'!_ftn2</vt:lpstr>
      <vt:lpstr>'Zał. 3 Sprawozdanie'!_ftn2</vt:lpstr>
      <vt:lpstr>'Zał. 2 cz. 1 UMOWY'!_ftn3</vt:lpstr>
      <vt:lpstr>'Zał. 3 Sprawozdanie'!_ftn3</vt:lpstr>
      <vt:lpstr>'Zał. 2 cz. 1 UMOWY'!_ftnref1</vt:lpstr>
      <vt:lpstr>'Zał. 3 Sprawozdanie'!_ftnref1</vt:lpstr>
      <vt:lpstr>'Zał. 2 cz. 1 UMOWY'!_ftnref2</vt:lpstr>
      <vt:lpstr>'Zał. 3 Sprawozdanie'!_ftnref2</vt:lpstr>
      <vt:lpstr>'Zał. 2 cz. 1 UMOWY'!_ftnref3</vt:lpstr>
      <vt:lpstr>'Zał. 3 Sprawozdanie'!_ftnref3</vt:lpstr>
      <vt:lpstr>DATA</vt:lpstr>
      <vt:lpstr>'Zał. 1 Zakres'!Obszar_wydruku</vt:lpstr>
      <vt:lpstr>'Zał. 2 cz. 1 UMOWY'!Obszar_wydruku</vt:lpstr>
      <vt:lpstr>'Zał. 2 cz.2'!Obszar_wydruku</vt:lpstr>
      <vt:lpstr>'Zał. 3 Sprawozdanie'!Obszar_wydruku</vt:lpstr>
      <vt:lpstr>PARAGRAF</vt:lpstr>
      <vt:lpstr>ROBOTY</vt:lpstr>
      <vt:lpstr>ROZDZIAŁ</vt:lpstr>
      <vt:lpstr>RUCH</vt:lpstr>
      <vt:lpstr>UŻYTKOWANIE</vt:lpstr>
      <vt:lpstr>ZWROTY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Frydrych</dc:creator>
  <cp:lastModifiedBy>nazwisko imie</cp:lastModifiedBy>
  <cp:lastPrinted>2021-10-13T13:56:26Z</cp:lastPrinted>
  <dcterms:created xsi:type="dcterms:W3CDTF">2019-03-27T14:25:08Z</dcterms:created>
  <dcterms:modified xsi:type="dcterms:W3CDTF">2021-10-26T09:21:44Z</dcterms:modified>
</cp:coreProperties>
</file>