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II_ 2023" sheetId="78" r:id="rId14"/>
    <sheet name="Eksport_I-VIII_ 2023" sheetId="77" r:id="rId15"/>
    <sheet name="Import_I-V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'Eksport_I-VIII_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S597" i="36"/>
  <c r="M597" i="36"/>
  <c r="L597" i="36"/>
  <c r="K597" i="36"/>
  <c r="H597" i="36"/>
  <c r="Z596" i="36"/>
  <c r="W596" i="36"/>
  <c r="S596" i="36"/>
  <c r="M596" i="36"/>
  <c r="L596" i="36"/>
  <c r="K596" i="36"/>
  <c r="C596" i="36"/>
  <c r="Z595" i="36"/>
  <c r="W595" i="36"/>
  <c r="S595" i="36"/>
  <c r="P595" i="36"/>
  <c r="M595" i="36"/>
  <c r="L595" i="36"/>
  <c r="K595" i="36"/>
  <c r="J595" i="36"/>
  <c r="C595" i="36"/>
  <c r="Z594" i="36"/>
  <c r="W594" i="36"/>
  <c r="S594" i="36"/>
  <c r="P594" i="36"/>
  <c r="M594" i="36"/>
  <c r="L594" i="36"/>
  <c r="K594" i="36"/>
  <c r="J594" i="36"/>
  <c r="F594" i="36"/>
  <c r="Z593" i="36"/>
  <c r="W593" i="36"/>
  <c r="S593" i="36"/>
  <c r="P593" i="36"/>
  <c r="M593" i="36"/>
  <c r="L593" i="36"/>
  <c r="K593" i="36"/>
  <c r="J593" i="36"/>
  <c r="I593" i="36"/>
  <c r="H593" i="36"/>
  <c r="G593" i="36"/>
  <c r="Z592" i="36"/>
  <c r="W592" i="36"/>
  <c r="S592" i="36"/>
  <c r="M592" i="36"/>
  <c r="L592" i="36"/>
  <c r="K592" i="36"/>
  <c r="G592" i="36"/>
  <c r="C592" i="36"/>
  <c r="Z591" i="36"/>
  <c r="W591" i="36"/>
  <c r="S591" i="36"/>
  <c r="P591" i="36"/>
  <c r="M591" i="36"/>
  <c r="L591" i="36"/>
  <c r="K591" i="36"/>
  <c r="F591" i="36"/>
  <c r="Z403" i="36"/>
  <c r="W403" i="36"/>
  <c r="V403" i="36"/>
  <c r="V597" i="36" s="1"/>
  <c r="S403" i="36"/>
  <c r="R403" i="36"/>
  <c r="R597" i="36" s="1"/>
  <c r="Q403" i="36"/>
  <c r="Q597" i="36" s="1"/>
  <c r="P403" i="36"/>
  <c r="P597" i="36" s="1"/>
  <c r="M403" i="36"/>
  <c r="L403" i="36"/>
  <c r="K403" i="36"/>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<sst xmlns="http://schemas.openxmlformats.org/spreadsheetml/2006/main" count="7465" uniqueCount="542">
  <si>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</si>
  <si>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</si>
  <si>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</si>
  <si>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</si>
  <si>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</si>
  <si>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</si>
  <si>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</si>
  <si>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</si>
  <si>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</si>
  <si>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</si>
  <si>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</si>
  <si>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</si>
  <si>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</si>
  <si>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</si>
  <si>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</si>
  <si>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</si>
  <si>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</si>
  <si>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</si>
  <si>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</si>
  <si>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</si>
  <si>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</si>
  <si>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</si>
  <si>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</si>
  <si>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</si>
  <si>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</si>
  <si>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</si>
  <si>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</si>
  <si>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</si>
  <si>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</si>
  <si>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</si>
  <si>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</si>
  <si>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</si>
  <si>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</si>
  <si>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</si>
  <si>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</si>
  <si>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</si>
  <si>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</si>
  <si>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</si>
  <si>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</si>
  <si>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</si>
  <si>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</si>
  <si>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</si>
  <si>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</si>
  <si>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</si>
  <si>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</si>
  <si>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</si>
  <si>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</si>
  <si>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</si>
  <si>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</si>
  <si>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</si>
  <si>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</si>
  <si>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</si>
  <si>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</si>
  <si>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</si>
  <si>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</si>
  <si>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</si>
  <si>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</si>
  <si>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</si>
  <si>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</si>
  <si>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</si>
  <si>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</si>
  <si>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</si>
  <si>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</si>
  <si>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</si>
  <si>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</si>
  <si>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</si>
  <si>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</si>
  <si>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</si>
  <si>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</si>
  <si>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</si>
  <si>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</si>
  <si>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</si>
  <si>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</si>
  <si>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</si>
  <si>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</si>
  <si>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</si>
  <si>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</si>
  <si>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</si>
  <si>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</si>
  <si>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</si>
  <si>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</si>
  <si>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</si>
  <si>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</si>
  <si>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</si>
  <si>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</si>
  <si>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</si>
  <si>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</si>
  <si>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</si>
  <si>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</si>
  <si>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</si>
  <si>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</si>
  <si>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</si>
  <si>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</si>
  <si>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</si>
  <si>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</si>
  <si>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</si>
  <si>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</si>
  <si>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</si>
  <si>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</si>
  <si>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</si>
  <si>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</si>
  <si>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</si>
  <si>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</si>
  <si>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</si>
  <si>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</si>
  <si>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</si>
  <si>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</si>
  <si>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</si>
  <si>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</si>
  <si>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</si>
  <si>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</si>
  <si>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</si>
  <si>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</si>
  <si>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</si>
  <si>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</si>
  <si>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</si>
  <si>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</si>
  <si>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</si>
  <si>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</si>
  <si>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</si>
  <si>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</si>
  <si>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</si>
  <si>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</si>
  <si>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</si>
  <si>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</si>
  <si>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</si>
  <si>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</si>
  <si>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</si>
  <si>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</si>
  <si>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</si>
  <si>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</si>
  <si>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</si>
  <si>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</si>
  <si>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</si>
  <si>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</si>
  <si>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</si>
  <si>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</si>
  <si>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</si>
  <si>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</si>
  <si>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</si>
  <si>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</si>
  <si>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</si>
  <si>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</si>
  <si>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</si>
  <si>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</si>
  <si>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</si>
  <si>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</si>
  <si>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</si>
  <si>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</si>
  <si>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</si>
  <si>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</si>
  <si>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</si>
  <si>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</si>
  <si>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</si>
  <si>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</si>
  <si>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</si>
  <si>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</si>
  <si>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</si>
  <si>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</si>
  <si>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</si>
  <si>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</si>
  <si>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</si>
  <si>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</si>
  <si>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</si>
  <si>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</si>
  <si>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</si>
  <si>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</si>
  <si>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</si>
  <si>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</si>
  <si>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</si>
  <si>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</si>
  <si>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</si>
  <si>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</si>
  <si>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</si>
  <si>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</si>
  <si>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</si>
  <si>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</si>
  <si>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</si>
  <si>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</si>
  <si>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</si>
  <si>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</si>
  <si>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</si>
  <si>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</si>
  <si>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</si>
  <si>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</si>
  <si>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</si>
  <si>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</si>
  <si>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</si>
  <si>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</si>
  <si>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</si>
  <si>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</si>
  <si>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</si>
  <si>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</si>
  <si>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</si>
  <si>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</si>
  <si>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</si>
  <si>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</si>
  <si>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</si>
  <si>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</si>
  <si>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</si>
  <si>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</si>
  <si>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</si>
  <si>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</si>
  <si>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</si>
  <si>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</si>
  <si>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</si>
  <si>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</si>
  <si>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</si>
  <si>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</si>
  <si>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</si>
  <si>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</si>
  <si>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</si>
  <si>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</si>
  <si>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</si>
  <si>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</si>
  <si>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</si>
  <si>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</si>
  <si>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</si>
  <si>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</si>
  <si>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</si>
  <si>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</si>
  <si>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</si>
  <si>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</si>
  <si>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</si>
  <si>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</si>
  <si>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</si>
  <si>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</si>
  <si>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</si>
  <si>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</si>
  <si>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</si>
  <si>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</si>
  <si>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</si>
  <si>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</si>
  <si>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</si>
  <si>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</si>
  <si>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</si>
  <si>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</si>
  <si>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</si>
  <si>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</si>
  <si>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</si>
  <si>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</si>
  <si>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</si>
  <si>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</si>
  <si>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</si>
  <si>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</si>
  <si>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</si>
  <si>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</si>
  <si>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</si>
  <si>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</si>
  <si>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</si>
  <si>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</si>
  <si>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</si>
  <si>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</si>
  <si>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</si>
  <si>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</si>
  <si>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</si>
  <si>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</si>
  <si>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</si>
  <si>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</si>
  <si>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</si>
  <si>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</si>
  <si>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</si>
  <si>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</si>
  <si>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</si>
  <si>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</si>
  <si>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</si>
  <si>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</si>
  <si>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</si>
  <si>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</si>
  <si>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</si>
  <si>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</si>
  <si>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</si>
  <si>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</si>
  <si>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</si>
  <si>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</si>
  <si>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</si>
  <si>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</si>
  <si>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</si>
  <si>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</si>
  <si>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</si>
  <si>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</si>
  <si>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</si>
  <si>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</si>
  <si>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</si>
  <si>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</si>
  <si>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</si>
  <si>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</si>
  <si>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</si>
  <si>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</si>
  <si>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</si>
  <si>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</si>
  <si>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</si>
  <si>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</si>
  <si>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</si>
  <si>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</si>
  <si>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</si>
  <si>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</si>
  <si>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</si>
  <si>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</si>
  <si>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</si>
  <si>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</si>
  <si>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</si>
  <si>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</si>
  <si>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</si>
  <si>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</si>
  <si>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</si>
  <si>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</si>
  <si>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</si>
  <si>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</si>
  <si>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</si>
  <si>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</si>
  <si>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</si>
  <si>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</si>
  <si>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</si>
  <si>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</si>
  <si>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</si>
  <si>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</si>
  <si>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</si>
  <si>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</si>
  <si>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</si>
  <si>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</si>
  <si>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</si>
  <si>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</si>
  <si>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</si>
  <si>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</si>
  <si>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</si>
  <si>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</si>
  <si>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</si>
  <si>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</si>
  <si>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</si>
  <si>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</si>
  <si>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</si>
  <si>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</si>
  <si>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</si>
  <si>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</si>
  <si>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</si>
  <si>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</si>
  <si>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</si>
  <si>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</si>
  <si>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</si>
  <si>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</si>
  <si>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</si>
  <si>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</si>
  <si>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</si>
  <si>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</si>
  <si>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</si>
  <si>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</si>
  <si>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</si>
  <si>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</si>
  <si>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</si>
  <si>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</si>
  <si>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</si>
  <si>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</si>
  <si>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</si>
  <si>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</si>
  <si>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</si>
  <si>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</si>
  <si>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</si>
  <si>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</si>
  <si>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</si>
  <si>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</si>
  <si>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</si>
  <si>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</si>
  <si>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</si>
  <si>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</si>
  <si>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</si>
  <si>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</si>
  <si>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</si>
  <si>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</si>
  <si>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</si>
  <si>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</si>
  <si>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</si>
  <si>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</si>
  <si>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</si>
  <si>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</si>
  <si>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</si>
  <si>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</si>
  <si>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</si>
  <si>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</si>
  <si>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</si>
  <si>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</si>
  <si>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</si>
  <si>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</si>
  <si>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</si>
  <si>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</si>
  <si>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</si>
  <si>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</si>
  <si>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</si>
  <si>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</si>
  <si>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</si>
  <si>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</si>
  <si>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</si>
  <si>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</si>
  <si>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</si>
  <si>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</si>
  <si>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</si>
  <si>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</si>
  <si>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</si>
  <si>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</si>
  <si>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</si>
  <si>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</si>
  <si>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</si>
  <si>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</si>
  <si>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</si>
  <si>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</si>
  <si>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</si>
  <si>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</si>
  <si>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</si>
  <si>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</si>
  <si>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</si>
  <si>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</si>
  <si>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</si>
  <si>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</si>
  <si>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</si>
  <si>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</si>
  <si>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</si>
  <si>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</si>
  <si>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</si>
  <si>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</si>
  <si>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</si>
  <si>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</si>
  <si>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</si>
  <si>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</si>
  <si>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</si>
  <si>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</si>
  <si>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</si>
  <si>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</si>
  <si>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</si>
  <si>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</si>
  <si>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</si>
  <si>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</si>
  <si>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</si>
  <si>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</si>
  <si>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</si>
  <si>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</si>
  <si>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</si>
  <si>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</si>
  <si>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</si>
  <si>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</si>
  <si>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</si>
  <si>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</si>
  <si>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</si>
  <si>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</si>
  <si>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</si>
  <si>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</si>
  <si>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</si>
  <si>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</si>
  <si>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</si>
  <si>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</si>
  <si>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</si>
  <si>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</si>
  <si>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</si>
  <si>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</si>
  <si>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</si>
  <si>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</si>
  <si>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</si>
  <si>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</si>
  <si>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</si>
  <si>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</si>
  <si>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</si>
  <si>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</si>
  <si>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</si>
  <si>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</si>
  <si>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</si>
  <si>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</si>
  <si>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</si>
  <si>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</si>
  <si>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</si>
  <si>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</si>
  <si>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</si>
  <si>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</si>
  <si>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</si>
  <si>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</si>
  <si>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</si>
  <si>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</si>
  <si>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</si>
  <si>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</si>
  <si>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</si>
  <si>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</si>
  <si>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</si>
  <si>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</si>
  <si>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</si>
  <si>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</si>
  <si>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</si>
  <si>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</si>
  <si>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</si>
  <si>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</si>
  <si>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</si>
  <si>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</si>
  <si>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</si>
  <si>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</si>
  <si>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</si>
  <si>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</si>
  <si>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</si>
  <si>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</si>
  <si>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</si>
  <si>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</si>
  <si>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</si>
  <si>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</si>
  <si>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</si>
  <si>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</si>
  <si>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</si>
  <si>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</si>
  <si>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</si>
  <si>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</si>
  <si>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</si>
  <si>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</si>
  <si>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</si>
  <si>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</si>
  <si>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</si>
  <si>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</si>
  <si>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</si>
  <si>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</si>
  <si>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</si>
  <si>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</si>
  <si>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</si>
  <si>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OKRES: I-VIII 2023 r. (wstępne) - ważniejsze państwa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</si>
  <si>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</si>
  <si>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2023 r. (dane wstępne) </t>
    </r>
    <r>
      <rPr>
        <b/>
        <sz val="11"/>
        <rFont val="Calibri"/>
        <family val="2"/>
        <charset val="238"/>
        <scheme val="minor"/>
      </rPr>
      <t xml:space="preserve">w porównaniu do I - VIII 2022 r. </t>
    </r>
    <r>
      <rPr>
        <i/>
        <sz val="11"/>
        <rFont val="Calibri"/>
        <family val="2"/>
        <charset val="238"/>
        <scheme val="minor"/>
      </rPr>
      <t>(wg wstępnych danych Min. Finansów).</t>
    </r>
  </si>
  <si>
    <t>I-VIII 2023 r. (wstępne)</t>
  </si>
  <si>
    <t>I-VIII 2022 r.</t>
  </si>
  <si>
    <t>zm. w stos. do  I-VIII 2022 r. (%)</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</si>
  <si>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</si>
  <si>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</si>
  <si>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2023 r. (dane wstępne)  </t>
    </r>
    <r>
      <rPr>
        <b/>
        <sz val="11"/>
        <rFont val="Calibri"/>
        <family val="2"/>
        <charset val="238"/>
        <scheme val="minor"/>
      </rPr>
      <t>w porównaniu do I-VIII 2022 r.  (</t>
    </r>
    <r>
      <rPr>
        <i/>
        <sz val="11"/>
        <rFont val="Calibri"/>
        <family val="2"/>
        <charset val="238"/>
        <scheme val="minor"/>
      </rPr>
      <t>wg wstępnych danych Min. Finansów</t>
    </r>
    <r>
      <rPr>
        <b/>
        <sz val="11"/>
        <rFont val="Calibri"/>
        <family val="2"/>
        <charset val="238"/>
        <scheme val="minor"/>
      </rPr>
      <t>).</t>
    </r>
  </si>
  <si>
    <t>I-VIII  2023 r. (wstępne)</t>
  </si>
  <si>
    <t>zm. w stos. do I-VIII 2022 r. (%)</t>
  </si>
  <si>
    <t>nld</t>
  </si>
  <si>
    <t>29.10.2023</t>
  </si>
  <si>
    <t>NR 44/2023</t>
  </si>
  <si>
    <t>09 listopada 2023r.</t>
  </si>
  <si>
    <t>30 października - 05 listopada 2023 r.</t>
  </si>
  <si>
    <r>
      <t>Tablica 9. Średnie ceny zakupu mięsa wołowego płacone przez podmioty handlu detalicznego w okresie:</t>
    </r>
    <r>
      <rPr>
        <b/>
        <sz val="16"/>
        <color rgb="FF0000FF"/>
        <rFont val="Calibri"/>
        <family val="2"/>
        <charset val="238"/>
        <scheme val="minor"/>
      </rPr>
      <t xml:space="preserve"> 30.10 - 05.11.2023 r.</t>
    </r>
  </si>
  <si>
    <t>09.11.2023</t>
  </si>
  <si>
    <t>Prices not received : EL, SE</t>
  </si>
  <si>
    <t>Week 44</t>
  </si>
  <si>
    <r>
      <t>Tablica 6. Średnie ceny sprzedaży netto (bez VAT) elementów mięsa wołowego (kraj) wg makroregionów:</t>
    </r>
    <r>
      <rPr>
        <b/>
        <sz val="14"/>
        <color rgb="FF0000FF"/>
        <rFont val="Calibri"/>
        <family val="2"/>
        <charset val="238"/>
        <scheme val="minor"/>
      </rPr>
      <t xml:space="preserve"> 30.10 - 05.11.2023 r.</t>
    </r>
  </si>
  <si>
    <t>05.11.2023</t>
  </si>
  <si>
    <r>
      <t>Tablica 5. Ceny sprzedaży netto (bez VAT) ćwierci wołowych (zagranica):</t>
    </r>
    <r>
      <rPr>
        <b/>
        <sz val="14"/>
        <color rgb="FF0000FF"/>
        <rFont val="Calibri"/>
        <family val="2"/>
        <charset val="238"/>
        <scheme val="minor"/>
      </rPr>
      <t xml:space="preserve"> 30.10 - 05.11.2023r.</t>
    </r>
  </si>
  <si>
    <r>
      <t>Tablica 7. Średnie ceny sprzedaży netto (bez VAT) elementów mięsa wołowego (zagranica):</t>
    </r>
    <r>
      <rPr>
        <b/>
        <sz val="14"/>
        <color rgb="FF0000FF"/>
        <rFont val="Calibri"/>
        <family val="2"/>
        <charset val="238"/>
        <scheme val="minor"/>
      </rPr>
      <t xml:space="preserve"> 30.10 - 05.11.2023 r.</t>
    </r>
  </si>
  <si>
    <t>30.10.2023 - 05.11.2023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</si>
  <si>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- 12 071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</si>
</sst>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3">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0" fontId="192" fillId="0" borderId="18" xfId="0" applyFont="1" applyBorder="1" applyAlignment="1">
      <alignment vertical="center"/>
    </xf>
    <xf numFmtId="0" fontId="192" fillId="0" borderId="20" xfId="0" applyFont="1" applyBorder="1" applyAlignment="1">
      <alignment vertical="center"/>
    </xf>
    <xf numFmtId="0" fontId="192" fillId="0" borderId="26" xfId="0" applyFont="1" applyBorder="1" applyAlignment="1">
      <alignment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0" fontId="192" fillId="0" borderId="25" xfId="0" applyFont="1" applyBorder="1" applyAlignment="1">
      <alignment wrapText="1"/>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2" fontId="154" fillId="0" borderId="0" xfId="96" applyNumberFormat="1" applyFont="1" applyAlignment="1">
      <alignment vertical="center"/>
    </xf>
    <xf numFmtId="0" fontId="177" fillId="0" borderId="0" xfId="188" applyFont="1" applyFill="1" applyBorder="1"/>
    <xf numFmtId="3" fontId="177" fillId="0" borderId="0" xfId="188" applyNumberFormat="1" applyFont="1" applyFill="1" applyBorder="1" applyAlignment="1"/>
    <xf numFmtId="3" fontId="175"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2" fillId="0" borderId="0" xfId="0" applyFont="1" applyAlignment="1">
      <alignment vertical="center"/>
    </xf>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2" fontId="176" fillId="59" borderId="27" xfId="188" applyNumberFormat="1" applyFont="1" applyFill="1" applyBorder="1" applyAlignment="1"/>
    <xf numFmtId="0" fontId="5" fillId="0" borderId="11" xfId="0" applyFont="1" applyBorder="1"/>
    <xf numFmtId="0" fontId="5" fillId="0" borderId="11" xfId="0" applyFont="1" applyBorder="1" applyAlignment="1">
      <alignment horizontal="left"/>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xf numFmtId="165" fontId="242" fillId="0" borderId="7" xfId="234" quotePrefix="1" applyNumberFormat="1" applyFont="1" applyBorder="1" applyAlignment="1">
      <alignment horizontal="right"/>
    </xf>
    <xf numFmtId="178" fontId="150" fillId="0" borderId="0" xfId="0" applyNumberFormat="1" applyFont="1" applyAlignment="1">
      <alignment horizontal="right" vertical="center"/>
    </xf>
    <xf numFmtId="0" fontId="0" fillId="0" borderId="0" xfId="0" applyAlignment="1">
      <alignment vertical="center"/>
    </xf>
    <xf numFmtId="0" fontId="164" fillId="0" borderId="0" xfId="0" applyFont="1" applyAlignment="1">
      <alignment horizontal="right"/>
    </xf>
    <xf numFmtId="179" fontId="150" fillId="0" borderId="0" xfId="0" applyNumberFormat="1" applyFont="1" applyAlignment="1">
      <alignment horizontal="right"/>
    </xf>
    <xf numFmtId="0" fontId="164" fillId="0" borderId="0" xfId="0" applyFont="1" applyAlignment="1">
      <alignment horizontal="right" vertical="top"/>
    </xf>
    <xf numFmtId="179" fontId="150" fillId="0" borderId="0" xfId="0" applyNumberFormat="1" applyFont="1" applyAlignment="1">
      <alignment horizontal="right" vertical="top"/>
    </xf>
    <xf numFmtId="0" fontId="141" fillId="62" borderId="0" xfId="0" applyFont="1" applyFill="1" applyAlignment="1">
      <alignment horizontal="center" vertical="center"/>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32" fillId="62" borderId="0" xfId="0" applyFont="1" applyFill="1" applyAlignment="1" applyProtection="1">
      <alignment horizontal="center" vertical="center"/>
      <protection locked="0"/>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33"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41" xfId="0" applyFont="1" applyFill="1" applyBorder="1" applyAlignment="1">
      <alignment horizontal="center" vertical="center"/>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3" fontId="194" fillId="59" borderId="55" xfId="0" applyNumberFormat="1" applyFont="1" applyFill="1" applyBorder="1" applyAlignment="1">
      <alignment vertical="center"/>
    </xf>
    <xf numFmtId="3" fontId="194" fillId="59" borderId="56" xfId="0" applyNumberFormat="1" applyFont="1" applyFill="1" applyBorder="1" applyAlignment="1">
      <alignment horizontal="right" vertical="center"/>
    </xf>
    <xf numFmtId="165" fontId="207" fillId="59" borderId="55" xfId="0" applyNumberFormat="1" applyFont="1" applyFill="1" applyBorder="1" applyAlignment="1">
      <alignment horizontal="center" vertical="center"/>
    </xf>
    <xf numFmtId="165" fontId="207" fillId="59" borderId="27" xfId="0" quotePrefix="1" applyNumberFormat="1" applyFont="1" applyFill="1" applyBorder="1" applyAlignment="1">
      <alignment horizontal="center" vertical="center"/>
    </xf>
    <xf numFmtId="3" fontId="184" fillId="0" borderId="1" xfId="0" applyNumberFormat="1" applyFont="1" applyFill="1" applyBorder="1" applyAlignment="1">
      <alignment vertical="center"/>
    </xf>
    <xf numFmtId="3" fontId="184" fillId="0" borderId="1" xfId="0" quotePrefix="1" applyNumberFormat="1" applyFont="1" applyFill="1" applyBorder="1" applyAlignment="1">
      <alignment horizontal="right" vertical="center"/>
    </xf>
    <xf numFmtId="165" fontId="207" fillId="0" borderId="1" xfId="0" quotePrefix="1" applyNumberFormat="1" applyFont="1" applyFill="1" applyBorder="1" applyAlignment="1">
      <alignment horizontal="center" vertical="center"/>
    </xf>
    <xf numFmtId="165" fontId="207" fillId="0" borderId="7" xfId="0" quotePrefix="1" applyNumberFormat="1" applyFont="1" applyFill="1" applyBorder="1" applyAlignment="1">
      <alignment horizontal="center" vertical="center"/>
    </xf>
    <xf numFmtId="3" fontId="184" fillId="0" borderId="46" xfId="0" applyNumberFormat="1" applyFont="1" applyFill="1" applyBorder="1" applyAlignment="1">
      <alignment horizontal="right" vertical="center"/>
    </xf>
    <xf numFmtId="165" fontId="207" fillId="0" borderId="46" xfId="0" quotePrefix="1" applyNumberFormat="1" applyFont="1" applyFill="1" applyBorder="1" applyAlignment="1">
      <alignment horizontal="center" vertical="center"/>
    </xf>
    <xf numFmtId="165" fontId="207" fillId="0" borderId="29" xfId="0" quotePrefix="1" applyNumberFormat="1" applyFont="1" applyFill="1" applyBorder="1" applyAlignment="1">
      <alignment horizontal="center" vertical="center"/>
    </xf>
    <xf numFmtId="3" fontId="184" fillId="59" borderId="43" xfId="0" quotePrefix="1" applyNumberFormat="1" applyFont="1" applyFill="1" applyBorder="1" applyAlignment="1">
      <alignment horizontal="right" vertical="center"/>
    </xf>
    <xf numFmtId="3" fontId="184" fillId="0" borderId="43"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center" vertical="center"/>
    </xf>
    <xf numFmtId="3" fontId="184" fillId="0" borderId="30" xfId="0" quotePrefix="1" applyNumberFormat="1" applyFont="1" applyFill="1" applyBorder="1" applyAlignment="1">
      <alignment horizontal="center" vertical="center"/>
    </xf>
    <xf numFmtId="1" fontId="194" fillId="60" borderId="16" xfId="0" applyNumberFormat="1" applyFont="1" applyFill="1" applyBorder="1" applyAlignment="1">
      <alignment horizontal="right"/>
    </xf>
    <xf numFmtId="165" fontId="207" fillId="60" borderId="27" xfId="0" applyNumberFormat="1" applyFont="1" applyFill="1" applyBorder="1"/>
    <xf numFmtId="3" fontId="184" fillId="0" borderId="12" xfId="0" applyNumberFormat="1" applyFont="1" applyBorder="1" applyAlignment="1">
      <alignment horizontal="right"/>
    </xf>
    <xf numFmtId="165" fontId="207" fillId="59" borderId="28" xfId="0" quotePrefix="1" applyNumberFormat="1" applyFont="1" applyFill="1" applyBorder="1" applyAlignment="1">
      <alignment horizontal="right"/>
    </xf>
    <xf numFmtId="3" fontId="184" fillId="0" borderId="46" xfId="0" applyNumberFormat="1" applyFont="1" applyBorder="1"/>
    <xf numFmtId="165" fontId="207" fillId="59" borderId="29" xfId="0" applyNumberFormat="1" applyFont="1" applyFill="1" applyBorder="1"/>
    <xf numFmtId="3" fontId="184" fillId="0" borderId="48" xfId="0" applyNumberFormat="1" applyFont="1" applyBorder="1"/>
    <xf numFmtId="165" fontId="207" fillId="59" borderId="62" xfId="0" applyNumberFormat="1" applyFont="1" applyFill="1" applyBorder="1"/>
    <xf numFmtId="1" fontId="194" fillId="60" borderId="16" xfId="0" applyNumberFormat="1" applyFont="1" applyFill="1" applyBorder="1"/>
    <xf numFmtId="3" fontId="184" fillId="0" borderId="1" xfId="0" quotePrefix="1" applyNumberFormat="1" applyFont="1" applyBorder="1" applyAlignment="1">
      <alignment horizontal="right"/>
    </xf>
    <xf numFmtId="165" fontId="207" fillId="59" borderId="45" xfId="0" quotePrefix="1" applyNumberFormat="1" applyFont="1" applyFill="1" applyBorder="1" applyAlignment="1">
      <alignment horizontal="right"/>
    </xf>
    <xf numFmtId="3" fontId="184" fillId="0" borderId="46" xfId="0" quotePrefix="1" applyNumberFormat="1" applyFont="1" applyBorder="1" applyAlignment="1">
      <alignment horizontal="right"/>
    </xf>
    <xf numFmtId="165" fontId="207" fillId="59" borderId="29" xfId="0" quotePrefix="1" applyNumberFormat="1" applyFont="1" applyFill="1" applyBorder="1" applyAlignment="1">
      <alignment horizontal="right"/>
    </xf>
    <xf numFmtId="3" fontId="184" fillId="0" borderId="51" xfId="0" applyNumberFormat="1" applyFont="1" applyBorder="1"/>
    <xf numFmtId="165" fontId="207" fillId="59" borderId="39" xfId="0" quotePrefix="1" applyNumberFormat="1" applyFont="1" applyFill="1" applyBorder="1" applyAlignment="1">
      <alignment horizontal="right"/>
    </xf>
    <xf numFmtId="3" fontId="194" fillId="59" borderId="22" xfId="0" applyNumberFormat="1" applyFont="1" applyFill="1" applyBorder="1" applyAlignment="1"/>
    <xf numFmtId="3" fontId="194" fillId="59" borderId="51" xfId="0" applyNumberFormat="1" applyFont="1" applyFill="1" applyBorder="1" applyAlignment="1"/>
    <xf numFmtId="3" fontId="194" fillId="59" borderId="30" xfId="0" quotePrefix="1" applyNumberFormat="1" applyFont="1" applyFill="1" applyBorder="1" applyAlignment="1">
      <alignment horizontal="right"/>
    </xf>
    <xf numFmtId="165" fontId="207" fillId="59" borderId="22" xfId="0" quotePrefix="1" applyNumberFormat="1" applyFont="1" applyFill="1" applyBorder="1" applyAlignment="1">
      <alignment horizontal="center"/>
    </xf>
    <xf numFmtId="165" fontId="207" fillId="59" borderId="51" xfId="0" applyNumberFormat="1" applyFont="1" applyFill="1" applyBorder="1" applyAlignment="1">
      <alignment horizontal="center"/>
    </xf>
    <xf numFmtId="165" fontId="207" fillId="59" borderId="30" xfId="0" quotePrefix="1" applyNumberFormat="1" applyFont="1" applyFill="1" applyBorder="1" applyAlignment="1">
      <alignment horizontal="center"/>
    </xf>
    <xf numFmtId="0" fontId="175" fillId="0" borderId="0" xfId="0" applyFont="1" applyAlignment="1">
      <alignment vertical="center"/>
    </xf>
    <xf numFmtId="0" fontId="177" fillId="0" borderId="0" xfId="0" quotePrefix="1" applyFont="1" applyAlignment="1">
      <alignment vertical="center"/>
    </xf>
    <xf numFmtId="0" fontId="193" fillId="0" borderId="0" xfId="0" applyFont="1" applyAlignment="1">
      <alignment vertical="center"/>
    </xf>
    <xf numFmtId="0" fontId="177" fillId="0" borderId="0" xfId="0" applyFont="1" applyAlignment="1">
      <alignment vertical="center"/>
    </xf>
    <xf numFmtId="165" fontId="221" fillId="59" borderId="29" xfId="0" applyNumberFormat="1" applyFont="1" applyFill="1" applyBorder="1"/>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6600"/>
      <color rgb="FFFFFFCC"/>
      <color rgb="FFFFFF99"/>
      <color rgb="FF33CC33"/>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1</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3" sqref="F23"/>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529</v>
      </c>
      <c r="C12" s="879"/>
      <c r="D12" s="880"/>
      <c r="E12" s="881" t="s">
        <v>530</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531</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512</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39" t="s">
        <v>433</v>
      </c>
      <c r="B1" s="1539"/>
      <c r="C1" s="1539"/>
      <c r="D1" s="1539"/>
      <c r="E1" s="1539"/>
      <c r="F1" s="1539"/>
      <c r="G1" s="471"/>
      <c r="H1" s="471"/>
    </row>
    <row r="2" spans="1:8" ht="18.75" customHeight="1" thickBot="1">
      <c r="A2" s="913"/>
      <c r="B2" s="912"/>
      <c r="C2" s="912"/>
      <c r="D2" s="912"/>
      <c r="E2" s="912"/>
      <c r="F2" s="912"/>
    </row>
    <row r="3" spans="1:8" ht="27" customHeight="1">
      <c r="A3" s="1535" t="s">
        <v>53</v>
      </c>
      <c r="B3" s="1535" t="s">
        <v>90</v>
      </c>
      <c r="C3" s="1540" t="s">
        <v>59</v>
      </c>
      <c r="D3" s="1541"/>
      <c r="E3" s="1542"/>
      <c r="F3" s="1537" t="s">
        <v>91</v>
      </c>
      <c r="G3" s="1538"/>
      <c r="H3" s="3"/>
    </row>
    <row r="4" spans="1:8" ht="32.25" customHeight="1" thickBot="1">
      <c r="A4" s="1536"/>
      <c r="B4" s="1536"/>
      <c r="C4" s="1042">
        <v>45235</v>
      </c>
      <c r="D4" s="1043">
        <v>45228</v>
      </c>
      <c r="E4" s="1044">
        <v>44871</v>
      </c>
      <c r="F4" s="1045" t="s">
        <v>277</v>
      </c>
      <c r="G4" s="1046" t="s">
        <v>92</v>
      </c>
      <c r="H4" s="3"/>
    </row>
    <row r="5" spans="1:8" ht="29.25" customHeight="1">
      <c r="A5" s="1342" t="s">
        <v>96</v>
      </c>
      <c r="B5" s="1343" t="s">
        <v>261</v>
      </c>
      <c r="C5" s="1047" t="s">
        <v>200</v>
      </c>
      <c r="D5" s="1048" t="s">
        <v>200</v>
      </c>
      <c r="E5" s="1049" t="s">
        <v>200</v>
      </c>
      <c r="F5" s="1050" t="s">
        <v>73</v>
      </c>
      <c r="G5" s="1051" t="s">
        <v>73</v>
      </c>
      <c r="H5" s="3"/>
    </row>
    <row r="6" spans="1:8" ht="28.5" customHeight="1" thickBot="1">
      <c r="A6" s="1344" t="s">
        <v>97</v>
      </c>
      <c r="B6" s="1345" t="s">
        <v>261</v>
      </c>
      <c r="C6" s="1052" t="s">
        <v>200</v>
      </c>
      <c r="D6" s="1053" t="s">
        <v>200</v>
      </c>
      <c r="E6" s="1054" t="s">
        <v>200</v>
      </c>
      <c r="F6" s="1055" t="s">
        <v>73</v>
      </c>
      <c r="G6" s="1056" t="s">
        <v>73</v>
      </c>
      <c r="H6" s="3"/>
    </row>
    <row r="7" spans="1:8" ht="32.25" customHeight="1" thickBot="1">
      <c r="A7" s="1346" t="s">
        <v>93</v>
      </c>
      <c r="B7" s="1347" t="s">
        <v>94</v>
      </c>
      <c r="C7" s="1052" t="s">
        <v>200</v>
      </c>
      <c r="D7" s="1057" t="s">
        <v>200</v>
      </c>
      <c r="E7" s="1058" t="s">
        <v>200</v>
      </c>
      <c r="F7" s="1055" t="s">
        <v>73</v>
      </c>
      <c r="G7" s="1056"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532</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543" t="s">
        <v>95</v>
      </c>
      <c r="C5" s="1545" t="s">
        <v>429</v>
      </c>
      <c r="D5" s="1546"/>
      <c r="E5" s="1547" t="s">
        <v>430</v>
      </c>
      <c r="F5" s="910"/>
    </row>
    <row r="6" spans="1:14" ht="24.95" customHeight="1" thickBot="1">
      <c r="B6" s="1544"/>
      <c r="C6" s="1348">
        <v>45235</v>
      </c>
      <c r="D6" s="1349">
        <v>45228</v>
      </c>
      <c r="E6" s="1548"/>
    </row>
    <row r="7" spans="1:14" ht="24.95" customHeight="1" thickBot="1">
      <c r="B7" s="1549" t="s">
        <v>446</v>
      </c>
      <c r="C7" s="1550"/>
      <c r="D7" s="1550"/>
      <c r="E7" s="1551"/>
    </row>
    <row r="8" spans="1:14" ht="24.95" customHeight="1">
      <c r="B8" s="1350" t="s">
        <v>475</v>
      </c>
      <c r="C8" s="1351" t="s">
        <v>200</v>
      </c>
      <c r="D8" s="1352">
        <v>58.4</v>
      </c>
      <c r="E8" s="1710" t="s">
        <v>73</v>
      </c>
    </row>
    <row r="9" spans="1:14" ht="24.95" customHeight="1">
      <c r="B9" s="1354" t="s">
        <v>447</v>
      </c>
      <c r="C9" s="1355">
        <v>36.07</v>
      </c>
      <c r="D9" s="1356">
        <v>35.46</v>
      </c>
      <c r="E9" s="1353">
        <v>1.7202481669486729</v>
      </c>
    </row>
    <row r="10" spans="1:14" ht="24.95" customHeight="1" thickBot="1">
      <c r="B10" s="1357" t="s">
        <v>448</v>
      </c>
      <c r="C10" s="1358">
        <v>23.22</v>
      </c>
      <c r="D10" s="1359">
        <v>23.48</v>
      </c>
      <c r="E10" s="1360">
        <v>-1.107325383304947</v>
      </c>
    </row>
    <row r="11" spans="1:14" ht="25.5" customHeight="1" thickBot="1">
      <c r="B11" s="1552" t="s">
        <v>449</v>
      </c>
      <c r="C11" s="1550"/>
      <c r="D11" s="1550"/>
      <c r="E11" s="1551"/>
    </row>
    <row r="12" spans="1:14" ht="20.25" customHeight="1" thickBot="1">
      <c r="B12" s="1361" t="s">
        <v>447</v>
      </c>
      <c r="C12" s="1362">
        <v>33.950000000000003</v>
      </c>
      <c r="D12" s="1363">
        <v>33.630000000000003</v>
      </c>
      <c r="E12" s="1364">
        <v>0.95153137079988181</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51" priority="13" stopIfTrue="1" operator="lessThan">
      <formula>0</formula>
    </cfRule>
    <cfRule type="cellIs" dxfId="50" priority="14" stopIfTrue="1" operator="greaterThan">
      <formula>0</formula>
    </cfRule>
    <cfRule type="cellIs" dxfId="49" priority="15" stopIfTrue="1" operator="equal">
      <formula>0</formula>
    </cfRule>
  </conditionalFormatting>
  <conditionalFormatting sqref="E12">
    <cfRule type="cellIs" dxfId="48" priority="10" stopIfTrue="1" operator="lessThan">
      <formula>0</formula>
    </cfRule>
    <cfRule type="cellIs" dxfId="47" priority="11" stopIfTrue="1" operator="greaterThan">
      <formula>0</formula>
    </cfRule>
    <cfRule type="cellIs" dxfId="46" priority="12" stopIfTrue="1" operator="equal">
      <formula>0</formula>
    </cfRule>
  </conditionalFormatting>
  <conditionalFormatting sqref="E9:E10">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076" t="s">
        <v>416</v>
      </c>
      <c r="B1" s="1077"/>
      <c r="C1" s="1077"/>
      <c r="D1" s="1078"/>
      <c r="E1" s="1078"/>
      <c r="F1" s="1077"/>
      <c r="G1" s="1077"/>
      <c r="H1" s="1077"/>
      <c r="I1" s="1077"/>
      <c r="J1" s="1077"/>
      <c r="K1" s="1077"/>
      <c r="L1" s="1077"/>
      <c r="M1" s="1077"/>
      <c r="N1" s="1077"/>
      <c r="O1" s="1077"/>
      <c r="P1" s="1077"/>
      <c r="Q1" s="1077"/>
      <c r="R1" s="1077"/>
      <c r="S1" s="1077"/>
      <c r="T1" s="1077"/>
      <c r="U1" s="1077"/>
      <c r="V1" s="1077"/>
      <c r="W1" s="1077"/>
      <c r="X1" s="1077"/>
      <c r="Y1" s="1077"/>
      <c r="Z1" s="1079"/>
      <c r="AA1" s="1079" t="s">
        <v>421</v>
      </c>
      <c r="AD1" s="713">
        <v>1</v>
      </c>
      <c r="AE1" s="713"/>
      <c r="AF1" s="713"/>
      <c r="AG1" s="713">
        <v>0</v>
      </c>
      <c r="AH1" s="713">
        <v>0</v>
      </c>
      <c r="AI1" s="713">
        <v>0</v>
      </c>
    </row>
    <row r="2" spans="1:35" s="715" customFormat="1" ht="18" customHeight="1">
      <c r="A2" s="1080"/>
      <c r="B2" s="1081"/>
      <c r="C2" s="1081"/>
      <c r="D2" s="1082"/>
      <c r="E2" s="1082"/>
      <c r="F2" s="1081"/>
      <c r="G2" s="1081"/>
      <c r="H2" s="1081"/>
      <c r="I2" s="1081"/>
      <c r="J2" s="1081"/>
      <c r="K2" s="1081"/>
      <c r="L2" s="1081"/>
      <c r="M2" s="1081"/>
      <c r="N2" s="1081"/>
      <c r="O2" s="1081"/>
      <c r="P2" s="1081"/>
      <c r="Q2" s="1081"/>
      <c r="R2" s="1081"/>
      <c r="S2" s="1081"/>
      <c r="T2" s="1081"/>
      <c r="U2" s="1081"/>
      <c r="V2" s="1081"/>
      <c r="W2" s="1081"/>
      <c r="X2" s="1081"/>
      <c r="Y2" s="1081"/>
      <c r="Z2" s="714"/>
      <c r="AA2" s="1083" t="s">
        <v>533</v>
      </c>
      <c r="AD2" s="716"/>
      <c r="AF2" s="717"/>
    </row>
    <row r="3" spans="1:35" s="712" customFormat="1" ht="15" customHeight="1">
      <c r="A3" s="718"/>
      <c r="B3" s="719"/>
      <c r="C3" s="720"/>
      <c r="D3" s="1365"/>
      <c r="E3" s="1365"/>
      <c r="F3" s="720"/>
      <c r="G3" s="720"/>
      <c r="H3" s="720"/>
      <c r="I3" s="720"/>
      <c r="J3" s="720"/>
      <c r="K3" s="720"/>
      <c r="L3" s="720"/>
      <c r="M3" s="720"/>
      <c r="N3" s="720"/>
      <c r="Y3" s="721"/>
      <c r="Z3" s="722"/>
      <c r="AA3" s="723"/>
    </row>
    <row r="4" spans="1:35" ht="15">
      <c r="A4" s="718"/>
      <c r="Y4" s="1711">
        <v>44</v>
      </c>
      <c r="Z4" s="1711"/>
      <c r="AA4" s="1711"/>
    </row>
    <row r="5" spans="1:35" ht="15.75">
      <c r="A5" s="1084" t="s">
        <v>534</v>
      </c>
      <c r="B5" s="724"/>
      <c r="C5" s="724"/>
      <c r="D5" s="724"/>
      <c r="E5" s="724"/>
      <c r="F5" s="724"/>
      <c r="G5" s="724"/>
      <c r="H5" s="724"/>
      <c r="I5" s="724"/>
      <c r="J5" s="724"/>
      <c r="Y5" s="1712"/>
      <c r="Z5" s="1713" t="s">
        <v>422</v>
      </c>
      <c r="AA5" s="1714">
        <v>45229</v>
      </c>
      <c r="AE5" s="3"/>
      <c r="AF5" s="3"/>
      <c r="AG5" s="3"/>
      <c r="AH5" s="3"/>
      <c r="AI5" s="3"/>
    </row>
    <row r="6" spans="1:35">
      <c r="Y6" s="1712"/>
      <c r="Z6" s="1715" t="s">
        <v>423</v>
      </c>
      <c r="AA6" s="1716">
        <v>45235</v>
      </c>
      <c r="AE6" s="3"/>
      <c r="AF6" s="3"/>
      <c r="AG6" s="3"/>
      <c r="AH6" s="3"/>
      <c r="AI6" s="3"/>
    </row>
    <row r="7" spans="1:35" s="724" customFormat="1" ht="15.75">
      <c r="A7" s="1717" t="s">
        <v>424</v>
      </c>
      <c r="B7" s="1717"/>
      <c r="C7" s="1717"/>
      <c r="D7" s="1717"/>
      <c r="E7" s="1717"/>
      <c r="F7" s="1717"/>
      <c r="G7" s="1717"/>
      <c r="H7" s="1717"/>
      <c r="I7" s="1717"/>
      <c r="J7" s="1717"/>
      <c r="K7" s="1717"/>
      <c r="L7" s="1717"/>
      <c r="M7" s="1717"/>
      <c r="N7" s="1717"/>
      <c r="O7" s="1717"/>
      <c r="P7" s="1717"/>
      <c r="Q7" s="1717"/>
      <c r="R7" s="1717"/>
      <c r="S7" s="1717"/>
      <c r="T7" s="1717"/>
      <c r="U7" s="1717"/>
      <c r="V7" s="1717"/>
      <c r="W7" s="1717"/>
      <c r="X7" s="1717"/>
      <c r="Y7" s="1717"/>
      <c r="Z7" s="1717"/>
      <c r="AA7" s="1718"/>
      <c r="AB7" s="1719"/>
      <c r="AC7" s="1719"/>
      <c r="AD7" s="1719"/>
      <c r="AE7" s="3"/>
      <c r="AF7" s="3"/>
      <c r="AG7" s="3"/>
      <c r="AH7" s="3"/>
      <c r="AI7" s="3"/>
    </row>
    <row r="8" spans="1:35" s="724" customFormat="1" ht="15.75">
      <c r="A8" s="1717" t="s">
        <v>425</v>
      </c>
      <c r="B8" s="1717"/>
      <c r="C8" s="1717"/>
      <c r="D8" s="1717"/>
      <c r="E8" s="1717"/>
      <c r="F8" s="1717"/>
      <c r="G8" s="1717"/>
      <c r="H8" s="1717"/>
      <c r="I8" s="1717"/>
      <c r="J8" s="1717"/>
      <c r="K8" s="1717"/>
      <c r="L8" s="1717"/>
      <c r="M8" s="1717"/>
      <c r="N8" s="1717"/>
      <c r="O8" s="1717"/>
      <c r="P8" s="1717"/>
      <c r="Q8" s="1717"/>
      <c r="R8" s="1717"/>
      <c r="S8" s="1717"/>
      <c r="T8" s="1717"/>
      <c r="U8" s="1717"/>
      <c r="V8" s="1717"/>
      <c r="W8" s="1717"/>
      <c r="X8" s="1717"/>
      <c r="Y8" s="1717"/>
      <c r="Z8" s="1717"/>
      <c r="AA8" s="1718"/>
      <c r="AB8" s="1719"/>
      <c r="AC8" s="1719"/>
      <c r="AD8" s="1719"/>
      <c r="AE8" s="3"/>
      <c r="AF8" s="3"/>
      <c r="AG8" s="3"/>
      <c r="AH8" s="3"/>
      <c r="AI8" s="3"/>
    </row>
    <row r="9" spans="1:35" s="724" customFormat="1" ht="13.5" thickBot="1">
      <c r="A9" s="1720"/>
      <c r="B9" s="1720"/>
      <c r="C9" s="1721"/>
      <c r="D9" s="1721"/>
      <c r="E9" s="1721"/>
      <c r="F9" s="1721"/>
      <c r="G9" s="1721"/>
      <c r="H9" s="1722"/>
      <c r="I9" s="1721"/>
      <c r="J9" s="1721"/>
      <c r="K9" s="1721"/>
      <c r="L9" s="1721"/>
      <c r="M9" s="1721"/>
      <c r="N9" s="1721"/>
      <c r="O9" s="1721"/>
      <c r="P9" s="1721"/>
      <c r="Q9" s="1721"/>
      <c r="R9" s="1721"/>
      <c r="S9" s="1721"/>
      <c r="T9" s="1721"/>
      <c r="U9" s="1721"/>
      <c r="V9" s="1721"/>
      <c r="W9" s="1721"/>
      <c r="X9" s="1721"/>
      <c r="Y9" s="1721"/>
      <c r="Z9" s="1720"/>
      <c r="AA9" s="1720"/>
      <c r="AB9" s="1719"/>
      <c r="AC9" s="1719"/>
      <c r="AD9" s="1719"/>
      <c r="AE9" s="3"/>
      <c r="AF9" s="3"/>
      <c r="AG9" s="3"/>
      <c r="AH9" s="3"/>
      <c r="AI9" s="3"/>
    </row>
    <row r="10" spans="1:35" s="724" customFormat="1" ht="13.5" thickBot="1">
      <c r="A10" s="1723" t="s">
        <v>310</v>
      </c>
      <c r="B10" s="1720"/>
      <c r="C10" s="1724" t="s">
        <v>362</v>
      </c>
      <c r="D10" s="1725"/>
      <c r="E10" s="1725"/>
      <c r="F10" s="1725"/>
      <c r="G10" s="1725"/>
      <c r="H10" s="1726"/>
      <c r="I10" s="1721"/>
      <c r="J10" s="1724" t="s">
        <v>363</v>
      </c>
      <c r="K10" s="1725"/>
      <c r="L10" s="1725"/>
      <c r="M10" s="1725"/>
      <c r="N10" s="1725"/>
      <c r="O10" s="1726"/>
      <c r="P10" s="1721"/>
      <c r="Q10" s="1724" t="s">
        <v>364</v>
      </c>
      <c r="R10" s="1725"/>
      <c r="S10" s="1725"/>
      <c r="T10" s="1725"/>
      <c r="U10" s="1725"/>
      <c r="V10" s="1726"/>
      <c r="W10" s="1721"/>
      <c r="X10" s="1727" t="s">
        <v>365</v>
      </c>
      <c r="Y10" s="1728"/>
      <c r="Z10" s="1728"/>
      <c r="AA10" s="1729"/>
      <c r="AB10" s="1719"/>
      <c r="AC10" s="1719"/>
      <c r="AD10" s="1719"/>
      <c r="AE10" s="3"/>
      <c r="AF10" s="3"/>
      <c r="AG10" s="3"/>
      <c r="AH10" s="3"/>
      <c r="AI10" s="3"/>
    </row>
    <row r="11" spans="1:35" s="724" customFormat="1" ht="12" customHeight="1">
      <c r="A11" s="1720"/>
      <c r="B11" s="1720"/>
      <c r="C11" s="1730" t="s">
        <v>311</v>
      </c>
      <c r="D11" s="1730" t="s">
        <v>312</v>
      </c>
      <c r="E11" s="1730" t="s">
        <v>313</v>
      </c>
      <c r="F11" s="1730" t="s">
        <v>314</v>
      </c>
      <c r="G11" s="1731" t="s">
        <v>357</v>
      </c>
      <c r="H11" s="1732"/>
      <c r="I11" s="1721"/>
      <c r="J11" s="1733" t="s">
        <v>315</v>
      </c>
      <c r="K11" s="1733" t="s">
        <v>316</v>
      </c>
      <c r="L11" s="1733" t="s">
        <v>317</v>
      </c>
      <c r="M11" s="1733" t="s">
        <v>314</v>
      </c>
      <c r="N11" s="1731" t="s">
        <v>357</v>
      </c>
      <c r="O11" s="1731"/>
      <c r="P11" s="1721"/>
      <c r="Q11" s="1730" t="s">
        <v>311</v>
      </c>
      <c r="R11" s="1730" t="s">
        <v>312</v>
      </c>
      <c r="S11" s="1730" t="s">
        <v>313</v>
      </c>
      <c r="T11" s="1730" t="s">
        <v>314</v>
      </c>
      <c r="U11" s="1731" t="s">
        <v>357</v>
      </c>
      <c r="V11" s="1732"/>
      <c r="W11" s="1721"/>
      <c r="X11" s="1734" t="s">
        <v>318</v>
      </c>
      <c r="Y11" s="1735" t="s">
        <v>319</v>
      </c>
      <c r="Z11" s="1731" t="s">
        <v>357</v>
      </c>
      <c r="AA11" s="1731"/>
      <c r="AB11" s="1719"/>
      <c r="AC11" s="1719"/>
      <c r="AD11" s="1719"/>
      <c r="AE11" s="3"/>
      <c r="AF11" s="3"/>
      <c r="AG11" s="3"/>
      <c r="AH11" s="3"/>
      <c r="AI11" s="3"/>
    </row>
    <row r="12" spans="1:35" s="724" customFormat="1" ht="12" customHeight="1" thickBot="1">
      <c r="A12" s="1736" t="s">
        <v>358</v>
      </c>
      <c r="B12" s="1720"/>
      <c r="C12" s="1737"/>
      <c r="D12" s="1737"/>
      <c r="E12" s="1737"/>
      <c r="F12" s="1737"/>
      <c r="G12" s="1738" t="s">
        <v>359</v>
      </c>
      <c r="H12" s="1739" t="s">
        <v>320</v>
      </c>
      <c r="I12" s="1740"/>
      <c r="J12" s="1737"/>
      <c r="K12" s="1737"/>
      <c r="L12" s="1737"/>
      <c r="M12" s="1737"/>
      <c r="N12" s="1738" t="s">
        <v>359</v>
      </c>
      <c r="O12" s="1739" t="s">
        <v>320</v>
      </c>
      <c r="P12" s="1720"/>
      <c r="Q12" s="1737"/>
      <c r="R12" s="1737"/>
      <c r="S12" s="1737"/>
      <c r="T12" s="1737"/>
      <c r="U12" s="1738" t="s">
        <v>359</v>
      </c>
      <c r="V12" s="1739" t="s">
        <v>320</v>
      </c>
      <c r="W12" s="1720"/>
      <c r="X12" s="1741"/>
      <c r="Y12" s="1742" t="s">
        <v>321</v>
      </c>
      <c r="Z12" s="1738" t="s">
        <v>359</v>
      </c>
      <c r="AA12" s="1738" t="s">
        <v>320</v>
      </c>
      <c r="AB12" s="1719"/>
      <c r="AC12" s="1719"/>
      <c r="AD12" s="1719"/>
      <c r="AE12" s="1719"/>
    </row>
    <row r="13" spans="1:35" s="724" customFormat="1" ht="15.75" thickBot="1">
      <c r="A13" s="1743" t="s">
        <v>360</v>
      </c>
      <c r="B13" s="1720"/>
      <c r="C13" s="1744">
        <v>491.60500000000002</v>
      </c>
      <c r="D13" s="1745">
        <v>483.27600000000001</v>
      </c>
      <c r="E13" s="1746"/>
      <c r="F13" s="1747">
        <v>484.04199999999997</v>
      </c>
      <c r="G13" s="725">
        <v>-0.37100000000003774</v>
      </c>
      <c r="H13" s="726">
        <v>-7.658753997106249E-4</v>
      </c>
      <c r="I13" s="1740"/>
      <c r="J13" s="1744">
        <v>359.87099999999998</v>
      </c>
      <c r="K13" s="1745">
        <v>471.19299999999998</v>
      </c>
      <c r="L13" s="1746">
        <v>476.71100000000001</v>
      </c>
      <c r="M13" s="1747">
        <v>474.70100000000002</v>
      </c>
      <c r="N13" s="725">
        <v>1.1640000000000441</v>
      </c>
      <c r="O13" s="726">
        <v>2.458097255336078E-3</v>
      </c>
      <c r="P13" s="1720"/>
      <c r="Q13" s="1744">
        <v>504.94099999999997</v>
      </c>
      <c r="R13" s="1745">
        <v>499.94</v>
      </c>
      <c r="S13" s="1746"/>
      <c r="T13" s="1747">
        <v>487.178</v>
      </c>
      <c r="U13" s="725">
        <v>-7.6970000000000027</v>
      </c>
      <c r="V13" s="726">
        <v>-1.5553422581459975E-2</v>
      </c>
      <c r="W13" s="1720"/>
      <c r="X13" s="1748">
        <v>483.32229999999998</v>
      </c>
      <c r="Y13" s="757">
        <v>217.32117805755396</v>
      </c>
      <c r="Z13" s="725">
        <v>-1.5346000000000117</v>
      </c>
      <c r="AA13" s="726">
        <v>-3.1650575664696756E-3</v>
      </c>
      <c r="AB13" s="1719"/>
      <c r="AC13" s="1719"/>
      <c r="AD13" s="1719"/>
      <c r="AE13" s="1719"/>
      <c r="AF13" s="727"/>
    </row>
    <row r="14" spans="1:35" s="724" customFormat="1" ht="2.1" customHeight="1">
      <c r="A14" s="1749"/>
      <c r="B14" s="1720"/>
      <c r="C14" s="1749"/>
      <c r="D14" s="1721"/>
      <c r="E14" s="1721"/>
      <c r="F14" s="1721"/>
      <c r="G14" s="1721"/>
      <c r="H14" s="728"/>
      <c r="I14" s="1721"/>
      <c r="J14" s="1721"/>
      <c r="K14" s="1721"/>
      <c r="L14" s="1721"/>
      <c r="M14" s="1721"/>
      <c r="N14" s="1721"/>
      <c r="O14" s="729"/>
      <c r="P14" s="1720"/>
      <c r="Q14" s="1749"/>
      <c r="R14" s="1721"/>
      <c r="S14" s="1721"/>
      <c r="T14" s="1721"/>
      <c r="U14" s="1721"/>
      <c r="V14" s="728"/>
      <c r="W14" s="1720"/>
      <c r="X14" s="1750"/>
      <c r="Y14" s="1751"/>
      <c r="Z14" s="1749"/>
      <c r="AA14" s="1749"/>
      <c r="AB14" s="1719"/>
      <c r="AC14" s="1719"/>
      <c r="AD14" s="1719"/>
      <c r="AE14" s="1719"/>
    </row>
    <row r="15" spans="1:35" s="724" customFormat="1" ht="2.85" customHeight="1">
      <c r="A15" s="1752"/>
      <c r="B15" s="1720"/>
      <c r="C15" s="1752"/>
      <c r="D15" s="1752"/>
      <c r="E15" s="1752"/>
      <c r="F15" s="1752"/>
      <c r="G15" s="730"/>
      <c r="H15" s="731"/>
      <c r="I15" s="1752"/>
      <c r="J15" s="1752"/>
      <c r="K15" s="1752"/>
      <c r="L15" s="1752"/>
      <c r="M15" s="1752"/>
      <c r="N15" s="1752"/>
      <c r="O15" s="732"/>
      <c r="P15" s="1752"/>
      <c r="Q15" s="1752"/>
      <c r="R15" s="1752"/>
      <c r="S15" s="1752"/>
      <c r="T15" s="1752"/>
      <c r="U15" s="730"/>
      <c r="V15" s="731"/>
      <c r="W15" s="1752"/>
      <c r="X15" s="1752"/>
      <c r="Y15" s="1752"/>
      <c r="Z15" s="1753"/>
      <c r="AA15" s="1753"/>
      <c r="AB15" s="1719"/>
      <c r="AC15" s="1719"/>
      <c r="AD15" s="1719"/>
      <c r="AE15" s="1719"/>
    </row>
    <row r="16" spans="1:35" s="724" customFormat="1" ht="13.5" thickBot="1">
      <c r="A16" s="1752"/>
      <c r="B16" s="1720"/>
      <c r="C16" s="1754" t="s">
        <v>322</v>
      </c>
      <c r="D16" s="1754" t="s">
        <v>323</v>
      </c>
      <c r="E16" s="1754" t="s">
        <v>324</v>
      </c>
      <c r="F16" s="1754" t="s">
        <v>325</v>
      </c>
      <c r="G16" s="1754"/>
      <c r="H16" s="733"/>
      <c r="I16" s="1721"/>
      <c r="J16" s="1754" t="s">
        <v>322</v>
      </c>
      <c r="K16" s="1754" t="s">
        <v>323</v>
      </c>
      <c r="L16" s="1754" t="s">
        <v>324</v>
      </c>
      <c r="M16" s="1754" t="s">
        <v>325</v>
      </c>
      <c r="N16" s="1755"/>
      <c r="O16" s="734"/>
      <c r="P16" s="1721"/>
      <c r="Q16" s="1754" t="s">
        <v>322</v>
      </c>
      <c r="R16" s="1754" t="s">
        <v>323</v>
      </c>
      <c r="S16" s="1754" t="s">
        <v>324</v>
      </c>
      <c r="T16" s="1754" t="s">
        <v>325</v>
      </c>
      <c r="U16" s="1754"/>
      <c r="V16" s="733"/>
      <c r="W16" s="1720"/>
      <c r="X16" s="1756" t="s">
        <v>318</v>
      </c>
      <c r="Y16" s="1721"/>
      <c r="Z16" s="1753"/>
      <c r="AA16" s="1753"/>
      <c r="AB16" s="1719"/>
      <c r="AC16" s="1719"/>
      <c r="AD16" s="1719"/>
      <c r="AE16" s="1719"/>
    </row>
    <row r="17" spans="1:31" s="724" customFormat="1">
      <c r="A17" s="1757" t="s">
        <v>326</v>
      </c>
      <c r="B17" s="1720"/>
      <c r="C17" s="1758">
        <v>471.66719999999998</v>
      </c>
      <c r="D17" s="1759">
        <v>430.8877</v>
      </c>
      <c r="E17" s="1759" t="s">
        <v>372</v>
      </c>
      <c r="F17" s="1760">
        <v>466.3603</v>
      </c>
      <c r="G17" s="735">
        <v>0.37889999999998736</v>
      </c>
      <c r="H17" s="736">
        <v>8.131225838627909E-4</v>
      </c>
      <c r="I17" s="1761"/>
      <c r="J17" s="1758" t="s">
        <v>372</v>
      </c>
      <c r="K17" s="1759" t="s">
        <v>372</v>
      </c>
      <c r="L17" s="1759" t="s">
        <v>372</v>
      </c>
      <c r="M17" s="1760" t="s">
        <v>372</v>
      </c>
      <c r="N17" s="735"/>
      <c r="O17" s="736"/>
      <c r="P17" s="1720"/>
      <c r="Q17" s="1758" t="s">
        <v>372</v>
      </c>
      <c r="R17" s="1759" t="s">
        <v>372</v>
      </c>
      <c r="S17" s="1759" t="s">
        <v>372</v>
      </c>
      <c r="T17" s="1760" t="s">
        <v>372</v>
      </c>
      <c r="U17" s="735" t="s">
        <v>372</v>
      </c>
      <c r="V17" s="737" t="s">
        <v>372</v>
      </c>
      <c r="W17" s="1720"/>
      <c r="X17" s="1762">
        <v>466.3603</v>
      </c>
      <c r="Y17" s="1763"/>
      <c r="Z17" s="738">
        <v>0.37889999999998736</v>
      </c>
      <c r="AA17" s="737">
        <v>8.131225838627909E-4</v>
      </c>
      <c r="AB17" s="1764"/>
      <c r="AC17" s="1764"/>
      <c r="AD17" s="1764"/>
      <c r="AE17" s="1764"/>
    </row>
    <row r="18" spans="1:31" s="724" customFormat="1">
      <c r="A18" s="1765" t="s">
        <v>327</v>
      </c>
      <c r="B18" s="1720"/>
      <c r="C18" s="1766" t="s">
        <v>372</v>
      </c>
      <c r="D18" s="1767">
        <v>534.55460000000005</v>
      </c>
      <c r="E18" s="1767" t="s">
        <v>372</v>
      </c>
      <c r="F18" s="1768">
        <v>534.55460000000005</v>
      </c>
      <c r="G18" s="739"/>
      <c r="H18" s="740">
        <v>0</v>
      </c>
      <c r="I18" s="1761"/>
      <c r="J18" s="1766" t="s">
        <v>372</v>
      </c>
      <c r="K18" s="1767" t="s">
        <v>372</v>
      </c>
      <c r="L18" s="1767" t="s">
        <v>372</v>
      </c>
      <c r="M18" s="1768" t="s">
        <v>372</v>
      </c>
      <c r="N18" s="739" t="s">
        <v>372</v>
      </c>
      <c r="O18" s="741" t="s">
        <v>372</v>
      </c>
      <c r="P18" s="1720"/>
      <c r="Q18" s="1766" t="s">
        <v>372</v>
      </c>
      <c r="R18" s="1767" t="s">
        <v>372</v>
      </c>
      <c r="S18" s="1767" t="s">
        <v>372</v>
      </c>
      <c r="T18" s="1768" t="s">
        <v>372</v>
      </c>
      <c r="U18" s="739" t="s">
        <v>372</v>
      </c>
      <c r="V18" s="741" t="s">
        <v>372</v>
      </c>
      <c r="W18" s="1720"/>
      <c r="X18" s="1769">
        <v>534.55460000000005</v>
      </c>
      <c r="Y18" s="1721"/>
      <c r="Z18" s="742" t="s">
        <v>372</v>
      </c>
      <c r="AA18" s="741" t="s">
        <v>372</v>
      </c>
      <c r="AB18" s="1764"/>
      <c r="AC18" s="1764"/>
      <c r="AD18" s="1764"/>
      <c r="AE18" s="1764"/>
    </row>
    <row r="19" spans="1:31" s="724" customFormat="1">
      <c r="A19" s="1765" t="s">
        <v>328</v>
      </c>
      <c r="B19" s="1720"/>
      <c r="C19" s="1766">
        <v>431.66239999999999</v>
      </c>
      <c r="D19" s="1767">
        <v>434.74430000000001</v>
      </c>
      <c r="E19" s="1767">
        <v>433.20909999999998</v>
      </c>
      <c r="F19" s="1768">
        <v>433.48270000000002</v>
      </c>
      <c r="G19" s="739">
        <v>7.535000000000025</v>
      </c>
      <c r="H19" s="740">
        <v>1.7689965223430137E-2</v>
      </c>
      <c r="I19" s="1761"/>
      <c r="J19" s="1766" t="s">
        <v>372</v>
      </c>
      <c r="K19" s="1767" t="s">
        <v>372</v>
      </c>
      <c r="L19" s="1767" t="s">
        <v>372</v>
      </c>
      <c r="M19" s="1768" t="s">
        <v>372</v>
      </c>
      <c r="N19" s="739" t="s">
        <v>372</v>
      </c>
      <c r="O19" s="741" t="s">
        <v>372</v>
      </c>
      <c r="P19" s="1720"/>
      <c r="Q19" s="1766" t="s">
        <v>372</v>
      </c>
      <c r="R19" s="1767" t="s">
        <v>372</v>
      </c>
      <c r="S19" s="1767" t="s">
        <v>510</v>
      </c>
      <c r="T19" s="1768" t="s">
        <v>510</v>
      </c>
      <c r="U19" s="739" t="s">
        <v>372</v>
      </c>
      <c r="V19" s="741" t="s">
        <v>372</v>
      </c>
      <c r="W19" s="1720"/>
      <c r="X19" s="1769" t="s">
        <v>510</v>
      </c>
      <c r="Y19" s="1721"/>
      <c r="Z19" s="742" t="s">
        <v>372</v>
      </c>
      <c r="AA19" s="741" t="s">
        <v>372</v>
      </c>
      <c r="AB19" s="1764"/>
      <c r="AC19" s="1764"/>
      <c r="AD19" s="1764"/>
      <c r="AE19" s="1764"/>
    </row>
    <row r="20" spans="1:31" s="724" customFormat="1">
      <c r="A20" s="1765" t="s">
        <v>329</v>
      </c>
      <c r="B20" s="1720"/>
      <c r="C20" s="1766" t="s">
        <v>372</v>
      </c>
      <c r="D20" s="1767">
        <v>421.2398</v>
      </c>
      <c r="E20" s="1767">
        <v>405.39299999999997</v>
      </c>
      <c r="F20" s="1768">
        <v>411.82260000000002</v>
      </c>
      <c r="G20" s="739">
        <v>0.34800000000001319</v>
      </c>
      <c r="H20" s="740">
        <v>8.45738716314548E-4</v>
      </c>
      <c r="I20" s="1761"/>
      <c r="J20" s="1766" t="s">
        <v>372</v>
      </c>
      <c r="K20" s="1767" t="s">
        <v>372</v>
      </c>
      <c r="L20" s="1767" t="s">
        <v>372</v>
      </c>
      <c r="M20" s="1768" t="s">
        <v>372</v>
      </c>
      <c r="N20" s="739" t="s">
        <v>372</v>
      </c>
      <c r="O20" s="741" t="s">
        <v>372</v>
      </c>
      <c r="P20" s="1720"/>
      <c r="Q20" s="1766" t="s">
        <v>372</v>
      </c>
      <c r="R20" s="1767">
        <v>450.15570000000002</v>
      </c>
      <c r="S20" s="1767">
        <v>465.11750000000001</v>
      </c>
      <c r="T20" s="1768">
        <v>460.95010000000002</v>
      </c>
      <c r="U20" s="739">
        <v>-1.3175999999999704</v>
      </c>
      <c r="V20" s="741">
        <v>-2.8502964840502187E-3</v>
      </c>
      <c r="W20" s="1720"/>
      <c r="X20" s="1770">
        <v>447.00330000000002</v>
      </c>
      <c r="Y20" s="1720"/>
      <c r="Z20" s="742">
        <v>-0.8447999999999638</v>
      </c>
      <c r="AA20" s="741">
        <v>-1.8863538775758526E-3</v>
      </c>
      <c r="AB20" s="1764"/>
      <c r="AC20" s="1764"/>
      <c r="AD20" s="1764"/>
      <c r="AE20" s="1764"/>
    </row>
    <row r="21" spans="1:31" s="724" customFormat="1">
      <c r="A21" s="1765" t="s">
        <v>330</v>
      </c>
      <c r="B21" s="1720"/>
      <c r="C21" s="1766">
        <v>463.16309999999999</v>
      </c>
      <c r="D21" s="1767">
        <v>474.94650000000001</v>
      </c>
      <c r="E21" s="1767" t="s">
        <v>372</v>
      </c>
      <c r="F21" s="1768">
        <v>468.92</v>
      </c>
      <c r="G21" s="739">
        <v>-1.1348999999999592</v>
      </c>
      <c r="H21" s="740">
        <v>-2.4143988287325113E-3</v>
      </c>
      <c r="I21" s="1761"/>
      <c r="J21" s="1766" t="s">
        <v>372</v>
      </c>
      <c r="K21" s="1767" t="s">
        <v>372</v>
      </c>
      <c r="L21" s="1767" t="s">
        <v>372</v>
      </c>
      <c r="M21" s="1768" t="s">
        <v>372</v>
      </c>
      <c r="N21" s="739" t="s">
        <v>372</v>
      </c>
      <c r="O21" s="741" t="s">
        <v>372</v>
      </c>
      <c r="P21" s="1720"/>
      <c r="Q21" s="1766" t="s">
        <v>372</v>
      </c>
      <c r="R21" s="1767" t="s">
        <v>372</v>
      </c>
      <c r="S21" s="1767" t="s">
        <v>372</v>
      </c>
      <c r="T21" s="1768" t="s">
        <v>372</v>
      </c>
      <c r="U21" s="739" t="s">
        <v>372</v>
      </c>
      <c r="V21" s="741" t="s">
        <v>372</v>
      </c>
      <c r="W21" s="1720"/>
      <c r="X21" s="1770">
        <v>468.92</v>
      </c>
      <c r="Y21" s="1721"/>
      <c r="Z21" s="742">
        <v>-1.1348999999999592</v>
      </c>
      <c r="AA21" s="741">
        <v>-2.4143988287325113E-3</v>
      </c>
      <c r="AB21" s="1764"/>
      <c r="AC21" s="1764"/>
      <c r="AD21" s="1764"/>
      <c r="AE21" s="1764"/>
    </row>
    <row r="22" spans="1:31" s="724" customFormat="1">
      <c r="A22" s="1765" t="s">
        <v>331</v>
      </c>
      <c r="B22" s="1720"/>
      <c r="C22" s="1766" t="s">
        <v>372</v>
      </c>
      <c r="D22" s="1767" t="s">
        <v>510</v>
      </c>
      <c r="E22" s="1767" t="s">
        <v>372</v>
      </c>
      <c r="F22" s="1768" t="s">
        <v>510</v>
      </c>
      <c r="G22" s="753" t="s">
        <v>372</v>
      </c>
      <c r="H22" s="754" t="s">
        <v>372</v>
      </c>
      <c r="I22" s="1761"/>
      <c r="J22" s="1766" t="s">
        <v>372</v>
      </c>
      <c r="K22" s="1767" t="s">
        <v>372</v>
      </c>
      <c r="L22" s="1767" t="s">
        <v>372</v>
      </c>
      <c r="M22" s="1768" t="s">
        <v>372</v>
      </c>
      <c r="N22" s="739" t="s">
        <v>372</v>
      </c>
      <c r="O22" s="741" t="s">
        <v>372</v>
      </c>
      <c r="P22" s="1720"/>
      <c r="Q22" s="1766" t="s">
        <v>372</v>
      </c>
      <c r="R22" s="1767" t="s">
        <v>372</v>
      </c>
      <c r="S22" s="1767" t="s">
        <v>372</v>
      </c>
      <c r="T22" s="1768" t="s">
        <v>372</v>
      </c>
      <c r="U22" s="739" t="s">
        <v>372</v>
      </c>
      <c r="V22" s="741" t="s">
        <v>372</v>
      </c>
      <c r="W22" s="1720"/>
      <c r="X22" s="1770" t="s">
        <v>510</v>
      </c>
      <c r="Y22" s="1721"/>
      <c r="Z22" s="742"/>
      <c r="AA22" s="741"/>
      <c r="AB22" s="1764"/>
      <c r="AC22" s="1764"/>
      <c r="AD22" s="1764"/>
      <c r="AE22" s="1764"/>
    </row>
    <row r="23" spans="1:31" s="724" customFormat="1">
      <c r="A23" s="1765" t="s">
        <v>332</v>
      </c>
      <c r="B23" s="1720"/>
      <c r="C23" s="1771" t="s">
        <v>372</v>
      </c>
      <c r="D23" s="1772" t="s">
        <v>372</v>
      </c>
      <c r="E23" s="1772" t="s">
        <v>372</v>
      </c>
      <c r="F23" s="1773" t="s">
        <v>372</v>
      </c>
      <c r="G23" s="739"/>
      <c r="H23" s="740"/>
      <c r="I23" s="1774"/>
      <c r="J23" s="1771">
        <v>452.17750000000001</v>
      </c>
      <c r="K23" s="1772">
        <v>462.24590000000001</v>
      </c>
      <c r="L23" s="1772">
        <v>471.07310000000001</v>
      </c>
      <c r="M23" s="1773">
        <v>465.85079999999999</v>
      </c>
      <c r="N23" s="739">
        <v>0.83429999999998472</v>
      </c>
      <c r="O23" s="741">
        <v>1.7941298857135912E-3</v>
      </c>
      <c r="P23" s="1720"/>
      <c r="Q23" s="1771" t="s">
        <v>372</v>
      </c>
      <c r="R23" s="1772" t="s">
        <v>372</v>
      </c>
      <c r="S23" s="1772" t="s">
        <v>372</v>
      </c>
      <c r="T23" s="1773" t="s">
        <v>372</v>
      </c>
      <c r="U23" s="739" t="s">
        <v>372</v>
      </c>
      <c r="V23" s="741" t="s">
        <v>372</v>
      </c>
      <c r="W23" s="1720"/>
      <c r="X23" s="1770">
        <v>465.85079999999999</v>
      </c>
      <c r="Y23" s="1763"/>
      <c r="Z23" s="742">
        <v>0.83429999999998472</v>
      </c>
      <c r="AA23" s="741">
        <v>1.7941298857135912E-3</v>
      </c>
      <c r="AB23" s="1764"/>
      <c r="AC23" s="1764"/>
      <c r="AD23" s="1764"/>
      <c r="AE23" s="1764"/>
    </row>
    <row r="24" spans="1:31" s="724" customFormat="1">
      <c r="A24" s="1765" t="s">
        <v>333</v>
      </c>
      <c r="B24" s="1720"/>
      <c r="C24" s="1766" t="s">
        <v>372</v>
      </c>
      <c r="D24" s="1767">
        <v>433.20119999999997</v>
      </c>
      <c r="E24" s="1767">
        <v>416.4486</v>
      </c>
      <c r="F24" s="1768">
        <v>426.0283</v>
      </c>
      <c r="G24" s="739">
        <v>0</v>
      </c>
      <c r="H24" s="740">
        <v>0</v>
      </c>
      <c r="I24" s="1761"/>
      <c r="J24" s="1766" t="s">
        <v>372</v>
      </c>
      <c r="K24" s="1767" t="s">
        <v>372</v>
      </c>
      <c r="L24" s="1767" t="s">
        <v>372</v>
      </c>
      <c r="M24" s="1768" t="s">
        <v>372</v>
      </c>
      <c r="N24" s="739" t="s">
        <v>372</v>
      </c>
      <c r="O24" s="741" t="s">
        <v>372</v>
      </c>
      <c r="P24" s="1720"/>
      <c r="Q24" s="1766" t="s">
        <v>372</v>
      </c>
      <c r="R24" s="1767">
        <v>480.78</v>
      </c>
      <c r="S24" s="1767">
        <v>493.66109999999998</v>
      </c>
      <c r="T24" s="1768">
        <v>491.13400000000001</v>
      </c>
      <c r="U24" s="739" t="s">
        <v>372</v>
      </c>
      <c r="V24" s="741" t="s">
        <v>372</v>
      </c>
      <c r="W24" s="1720"/>
      <c r="X24" s="1770">
        <v>457.52109999999999</v>
      </c>
      <c r="Y24" s="1763"/>
      <c r="Z24" s="742" t="s">
        <v>372</v>
      </c>
      <c r="AA24" s="741" t="s">
        <v>372</v>
      </c>
      <c r="AB24" s="1764"/>
      <c r="AC24" s="1764"/>
      <c r="AD24" s="1764"/>
      <c r="AE24" s="1764"/>
    </row>
    <row r="25" spans="1:31" s="724" customFormat="1">
      <c r="A25" s="1765" t="s">
        <v>334</v>
      </c>
      <c r="B25" s="1720"/>
      <c r="C25" s="1766">
        <v>489.94139999999999</v>
      </c>
      <c r="D25" s="1767">
        <v>499.04840000000002</v>
      </c>
      <c r="E25" s="1767" t="s">
        <v>372</v>
      </c>
      <c r="F25" s="1768">
        <v>493.12270000000001</v>
      </c>
      <c r="G25" s="739">
        <v>-0.23770000000001801</v>
      </c>
      <c r="H25" s="740">
        <v>-4.8179789054825228E-4</v>
      </c>
      <c r="I25" s="1761"/>
      <c r="J25" s="1766" t="s">
        <v>372</v>
      </c>
      <c r="K25" s="1767" t="s">
        <v>372</v>
      </c>
      <c r="L25" s="1767" t="s">
        <v>372</v>
      </c>
      <c r="M25" s="1768" t="s">
        <v>372</v>
      </c>
      <c r="N25" s="739" t="s">
        <v>372</v>
      </c>
      <c r="O25" s="741" t="s">
        <v>372</v>
      </c>
      <c r="P25" s="1720"/>
      <c r="Q25" s="1766">
        <v>501.64789999999999</v>
      </c>
      <c r="R25" s="1767">
        <v>514.63229999999999</v>
      </c>
      <c r="S25" s="1767">
        <v>493.66109999999998</v>
      </c>
      <c r="T25" s="1768">
        <v>509.5453</v>
      </c>
      <c r="U25" s="739">
        <v>-10.206300000000056</v>
      </c>
      <c r="V25" s="741">
        <v>-1.9636880386707856E-2</v>
      </c>
      <c r="W25" s="1720"/>
      <c r="X25" s="1770">
        <v>501.9033</v>
      </c>
      <c r="Y25" s="1763"/>
      <c r="Z25" s="742">
        <v>-5.5674999999999955</v>
      </c>
      <c r="AA25" s="741">
        <v>-1.0971074591877961E-2</v>
      </c>
      <c r="AB25" s="1764"/>
      <c r="AC25" s="1764"/>
      <c r="AD25" s="1764"/>
      <c r="AE25" s="1764"/>
    </row>
    <row r="26" spans="1:31" s="724" customFormat="1">
      <c r="A26" s="1765" t="s">
        <v>335</v>
      </c>
      <c r="B26" s="1720"/>
      <c r="C26" s="1771">
        <v>514.32069999999999</v>
      </c>
      <c r="D26" s="1772">
        <v>518.35379999999998</v>
      </c>
      <c r="E26" s="1772">
        <v>506.6782</v>
      </c>
      <c r="F26" s="1773">
        <v>514.33489999999995</v>
      </c>
      <c r="G26" s="739">
        <v>-0.85880000000008749</v>
      </c>
      <c r="H26" s="740">
        <v>-1.6669458496874068E-3</v>
      </c>
      <c r="I26" s="1761"/>
      <c r="J26" s="1771" t="s">
        <v>372</v>
      </c>
      <c r="K26" s="1772">
        <v>533</v>
      </c>
      <c r="L26" s="1772" t="s">
        <v>95</v>
      </c>
      <c r="M26" s="1773">
        <v>518.74249999999995</v>
      </c>
      <c r="N26" s="739">
        <v>2.8044999999999618</v>
      </c>
      <c r="O26" s="741">
        <v>5.4357306498067359E-3</v>
      </c>
      <c r="P26" s="1720"/>
      <c r="Q26" s="1771" t="s">
        <v>372</v>
      </c>
      <c r="R26" s="1772" t="s">
        <v>372</v>
      </c>
      <c r="S26" s="1772" t="s">
        <v>372</v>
      </c>
      <c r="T26" s="1773" t="s">
        <v>372</v>
      </c>
      <c r="U26" s="739" t="s">
        <v>372</v>
      </c>
      <c r="V26" s="741" t="s">
        <v>372</v>
      </c>
      <c r="W26" s="1720"/>
      <c r="X26" s="1770">
        <v>515.01930000000004</v>
      </c>
      <c r="Y26" s="1721"/>
      <c r="Z26" s="742">
        <v>-0.28999999999996362</v>
      </c>
      <c r="AA26" s="741">
        <v>-5.627688070057868E-4</v>
      </c>
      <c r="AB26" s="1764"/>
      <c r="AC26" s="1764"/>
      <c r="AD26" s="1764"/>
      <c r="AE26" s="1764"/>
    </row>
    <row r="27" spans="1:31" s="724" customFormat="1">
      <c r="A27" s="1765" t="s">
        <v>336</v>
      </c>
      <c r="B27" s="1720"/>
      <c r="C27" s="1771">
        <v>498.5145</v>
      </c>
      <c r="D27" s="1772">
        <v>509.31689999999998</v>
      </c>
      <c r="E27" s="1772" t="s">
        <v>372</v>
      </c>
      <c r="F27" s="1773">
        <v>506.71039999999999</v>
      </c>
      <c r="G27" s="739">
        <v>-6.8750000000000568</v>
      </c>
      <c r="H27" s="740">
        <v>-1.3386283955891365E-2</v>
      </c>
      <c r="I27" s="1761"/>
      <c r="J27" s="1771" t="s">
        <v>372</v>
      </c>
      <c r="K27" s="1772" t="s">
        <v>372</v>
      </c>
      <c r="L27" s="1772" t="s">
        <v>372</v>
      </c>
      <c r="M27" s="1773" t="s">
        <v>372</v>
      </c>
      <c r="N27" s="739" t="s">
        <v>372</v>
      </c>
      <c r="O27" s="741" t="s">
        <v>372</v>
      </c>
      <c r="P27" s="1720"/>
      <c r="Q27" s="1771" t="s">
        <v>372</v>
      </c>
      <c r="R27" s="1772" t="s">
        <v>372</v>
      </c>
      <c r="S27" s="1772" t="s">
        <v>372</v>
      </c>
      <c r="T27" s="1773">
        <v>693.51459999999997</v>
      </c>
      <c r="U27" s="739" t="s">
        <v>372</v>
      </c>
      <c r="V27" s="741" t="s">
        <v>372</v>
      </c>
      <c r="W27" s="1720"/>
      <c r="X27" s="1770">
        <v>514.84209999999996</v>
      </c>
      <c r="Y27" s="1721"/>
      <c r="Z27" s="742">
        <v>-6.5757000000000971</v>
      </c>
      <c r="AA27" s="741">
        <v>-1.2611192022980555E-2</v>
      </c>
      <c r="AB27" s="1764"/>
      <c r="AC27" s="1764"/>
      <c r="AD27" s="1764"/>
      <c r="AE27" s="1764"/>
    </row>
    <row r="28" spans="1:31" s="724" customFormat="1">
      <c r="A28" s="1765" t="s">
        <v>337</v>
      </c>
      <c r="B28" s="1720"/>
      <c r="C28" s="1766">
        <v>527.83590000000004</v>
      </c>
      <c r="D28" s="1767">
        <v>484.95339999999999</v>
      </c>
      <c r="E28" s="1767">
        <v>447.01330000000002</v>
      </c>
      <c r="F28" s="1768">
        <v>520.50139999999999</v>
      </c>
      <c r="G28" s="743">
        <v>4.0915999999999713</v>
      </c>
      <c r="H28" s="740">
        <v>7.9231648973352442E-3</v>
      </c>
      <c r="I28" s="1761"/>
      <c r="J28" s="1766" t="s">
        <v>372</v>
      </c>
      <c r="K28" s="1767" t="s">
        <v>372</v>
      </c>
      <c r="L28" s="1767" t="s">
        <v>372</v>
      </c>
      <c r="M28" s="1768" t="s">
        <v>372</v>
      </c>
      <c r="N28" s="739" t="s">
        <v>372</v>
      </c>
      <c r="O28" s="741" t="s">
        <v>372</v>
      </c>
      <c r="P28" s="1720"/>
      <c r="Q28" s="1766">
        <v>565.22109999999998</v>
      </c>
      <c r="R28" s="1767">
        <v>523.62779999999998</v>
      </c>
      <c r="S28" s="1767">
        <v>567.49630000000002</v>
      </c>
      <c r="T28" s="1768">
        <v>549.75289999999995</v>
      </c>
      <c r="U28" s="739">
        <v>6.7453999999999041</v>
      </c>
      <c r="V28" s="741">
        <v>1.242229619296209E-2</v>
      </c>
      <c r="W28" s="1720"/>
      <c r="X28" s="1770">
        <v>521.97760000000005</v>
      </c>
      <c r="Y28" s="1721"/>
      <c r="Z28" s="742">
        <v>4.2255000000000109</v>
      </c>
      <c r="AA28" s="741">
        <v>8.1612416444085678E-3</v>
      </c>
      <c r="AB28" s="1764"/>
      <c r="AC28" s="1764"/>
      <c r="AD28" s="1764"/>
      <c r="AE28" s="1764"/>
    </row>
    <row r="29" spans="1:31" s="724" customFormat="1">
      <c r="A29" s="1765" t="s">
        <v>338</v>
      </c>
      <c r="B29" s="1720"/>
      <c r="C29" s="1766" t="s">
        <v>372</v>
      </c>
      <c r="D29" s="1767" t="s">
        <v>372</v>
      </c>
      <c r="E29" s="1767" t="s">
        <v>372</v>
      </c>
      <c r="F29" s="1768" t="s">
        <v>372</v>
      </c>
      <c r="G29" s="739">
        <v>0</v>
      </c>
      <c r="H29" s="740">
        <v>0</v>
      </c>
      <c r="I29" s="1761"/>
      <c r="J29" s="1766" t="s">
        <v>372</v>
      </c>
      <c r="K29" s="1767" t="s">
        <v>372</v>
      </c>
      <c r="L29" s="1767" t="s">
        <v>372</v>
      </c>
      <c r="M29" s="1768" t="s">
        <v>372</v>
      </c>
      <c r="N29" s="739" t="s">
        <v>372</v>
      </c>
      <c r="O29" s="741" t="s">
        <v>372</v>
      </c>
      <c r="P29" s="1720"/>
      <c r="Q29" s="1766" t="s">
        <v>372</v>
      </c>
      <c r="R29" s="1767" t="s">
        <v>372</v>
      </c>
      <c r="S29" s="1767" t="s">
        <v>372</v>
      </c>
      <c r="T29" s="1768" t="s">
        <v>372</v>
      </c>
      <c r="U29" s="739" t="s">
        <v>372</v>
      </c>
      <c r="V29" s="741" t="s">
        <v>372</v>
      </c>
      <c r="W29" s="1720"/>
      <c r="X29" s="1770" t="s">
        <v>372</v>
      </c>
      <c r="Y29" s="1763"/>
      <c r="Z29" s="742" t="s">
        <v>372</v>
      </c>
      <c r="AA29" s="741" t="s">
        <v>372</v>
      </c>
      <c r="AB29" s="1764"/>
      <c r="AC29" s="1764"/>
      <c r="AD29" s="1764"/>
      <c r="AE29" s="1764"/>
    </row>
    <row r="30" spans="1:31" s="724" customFormat="1">
      <c r="A30" s="1765" t="s">
        <v>339</v>
      </c>
      <c r="B30" s="1720"/>
      <c r="C30" s="1766" t="s">
        <v>372</v>
      </c>
      <c r="D30" s="1767">
        <v>334.59429999999998</v>
      </c>
      <c r="E30" s="1767" t="s">
        <v>372</v>
      </c>
      <c r="F30" s="1768">
        <v>334.59429999999998</v>
      </c>
      <c r="G30" s="739">
        <v>-10.278800000000047</v>
      </c>
      <c r="H30" s="740">
        <v>-2.9804586092681773E-2</v>
      </c>
      <c r="I30" s="1761"/>
      <c r="J30" s="1766" t="s">
        <v>372</v>
      </c>
      <c r="K30" s="1767" t="s">
        <v>372</v>
      </c>
      <c r="L30" s="1767" t="s">
        <v>372</v>
      </c>
      <c r="M30" s="1768" t="s">
        <v>372</v>
      </c>
      <c r="N30" s="739" t="s">
        <v>372</v>
      </c>
      <c r="O30" s="741" t="s">
        <v>372</v>
      </c>
      <c r="P30" s="1720"/>
      <c r="Q30" s="1766" t="s">
        <v>372</v>
      </c>
      <c r="R30" s="1767">
        <v>301.911</v>
      </c>
      <c r="S30" s="1767" t="s">
        <v>372</v>
      </c>
      <c r="T30" s="1768">
        <v>301.911</v>
      </c>
      <c r="U30" s="739">
        <v>-17.095700000000022</v>
      </c>
      <c r="V30" s="741">
        <v>-5.3590410483541628E-2</v>
      </c>
      <c r="W30" s="1720"/>
      <c r="X30" s="1770">
        <v>327.87810000000002</v>
      </c>
      <c r="Y30" s="1763"/>
      <c r="Z30" s="742">
        <v>-11.679599999999994</v>
      </c>
      <c r="AA30" s="741">
        <v>-3.4396510519419832E-2</v>
      </c>
      <c r="AB30" s="1764"/>
      <c r="AC30" s="1764"/>
      <c r="AD30" s="1764"/>
      <c r="AE30" s="1764"/>
    </row>
    <row r="31" spans="1:31" s="724" customFormat="1">
      <c r="A31" s="1765" t="s">
        <v>340</v>
      </c>
      <c r="B31" s="1720"/>
      <c r="C31" s="1766" t="s">
        <v>372</v>
      </c>
      <c r="D31" s="1767">
        <v>365.95170000000002</v>
      </c>
      <c r="E31" s="1767">
        <v>359.27659999999997</v>
      </c>
      <c r="F31" s="1768">
        <v>361.27069999999998</v>
      </c>
      <c r="G31" s="739">
        <v>2.7198999999999955</v>
      </c>
      <c r="H31" s="740">
        <v>7.5858148970802119E-3</v>
      </c>
      <c r="I31" s="1761"/>
      <c r="J31" s="1766" t="s">
        <v>372</v>
      </c>
      <c r="K31" s="1767" t="s">
        <v>372</v>
      </c>
      <c r="L31" s="1767" t="s">
        <v>372</v>
      </c>
      <c r="M31" s="1768" t="s">
        <v>372</v>
      </c>
      <c r="N31" s="739" t="s">
        <v>372</v>
      </c>
      <c r="O31" s="741" t="s">
        <v>372</v>
      </c>
      <c r="P31" s="1720"/>
      <c r="Q31" s="1766" t="s">
        <v>372</v>
      </c>
      <c r="R31" s="1767" t="s">
        <v>510</v>
      </c>
      <c r="S31" s="1767" t="s">
        <v>372</v>
      </c>
      <c r="T31" s="1768" t="s">
        <v>510</v>
      </c>
      <c r="U31" s="739" t="s">
        <v>372</v>
      </c>
      <c r="V31" s="741" t="s">
        <v>372</v>
      </c>
      <c r="W31" s="1720"/>
      <c r="X31" s="1770" t="s">
        <v>510</v>
      </c>
      <c r="Y31" s="1763"/>
      <c r="Z31" s="742" t="s">
        <v>372</v>
      </c>
      <c r="AA31" s="741" t="s">
        <v>372</v>
      </c>
      <c r="AB31" s="1764"/>
      <c r="AC31" s="1764"/>
      <c r="AD31" s="1764"/>
      <c r="AE31" s="1764"/>
    </row>
    <row r="32" spans="1:31" s="724" customFormat="1">
      <c r="A32" s="1765" t="s">
        <v>341</v>
      </c>
      <c r="B32" s="1720"/>
      <c r="C32" s="1766" t="s">
        <v>510</v>
      </c>
      <c r="D32" s="1772">
        <v>483.50240000000002</v>
      </c>
      <c r="E32" s="1772" t="s">
        <v>372</v>
      </c>
      <c r="F32" s="1773" t="s">
        <v>510</v>
      </c>
      <c r="G32" s="739" t="s">
        <v>372</v>
      </c>
      <c r="H32" s="740" t="s">
        <v>372</v>
      </c>
      <c r="I32" s="1761"/>
      <c r="J32" s="1766" t="s">
        <v>372</v>
      </c>
      <c r="K32" s="1772" t="s">
        <v>372</v>
      </c>
      <c r="L32" s="1772" t="s">
        <v>372</v>
      </c>
      <c r="M32" s="1773" t="s">
        <v>372</v>
      </c>
      <c r="N32" s="739" t="s">
        <v>372</v>
      </c>
      <c r="O32" s="741" t="s">
        <v>372</v>
      </c>
      <c r="P32" s="1720"/>
      <c r="Q32" s="1766" t="s">
        <v>372</v>
      </c>
      <c r="R32" s="1772" t="s">
        <v>372</v>
      </c>
      <c r="S32" s="1772" t="s">
        <v>372</v>
      </c>
      <c r="T32" s="1773" t="s">
        <v>372</v>
      </c>
      <c r="U32" s="739" t="s">
        <v>372</v>
      </c>
      <c r="V32" s="741" t="s">
        <v>372</v>
      </c>
      <c r="W32" s="1720"/>
      <c r="X32" s="1770" t="s">
        <v>510</v>
      </c>
      <c r="Y32" s="1763"/>
      <c r="Z32" s="742" t="s">
        <v>372</v>
      </c>
      <c r="AA32" s="741" t="s">
        <v>372</v>
      </c>
      <c r="AB32" s="1764"/>
      <c r="AC32" s="1764"/>
      <c r="AD32" s="1764"/>
      <c r="AE32" s="1764"/>
    </row>
    <row r="33" spans="1:31" s="724" customFormat="1">
      <c r="A33" s="1765" t="s">
        <v>342</v>
      </c>
      <c r="B33" s="1720"/>
      <c r="C33" s="1766" t="s">
        <v>372</v>
      </c>
      <c r="D33" s="1772">
        <v>183.1703</v>
      </c>
      <c r="E33" s="1772" t="s">
        <v>372</v>
      </c>
      <c r="F33" s="1773">
        <v>183.1703</v>
      </c>
      <c r="G33" s="739">
        <v>0.60699999999999932</v>
      </c>
      <c r="H33" s="740">
        <v>3.3248741669327231E-3</v>
      </c>
      <c r="I33" s="1761"/>
      <c r="J33" s="1766" t="s">
        <v>372</v>
      </c>
      <c r="K33" s="1772" t="s">
        <v>372</v>
      </c>
      <c r="L33" s="1772" t="s">
        <v>372</v>
      </c>
      <c r="M33" s="1773" t="s">
        <v>372</v>
      </c>
      <c r="N33" s="739" t="s">
        <v>372</v>
      </c>
      <c r="O33" s="741" t="s">
        <v>372</v>
      </c>
      <c r="P33" s="1720"/>
      <c r="Q33" s="1766" t="s">
        <v>372</v>
      </c>
      <c r="R33" s="1772" t="s">
        <v>372</v>
      </c>
      <c r="S33" s="1772" t="s">
        <v>372</v>
      </c>
      <c r="T33" s="1773" t="s">
        <v>372</v>
      </c>
      <c r="U33" s="739" t="s">
        <v>372</v>
      </c>
      <c r="V33" s="741" t="s">
        <v>372</v>
      </c>
      <c r="W33" s="1720"/>
      <c r="X33" s="1770">
        <v>183.1703</v>
      </c>
      <c r="Y33" s="1763"/>
      <c r="Z33" s="742">
        <v>0.60699999999999932</v>
      </c>
      <c r="AA33" s="741">
        <v>3.3248741669327231E-3</v>
      </c>
      <c r="AB33" s="1764"/>
      <c r="AC33" s="1764"/>
      <c r="AD33" s="1764"/>
      <c r="AE33" s="1764"/>
    </row>
    <row r="34" spans="1:31" s="724" customFormat="1">
      <c r="A34" s="1765" t="s">
        <v>343</v>
      </c>
      <c r="B34" s="1720"/>
      <c r="C34" s="1766" t="s">
        <v>372</v>
      </c>
      <c r="D34" s="1772">
        <v>445.67</v>
      </c>
      <c r="E34" s="1772" t="s">
        <v>372</v>
      </c>
      <c r="F34" s="1773">
        <v>445.67</v>
      </c>
      <c r="G34" s="739"/>
      <c r="H34" s="740">
        <v>0</v>
      </c>
      <c r="I34" s="1761"/>
      <c r="J34" s="1766" t="s">
        <v>372</v>
      </c>
      <c r="K34" s="1772" t="s">
        <v>372</v>
      </c>
      <c r="L34" s="1772" t="s">
        <v>372</v>
      </c>
      <c r="M34" s="1773" t="s">
        <v>372</v>
      </c>
      <c r="N34" s="739" t="s">
        <v>372</v>
      </c>
      <c r="O34" s="741" t="s">
        <v>372</v>
      </c>
      <c r="P34" s="1720"/>
      <c r="Q34" s="1766" t="s">
        <v>372</v>
      </c>
      <c r="R34" s="1772" t="s">
        <v>372</v>
      </c>
      <c r="S34" s="1772" t="s">
        <v>372</v>
      </c>
      <c r="T34" s="1773" t="s">
        <v>372</v>
      </c>
      <c r="U34" s="739" t="s">
        <v>372</v>
      </c>
      <c r="V34" s="741" t="s">
        <v>372</v>
      </c>
      <c r="W34" s="1720"/>
      <c r="X34" s="1770" t="s">
        <v>372</v>
      </c>
      <c r="Y34" s="1763"/>
      <c r="Z34" s="742" t="s">
        <v>372</v>
      </c>
      <c r="AA34" s="741" t="s">
        <v>372</v>
      </c>
      <c r="AB34" s="1764"/>
      <c r="AC34" s="1764"/>
      <c r="AD34" s="1764"/>
      <c r="AE34" s="1764"/>
    </row>
    <row r="35" spans="1:31" s="724" customFormat="1">
      <c r="A35" s="1765" t="s">
        <v>344</v>
      </c>
      <c r="B35" s="1720"/>
      <c r="C35" s="1766" t="s">
        <v>372</v>
      </c>
      <c r="D35" s="1767">
        <v>375.65069999999997</v>
      </c>
      <c r="E35" s="1767">
        <v>95.891599999999997</v>
      </c>
      <c r="F35" s="1768">
        <v>234.0813</v>
      </c>
      <c r="G35" s="739">
        <v>-21.741000000000014</v>
      </c>
      <c r="H35" s="740">
        <v>-8.4984772633191152E-2</v>
      </c>
      <c r="I35" s="1761"/>
      <c r="J35" s="1766" t="s">
        <v>372</v>
      </c>
      <c r="K35" s="1767" t="s">
        <v>372</v>
      </c>
      <c r="L35" s="1767" t="s">
        <v>372</v>
      </c>
      <c r="M35" s="1768" t="s">
        <v>372</v>
      </c>
      <c r="N35" s="739" t="s">
        <v>372</v>
      </c>
      <c r="O35" s="741" t="s">
        <v>372</v>
      </c>
      <c r="P35" s="1720"/>
      <c r="Q35" s="1766" t="s">
        <v>372</v>
      </c>
      <c r="R35" s="1767">
        <v>446.80520000000001</v>
      </c>
      <c r="S35" s="1767">
        <v>413.7586</v>
      </c>
      <c r="T35" s="1768">
        <v>419.40140000000002</v>
      </c>
      <c r="U35" s="739">
        <v>-9.0437000000000012</v>
      </c>
      <c r="V35" s="741">
        <v>-2.1108188657076532E-2</v>
      </c>
      <c r="W35" s="1720"/>
      <c r="X35" s="1770">
        <v>376.81479999999999</v>
      </c>
      <c r="Y35" s="1721"/>
      <c r="Z35" s="742">
        <v>-11.961600000000033</v>
      </c>
      <c r="AA35" s="741">
        <v>-3.0767299661193515E-2</v>
      </c>
      <c r="AB35" s="1764"/>
      <c r="AC35" s="1764"/>
      <c r="AD35" s="1764"/>
      <c r="AE35" s="1764"/>
    </row>
    <row r="36" spans="1:31" s="724" customFormat="1">
      <c r="A36" s="1765" t="s">
        <v>345</v>
      </c>
      <c r="B36" s="1720"/>
      <c r="C36" s="1766">
        <v>467.24709999999999</v>
      </c>
      <c r="D36" s="1767">
        <v>474.88350000000003</v>
      </c>
      <c r="E36" s="1767" t="s">
        <v>372</v>
      </c>
      <c r="F36" s="1768">
        <v>469.76299999999998</v>
      </c>
      <c r="G36" s="739">
        <v>-7.7899999999999636E-2</v>
      </c>
      <c r="H36" s="740">
        <v>-1.6580080618777693E-4</v>
      </c>
      <c r="I36" s="1761"/>
      <c r="J36" s="1766" t="s">
        <v>372</v>
      </c>
      <c r="K36" s="1767" t="s">
        <v>372</v>
      </c>
      <c r="L36" s="1767" t="s">
        <v>372</v>
      </c>
      <c r="M36" s="1768" t="s">
        <v>372</v>
      </c>
      <c r="N36" s="739" t="s">
        <v>372</v>
      </c>
      <c r="O36" s="741" t="s">
        <v>372</v>
      </c>
      <c r="P36" s="1720"/>
      <c r="Q36" s="1766">
        <v>546.03200000000004</v>
      </c>
      <c r="R36" s="1767">
        <v>541.54880000000003</v>
      </c>
      <c r="S36" s="1767" t="s">
        <v>372</v>
      </c>
      <c r="T36" s="1768">
        <v>544.20119999999997</v>
      </c>
      <c r="U36" s="739">
        <v>13.69259999999997</v>
      </c>
      <c r="V36" s="741">
        <v>2.5810326166248787E-2</v>
      </c>
      <c r="W36" s="1720"/>
      <c r="X36" s="1770">
        <v>475.44310000000002</v>
      </c>
      <c r="Y36" s="1721"/>
      <c r="Z36" s="742">
        <v>0.97290000000003829</v>
      </c>
      <c r="AA36" s="741">
        <v>2.050497586571387E-3</v>
      </c>
      <c r="AB36" s="1764"/>
      <c r="AC36" s="1764"/>
      <c r="AD36" s="1764"/>
      <c r="AE36" s="1764"/>
    </row>
    <row r="37" spans="1:31" s="724" customFormat="1">
      <c r="A37" s="1765" t="s">
        <v>346</v>
      </c>
      <c r="B37" s="1720"/>
      <c r="C37" s="1766" t="s">
        <v>372</v>
      </c>
      <c r="D37" s="1767">
        <v>472.18209999999999</v>
      </c>
      <c r="E37" s="1767">
        <v>470.01940000000002</v>
      </c>
      <c r="F37" s="1768">
        <v>470.74770000000001</v>
      </c>
      <c r="G37" s="739">
        <v>-4.0647999999999911</v>
      </c>
      <c r="H37" s="740">
        <v>-8.5608529682769108E-3</v>
      </c>
      <c r="I37" s="1761"/>
      <c r="J37" s="1766" t="s">
        <v>372</v>
      </c>
      <c r="K37" s="1767" t="s">
        <v>372</v>
      </c>
      <c r="L37" s="1767" t="s">
        <v>372</v>
      </c>
      <c r="M37" s="1768" t="s">
        <v>372</v>
      </c>
      <c r="N37" s="739" t="s">
        <v>372</v>
      </c>
      <c r="O37" s="741" t="s">
        <v>372</v>
      </c>
      <c r="P37" s="1720"/>
      <c r="Q37" s="1766" t="s">
        <v>372</v>
      </c>
      <c r="R37" s="1767">
        <v>407.87430000000001</v>
      </c>
      <c r="S37" s="1767">
        <v>413.57</v>
      </c>
      <c r="T37" s="1768">
        <v>412.04829999999998</v>
      </c>
      <c r="U37" s="739">
        <v>-24.948000000000036</v>
      </c>
      <c r="V37" s="741">
        <v>-5.7089728219666958E-2</v>
      </c>
      <c r="W37" s="1720"/>
      <c r="X37" s="1770">
        <v>470.25560000000002</v>
      </c>
      <c r="Y37" s="1721"/>
      <c r="Z37" s="742">
        <v>-4.2398000000000025</v>
      </c>
      <c r="AA37" s="741">
        <v>-8.9353869394729335E-3</v>
      </c>
      <c r="AB37" s="1764"/>
      <c r="AC37" s="1764"/>
      <c r="AD37" s="1764"/>
      <c r="AE37" s="1764"/>
    </row>
    <row r="38" spans="1:31" s="724" customFormat="1">
      <c r="A38" s="1765" t="s">
        <v>347</v>
      </c>
      <c r="B38" s="1720"/>
      <c r="C38" s="1766">
        <v>486.63139999999999</v>
      </c>
      <c r="D38" s="1767">
        <v>483.2869</v>
      </c>
      <c r="E38" s="1767" t="s">
        <v>372</v>
      </c>
      <c r="F38" s="1768">
        <v>485.161</v>
      </c>
      <c r="G38" s="739">
        <v>5.0543999999999869</v>
      </c>
      <c r="H38" s="740">
        <v>1.0527661981734937E-2</v>
      </c>
      <c r="I38" s="1761"/>
      <c r="J38" s="1766" t="s">
        <v>372</v>
      </c>
      <c r="K38" s="1767" t="s">
        <v>372</v>
      </c>
      <c r="L38" s="1767" t="s">
        <v>372</v>
      </c>
      <c r="M38" s="1768" t="s">
        <v>372</v>
      </c>
      <c r="N38" s="739" t="s">
        <v>372</v>
      </c>
      <c r="O38" s="741" t="s">
        <v>372</v>
      </c>
      <c r="P38" s="1720"/>
      <c r="Q38" s="1766">
        <v>462.86970000000002</v>
      </c>
      <c r="R38" s="1767">
        <v>437.07069999999999</v>
      </c>
      <c r="S38" s="1767" t="s">
        <v>372</v>
      </c>
      <c r="T38" s="1768">
        <v>441.31310000000002</v>
      </c>
      <c r="U38" s="739">
        <v>-8.649599999999964</v>
      </c>
      <c r="V38" s="741">
        <v>-1.9222926700368625E-2</v>
      </c>
      <c r="W38" s="1720"/>
      <c r="X38" s="1770">
        <v>464.3827</v>
      </c>
      <c r="Y38" s="1721"/>
      <c r="Z38" s="742">
        <v>-1.4395000000000095</v>
      </c>
      <c r="AA38" s="741">
        <v>-3.0902348578492056E-3</v>
      </c>
      <c r="AB38" s="1719"/>
      <c r="AC38" s="1719"/>
      <c r="AD38" s="1719"/>
      <c r="AE38" s="1719"/>
    </row>
    <row r="39" spans="1:31" s="724" customFormat="1">
      <c r="A39" s="1765" t="s">
        <v>348</v>
      </c>
      <c r="B39" s="1720"/>
      <c r="C39" s="1766">
        <v>363.3245</v>
      </c>
      <c r="D39" s="1767">
        <v>373.02370000000002</v>
      </c>
      <c r="E39" s="1767">
        <v>437.964</v>
      </c>
      <c r="F39" s="1768">
        <v>416.31529999999998</v>
      </c>
      <c r="G39" s="739">
        <v>-38.608600000000024</v>
      </c>
      <c r="H39" s="740">
        <v>-8.4868260383769711E-2</v>
      </c>
      <c r="I39" s="1761"/>
      <c r="J39" s="1766" t="s">
        <v>372</v>
      </c>
      <c r="K39" s="1767" t="s">
        <v>372</v>
      </c>
      <c r="L39" s="1767" t="s">
        <v>372</v>
      </c>
      <c r="M39" s="1768" t="s">
        <v>372</v>
      </c>
      <c r="N39" s="739" t="s">
        <v>372</v>
      </c>
      <c r="O39" s="741" t="s">
        <v>372</v>
      </c>
      <c r="P39" s="1720"/>
      <c r="Q39" s="1766" t="s">
        <v>372</v>
      </c>
      <c r="R39" s="1767">
        <v>423.65600000000001</v>
      </c>
      <c r="S39" s="1767">
        <v>387.75670000000002</v>
      </c>
      <c r="T39" s="1768">
        <v>392.7799</v>
      </c>
      <c r="U39" s="739">
        <v>-9.5260000000000105</v>
      </c>
      <c r="V39" s="741">
        <v>-2.3678499370752504E-2</v>
      </c>
      <c r="W39" s="1720"/>
      <c r="X39" s="1770">
        <v>399.29840000000002</v>
      </c>
      <c r="Y39" s="1721"/>
      <c r="Z39" s="742">
        <v>-17.580800000000011</v>
      </c>
      <c r="AA39" s="741">
        <v>-4.2172408697771502E-2</v>
      </c>
      <c r="AB39" s="1764"/>
      <c r="AC39" s="1764"/>
      <c r="AD39" s="1764"/>
      <c r="AE39" s="1764"/>
    </row>
    <row r="40" spans="1:31" s="724" customFormat="1">
      <c r="A40" s="1765" t="s">
        <v>349</v>
      </c>
      <c r="B40" s="1720"/>
      <c r="C40" s="1766">
        <v>470.51119999999997</v>
      </c>
      <c r="D40" s="1767">
        <v>481.53039999999999</v>
      </c>
      <c r="E40" s="1767">
        <v>471.53769999999997</v>
      </c>
      <c r="F40" s="1768">
        <v>476.66050000000001</v>
      </c>
      <c r="G40" s="739">
        <v>0.70080000000001519</v>
      </c>
      <c r="H40" s="740">
        <v>1.4723935660940768E-3</v>
      </c>
      <c r="I40" s="1761"/>
      <c r="J40" s="1766" t="s">
        <v>372</v>
      </c>
      <c r="K40" s="1767" t="s">
        <v>372</v>
      </c>
      <c r="L40" s="1767" t="s">
        <v>372</v>
      </c>
      <c r="M40" s="1768" t="s">
        <v>372</v>
      </c>
      <c r="N40" s="739" t="s">
        <v>372</v>
      </c>
      <c r="O40" s="741" t="s">
        <v>372</v>
      </c>
      <c r="P40" s="1720"/>
      <c r="Q40" s="1766">
        <v>387.22120000000001</v>
      </c>
      <c r="R40" s="1767">
        <v>408.86770000000001</v>
      </c>
      <c r="S40" s="1767">
        <v>446.54809999999998</v>
      </c>
      <c r="T40" s="1768">
        <v>416.42950000000002</v>
      </c>
      <c r="U40" s="739">
        <v>25.547900000000027</v>
      </c>
      <c r="V40" s="741">
        <v>6.535968948141857E-2</v>
      </c>
      <c r="W40" s="1720"/>
      <c r="X40" s="1770">
        <v>471.68979999999999</v>
      </c>
      <c r="Y40" s="1721"/>
      <c r="Z40" s="742">
        <v>2.7513000000000147</v>
      </c>
      <c r="AA40" s="741">
        <v>5.8670806513008156E-3</v>
      </c>
      <c r="AB40" s="1764"/>
      <c r="AC40" s="1764"/>
      <c r="AD40" s="1764"/>
      <c r="AE40" s="1764"/>
    </row>
    <row r="41" spans="1:31" s="724" customFormat="1">
      <c r="A41" s="1765" t="s">
        <v>350</v>
      </c>
      <c r="B41" s="1720"/>
      <c r="C41" s="1766" t="s">
        <v>372</v>
      </c>
      <c r="D41" s="1767" t="s">
        <v>510</v>
      </c>
      <c r="E41" s="1767" t="s">
        <v>510</v>
      </c>
      <c r="F41" s="1768" t="s">
        <v>510</v>
      </c>
      <c r="G41" s="739" t="s">
        <v>372</v>
      </c>
      <c r="H41" s="740" t="s">
        <v>372</v>
      </c>
      <c r="I41" s="1761"/>
      <c r="J41" s="1766" t="s">
        <v>372</v>
      </c>
      <c r="K41" s="1767" t="s">
        <v>372</v>
      </c>
      <c r="L41" s="1767" t="s">
        <v>372</v>
      </c>
      <c r="M41" s="1768" t="s">
        <v>372</v>
      </c>
      <c r="N41" s="739" t="s">
        <v>372</v>
      </c>
      <c r="O41" s="741" t="s">
        <v>372</v>
      </c>
      <c r="P41" s="1720"/>
      <c r="Q41" s="1766" t="s">
        <v>372</v>
      </c>
      <c r="R41" s="1767" t="s">
        <v>372</v>
      </c>
      <c r="S41" s="1767" t="s">
        <v>510</v>
      </c>
      <c r="T41" s="1768" t="s">
        <v>510</v>
      </c>
      <c r="U41" s="739" t="s">
        <v>372</v>
      </c>
      <c r="V41" s="741" t="s">
        <v>372</v>
      </c>
      <c r="W41" s="1720"/>
      <c r="X41" s="1770" t="s">
        <v>510</v>
      </c>
      <c r="Y41" s="1721"/>
      <c r="Z41" s="742" t="s">
        <v>372</v>
      </c>
      <c r="AA41" s="741" t="s">
        <v>372</v>
      </c>
      <c r="AB41" s="1764"/>
      <c r="AC41" s="1764"/>
      <c r="AD41" s="1764"/>
      <c r="AE41" s="1764"/>
    </row>
    <row r="42" spans="1:31" s="724" customFormat="1">
      <c r="A42" s="1765" t="s">
        <v>351</v>
      </c>
      <c r="B42" s="1720"/>
      <c r="C42" s="1766" t="s">
        <v>372</v>
      </c>
      <c r="D42" s="1767">
        <v>495.23829999999998</v>
      </c>
      <c r="E42" s="1767">
        <v>490.40260000000001</v>
      </c>
      <c r="F42" s="1768">
        <v>491.45580000000001</v>
      </c>
      <c r="G42" s="739">
        <v>0.35779999999999745</v>
      </c>
      <c r="H42" s="740">
        <v>7.2857148674998484E-4</v>
      </c>
      <c r="I42" s="1761"/>
      <c r="J42" s="1766" t="s">
        <v>372</v>
      </c>
      <c r="K42" s="1767" t="s">
        <v>372</v>
      </c>
      <c r="L42" s="1767" t="s">
        <v>372</v>
      </c>
      <c r="M42" s="1768" t="s">
        <v>372</v>
      </c>
      <c r="N42" s="739" t="s">
        <v>372</v>
      </c>
      <c r="O42" s="741" t="s">
        <v>372</v>
      </c>
      <c r="P42" s="1720"/>
      <c r="Q42" s="1766" t="s">
        <v>372</v>
      </c>
      <c r="R42" s="1767" t="s">
        <v>372</v>
      </c>
      <c r="S42" s="1767" t="s">
        <v>372</v>
      </c>
      <c r="T42" s="1768" t="s">
        <v>372</v>
      </c>
      <c r="U42" s="739" t="s">
        <v>372</v>
      </c>
      <c r="V42" s="741" t="s">
        <v>372</v>
      </c>
      <c r="W42" s="1720"/>
      <c r="X42" s="1770">
        <v>491.45580000000001</v>
      </c>
      <c r="Y42" s="1721"/>
      <c r="Z42" s="742">
        <v>0.35779999999999745</v>
      </c>
      <c r="AA42" s="741">
        <v>7.2857148674998484E-4</v>
      </c>
      <c r="AB42" s="1764"/>
      <c r="AC42" s="1764"/>
      <c r="AD42" s="1764"/>
      <c r="AE42" s="1764"/>
    </row>
    <row r="43" spans="1:31" s="724" customFormat="1" ht="13.5" thickBot="1">
      <c r="A43" s="1775" t="s">
        <v>352</v>
      </c>
      <c r="B43" s="1720"/>
      <c r="C43" s="1776" t="s">
        <v>372</v>
      </c>
      <c r="D43" s="1777">
        <v>483.1474</v>
      </c>
      <c r="E43" s="1777">
        <v>505.72039999999998</v>
      </c>
      <c r="F43" s="1778">
        <v>496.23700000000002</v>
      </c>
      <c r="G43" s="744">
        <v>-1.5452999999999975</v>
      </c>
      <c r="H43" s="745">
        <v>-3.1043691187894185E-3</v>
      </c>
      <c r="I43" s="1761"/>
      <c r="J43" s="1776" t="s">
        <v>372</v>
      </c>
      <c r="K43" s="1777" t="s">
        <v>372</v>
      </c>
      <c r="L43" s="1777" t="s">
        <v>372</v>
      </c>
      <c r="M43" s="1778" t="s">
        <v>372</v>
      </c>
      <c r="N43" s="744" t="s">
        <v>372</v>
      </c>
      <c r="O43" s="746" t="s">
        <v>372</v>
      </c>
      <c r="P43" s="1720"/>
      <c r="Q43" s="1776" t="s">
        <v>372</v>
      </c>
      <c r="R43" s="1777">
        <v>518.20749999999998</v>
      </c>
      <c r="S43" s="1777" t="s">
        <v>372</v>
      </c>
      <c r="T43" s="1778">
        <v>518.20749999999998</v>
      </c>
      <c r="U43" s="744">
        <v>-1.6137999999999693</v>
      </c>
      <c r="V43" s="746">
        <v>-3.1045284215940327E-3</v>
      </c>
      <c r="W43" s="1720"/>
      <c r="X43" s="1779">
        <v>497.54109999999997</v>
      </c>
      <c r="Y43" s="1721"/>
      <c r="Z43" s="747">
        <v>-1.5494000000000483</v>
      </c>
      <c r="AA43" s="746">
        <v>-3.1044469890731952E-3</v>
      </c>
      <c r="AB43" s="1719"/>
      <c r="AC43" s="1719"/>
      <c r="AD43" s="1719"/>
      <c r="AE43" s="1719"/>
    </row>
    <row r="44" spans="1:31">
      <c r="A44" s="1780" t="s">
        <v>401</v>
      </c>
    </row>
    <row r="55" spans="3:5" ht="15">
      <c r="D55" s="1719"/>
      <c r="E55" s="727"/>
    </row>
    <row r="59" spans="3:5" ht="20.85" customHeight="1">
      <c r="C59" s="712"/>
      <c r="D59" s="748" t="s">
        <v>426</v>
      </c>
    </row>
    <row r="60" spans="3:5">
      <c r="C60" s="715"/>
      <c r="D60" s="717"/>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18" sqref="X18"/>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076" t="s">
        <v>416</v>
      </c>
      <c r="D1" s="1077"/>
      <c r="E1" s="1077"/>
      <c r="F1" s="1078"/>
      <c r="G1" s="1078"/>
      <c r="H1" s="1077"/>
      <c r="I1" s="1077"/>
      <c r="J1" s="1077"/>
      <c r="K1" s="1077"/>
      <c r="L1" s="1077"/>
      <c r="M1" s="1077"/>
      <c r="N1" s="1077"/>
      <c r="O1" s="1077"/>
      <c r="P1" s="1077"/>
      <c r="Q1" s="1077"/>
      <c r="R1" s="1077"/>
      <c r="S1" s="1079" t="s">
        <v>417</v>
      </c>
      <c r="U1" s="683">
        <v>0</v>
      </c>
      <c r="AE1" s="3">
        <v>0</v>
      </c>
    </row>
    <row r="2" spans="1:31" s="635" customFormat="1" ht="20.85" customHeight="1">
      <c r="A2" s="1137"/>
      <c r="B2" s="1137"/>
      <c r="C2" s="1080"/>
      <c r="D2" s="1081"/>
      <c r="E2" s="1081"/>
      <c r="F2" s="1082"/>
      <c r="G2" s="1082"/>
      <c r="H2" s="1081"/>
      <c r="I2" s="1081"/>
      <c r="J2" s="1081"/>
      <c r="K2" s="1081"/>
      <c r="L2" s="1081"/>
      <c r="M2" s="1081"/>
      <c r="N2" s="1081"/>
      <c r="O2" s="1081"/>
      <c r="P2" s="1081"/>
      <c r="Q2" s="1081"/>
      <c r="R2" s="1081"/>
      <c r="S2" s="1083" t="s">
        <v>533</v>
      </c>
      <c r="U2" s="1137"/>
    </row>
    <row r="3" spans="1:31" s="684" customFormat="1">
      <c r="C3" s="1138"/>
      <c r="Q3" s="1139" t="s">
        <v>535</v>
      </c>
      <c r="R3" s="1140" t="s">
        <v>418</v>
      </c>
      <c r="S3" s="1141">
        <v>45229</v>
      </c>
    </row>
    <row r="4" spans="1:31" s="684" customFormat="1">
      <c r="C4" s="1138"/>
      <c r="R4" s="1140" t="s">
        <v>419</v>
      </c>
      <c r="S4" s="1141">
        <v>45235</v>
      </c>
    </row>
    <row r="5" spans="1:31" ht="6.6" customHeight="1">
      <c r="C5" s="1084"/>
    </row>
    <row r="6" spans="1:31" ht="28.35" customHeight="1">
      <c r="C6" s="1553" t="s">
        <v>420</v>
      </c>
      <c r="D6" s="1553"/>
      <c r="E6" s="1553"/>
      <c r="F6" s="1553"/>
      <c r="G6" s="1553"/>
      <c r="H6" s="1553"/>
      <c r="I6" s="1553"/>
      <c r="J6" s="1553"/>
      <c r="K6" s="1553"/>
      <c r="L6" s="1553"/>
      <c r="M6" s="1553"/>
      <c r="N6" s="1553"/>
      <c r="O6" s="1553"/>
      <c r="P6" s="1553"/>
      <c r="Q6" s="1553"/>
      <c r="R6" s="1553"/>
      <c r="S6" s="1553"/>
    </row>
    <row r="7" spans="1:31" ht="5.85" customHeight="1">
      <c r="C7" s="1085"/>
      <c r="D7" s="1085"/>
      <c r="E7" s="1085"/>
      <c r="F7" s="1085"/>
      <c r="G7" s="1085"/>
      <c r="H7" s="1085"/>
      <c r="I7" s="1085"/>
      <c r="J7" s="1085"/>
      <c r="K7" s="1085"/>
      <c r="L7" s="1085"/>
      <c r="M7" s="1085"/>
      <c r="N7" s="1085"/>
      <c r="O7" s="1085"/>
      <c r="P7" s="1085"/>
      <c r="Q7" s="1086"/>
      <c r="R7" s="1085"/>
      <c r="S7" s="1085"/>
    </row>
    <row r="8" spans="1:31" ht="13.5" thickBot="1">
      <c r="A8" s="1142"/>
      <c r="B8" s="1142"/>
      <c r="C8" s="1085"/>
      <c r="D8" s="1085"/>
      <c r="E8" s="1085"/>
      <c r="F8" s="1085"/>
      <c r="G8" s="1085"/>
      <c r="H8" s="1085"/>
      <c r="I8" s="1085"/>
      <c r="J8" s="1085"/>
      <c r="K8" s="1085"/>
      <c r="L8" s="1085"/>
      <c r="M8" s="1085"/>
      <c r="N8" s="1085"/>
      <c r="O8" s="1085"/>
      <c r="P8" s="1085"/>
      <c r="Q8" s="1085"/>
      <c r="R8" s="1085"/>
      <c r="S8" s="1085"/>
    </row>
    <row r="9" spans="1:31" ht="18.75" thickBot="1">
      <c r="A9" s="1142"/>
      <c r="B9" s="1142"/>
      <c r="C9" s="1087" t="s">
        <v>376</v>
      </c>
      <c r="D9" s="1088"/>
      <c r="E9" s="1088"/>
      <c r="F9" s="1088"/>
      <c r="G9" s="1088"/>
      <c r="H9" s="1088"/>
      <c r="I9" s="1088"/>
      <c r="J9" s="1088"/>
      <c r="K9" s="1088"/>
      <c r="L9" s="1088"/>
      <c r="M9" s="1088"/>
      <c r="N9" s="1088"/>
      <c r="O9" s="1088"/>
      <c r="P9" s="1088"/>
      <c r="Q9" s="1088"/>
      <c r="R9" s="1089"/>
      <c r="S9" s="1085"/>
    </row>
    <row r="10" spans="1:31" ht="13.5" thickBot="1">
      <c r="A10" s="683" t="s">
        <v>378</v>
      </c>
      <c r="B10" s="683" t="s">
        <v>379</v>
      </c>
      <c r="C10" s="1090"/>
      <c r="D10" s="1091" t="s">
        <v>326</v>
      </c>
      <c r="E10" s="1092" t="s">
        <v>329</v>
      </c>
      <c r="F10" s="1092" t="s">
        <v>330</v>
      </c>
      <c r="G10" s="1092" t="s">
        <v>332</v>
      </c>
      <c r="H10" s="1092" t="s">
        <v>334</v>
      </c>
      <c r="I10" s="1092" t="s">
        <v>335</v>
      </c>
      <c r="J10" s="1092" t="s">
        <v>337</v>
      </c>
      <c r="K10" s="1092" t="s">
        <v>344</v>
      </c>
      <c r="L10" s="1092" t="s">
        <v>345</v>
      </c>
      <c r="M10" s="1092" t="s">
        <v>346</v>
      </c>
      <c r="N10" s="1092" t="s">
        <v>347</v>
      </c>
      <c r="O10" s="1092" t="s">
        <v>348</v>
      </c>
      <c r="P10" s="1093" t="s">
        <v>349</v>
      </c>
      <c r="Q10" s="1093" t="s">
        <v>352</v>
      </c>
      <c r="R10" s="1094" t="s">
        <v>377</v>
      </c>
      <c r="S10" s="1085"/>
    </row>
    <row r="11" spans="1:31" ht="14.25">
      <c r="C11" s="1095" t="s">
        <v>380</v>
      </c>
      <c r="D11" s="1096"/>
      <c r="E11" s="1097"/>
      <c r="F11" s="1097"/>
      <c r="G11" s="1097"/>
      <c r="H11" s="1097"/>
      <c r="I11" s="1097"/>
      <c r="J11" s="1097"/>
      <c r="K11" s="1097"/>
      <c r="L11" s="1097"/>
      <c r="M11" s="1097"/>
      <c r="N11" s="1097"/>
      <c r="O11" s="1097"/>
      <c r="P11" s="1097"/>
      <c r="Q11" s="1097"/>
      <c r="R11" s="1098"/>
      <c r="S11" s="1085"/>
    </row>
    <row r="12" spans="1:31">
      <c r="C12" s="1099" t="s">
        <v>381</v>
      </c>
      <c r="D12" s="1143">
        <v>60.17</v>
      </c>
      <c r="E12" s="1144">
        <v>100.4873</v>
      </c>
      <c r="F12" s="1144">
        <v>97.19</v>
      </c>
      <c r="G12" s="1144">
        <v>103.88</v>
      </c>
      <c r="H12" s="1144">
        <v>101.6</v>
      </c>
      <c r="I12" s="1144">
        <v>55.81</v>
      </c>
      <c r="J12" s="1144">
        <v>125.95</v>
      </c>
      <c r="K12" s="1144">
        <v>76</v>
      </c>
      <c r="L12" s="1144">
        <v>153.24</v>
      </c>
      <c r="M12" s="1144">
        <v>185.65020000000001</v>
      </c>
      <c r="N12" s="1144" t="e">
        <v>#N/A</v>
      </c>
      <c r="O12" s="1144">
        <v>49.665399999999998</v>
      </c>
      <c r="P12" s="1145" t="e">
        <v>#N/A</v>
      </c>
      <c r="Q12" s="1145" t="e">
        <v>#N/A</v>
      </c>
      <c r="R12" s="1146">
        <v>99.579400000000007</v>
      </c>
      <c r="S12" s="1085"/>
    </row>
    <row r="13" spans="1:31">
      <c r="A13" s="1147"/>
      <c r="B13" s="1147"/>
      <c r="C13" s="1100" t="s">
        <v>382</v>
      </c>
      <c r="D13" s="1148">
        <v>60.17</v>
      </c>
      <c r="E13" s="1149">
        <v>100.4879</v>
      </c>
      <c r="F13" s="1149">
        <v>102.18</v>
      </c>
      <c r="G13" s="1149">
        <v>99.43</v>
      </c>
      <c r="H13" s="1149">
        <v>101.6</v>
      </c>
      <c r="I13" s="1149">
        <v>53.46</v>
      </c>
      <c r="J13" s="1149">
        <v>126.36</v>
      </c>
      <c r="K13" s="1149">
        <v>80</v>
      </c>
      <c r="L13" s="1149">
        <v>100.94</v>
      </c>
      <c r="M13" s="1149">
        <v>185.0787</v>
      </c>
      <c r="N13" s="1149" t="e">
        <v>#N/A</v>
      </c>
      <c r="O13" s="1149">
        <v>49.667400000000001</v>
      </c>
      <c r="P13" s="1150" t="e">
        <v>#N/A</v>
      </c>
      <c r="Q13" s="1150" t="e">
        <v>#N/A</v>
      </c>
      <c r="R13" s="1151">
        <v>98.54</v>
      </c>
      <c r="S13" s="1085"/>
    </row>
    <row r="14" spans="1:31">
      <c r="A14" s="1147"/>
      <c r="B14" s="1147"/>
      <c r="C14" s="1101" t="s">
        <v>383</v>
      </c>
      <c r="D14" s="1152">
        <v>0</v>
      </c>
      <c r="E14" s="1153">
        <v>-5.9999999999149622E-4</v>
      </c>
      <c r="F14" s="1153">
        <v>-4.9900000000000091</v>
      </c>
      <c r="G14" s="1153">
        <v>4.4499999999999886</v>
      </c>
      <c r="H14" s="1153">
        <v>0</v>
      </c>
      <c r="I14" s="1153">
        <v>2.3500000000000014</v>
      </c>
      <c r="J14" s="1153">
        <v>-0.40999999999999659</v>
      </c>
      <c r="K14" s="1153">
        <v>-4</v>
      </c>
      <c r="L14" s="1153">
        <v>52.300000000000011</v>
      </c>
      <c r="M14" s="1153">
        <v>0.57150000000001455</v>
      </c>
      <c r="N14" s="1154" t="e">
        <v>#N/A</v>
      </c>
      <c r="O14" s="1153">
        <v>-2.0000000000024443E-3</v>
      </c>
      <c r="P14" s="1155"/>
      <c r="Q14" s="1156"/>
      <c r="R14" s="1157">
        <v>1.0394000000000005</v>
      </c>
      <c r="S14" s="1085"/>
    </row>
    <row r="15" spans="1:31">
      <c r="A15" s="1158"/>
      <c r="B15" s="1158"/>
      <c r="C15" s="1101" t="s">
        <v>384</v>
      </c>
      <c r="D15" s="1102">
        <v>60.424143949451391</v>
      </c>
      <c r="E15" s="1103">
        <v>100.91173475638536</v>
      </c>
      <c r="F15" s="1103">
        <v>97.600507735535658</v>
      </c>
      <c r="G15" s="1103">
        <v>104.31876472443093</v>
      </c>
      <c r="H15" s="1103">
        <v>102.0291345398747</v>
      </c>
      <c r="I15" s="1103">
        <v>56.04572833337015</v>
      </c>
      <c r="J15" s="1103">
        <v>126.48198322142932</v>
      </c>
      <c r="K15" s="1103">
        <v>76.321006151874784</v>
      </c>
      <c r="L15" s="1103">
        <v>153.8872497725433</v>
      </c>
      <c r="M15" s="1103">
        <v>186.43434284601034</v>
      </c>
      <c r="N15" s="1103"/>
      <c r="O15" s="1103">
        <v>49.875174985991073</v>
      </c>
      <c r="P15" s="1104"/>
      <c r="Q15" s="1104"/>
      <c r="R15" s="1105"/>
      <c r="S15" s="1085"/>
    </row>
    <row r="16" spans="1:31">
      <c r="A16" s="683" t="s">
        <v>378</v>
      </c>
      <c r="B16" s="683" t="s">
        <v>386</v>
      </c>
      <c r="C16" s="1106" t="s">
        <v>385</v>
      </c>
      <c r="D16" s="1107">
        <v>3.1</v>
      </c>
      <c r="E16" s="1108">
        <v>3.17</v>
      </c>
      <c r="F16" s="1108">
        <v>21.7</v>
      </c>
      <c r="G16" s="1108">
        <v>8.6</v>
      </c>
      <c r="H16" s="1108">
        <v>4.6100000000000003</v>
      </c>
      <c r="I16" s="1108">
        <v>18.399999999999999</v>
      </c>
      <c r="J16" s="1108">
        <v>10.62</v>
      </c>
      <c r="K16" s="1108">
        <v>8.94</v>
      </c>
      <c r="L16" s="1108">
        <v>3.14</v>
      </c>
      <c r="M16" s="1108">
        <v>11.6</v>
      </c>
      <c r="N16" s="1108">
        <v>0</v>
      </c>
      <c r="O16" s="1108">
        <v>6.13</v>
      </c>
      <c r="P16" s="1109"/>
      <c r="Q16" s="1110"/>
      <c r="R16" s="1111">
        <v>100.00999999999999</v>
      </c>
      <c r="S16" s="1085"/>
    </row>
    <row r="17" spans="1:19" ht="14.25">
      <c r="C17" s="1095" t="s">
        <v>387</v>
      </c>
      <c r="D17" s="1112"/>
      <c r="E17" s="1113"/>
      <c r="F17" s="1113"/>
      <c r="G17" s="1113"/>
      <c r="H17" s="1113"/>
      <c r="I17" s="1113"/>
      <c r="J17" s="1113"/>
      <c r="K17" s="1113"/>
      <c r="L17" s="1113"/>
      <c r="M17" s="1113"/>
      <c r="N17" s="1113"/>
      <c r="O17" s="1113"/>
      <c r="P17" s="1113"/>
      <c r="Q17" s="1113"/>
      <c r="R17" s="1114"/>
      <c r="S17" s="1085"/>
    </row>
    <row r="18" spans="1:19">
      <c r="C18" s="1099" t="s">
        <v>381</v>
      </c>
      <c r="D18" s="1143">
        <v>360.56</v>
      </c>
      <c r="E18" s="1144">
        <v>164.60220000000001</v>
      </c>
      <c r="F18" s="1144">
        <v>194.3</v>
      </c>
      <c r="G18" s="1144">
        <v>223.7</v>
      </c>
      <c r="H18" s="1144">
        <v>231.78</v>
      </c>
      <c r="I18" s="1144">
        <v>219.79</v>
      </c>
      <c r="J18" s="1144">
        <v>250.38</v>
      </c>
      <c r="K18" s="1144">
        <v>169</v>
      </c>
      <c r="L18" s="1144">
        <v>323.07</v>
      </c>
      <c r="M18" s="1144">
        <v>277.40910000000002</v>
      </c>
      <c r="N18" s="1144" t="e">
        <v>#N/A</v>
      </c>
      <c r="O18" s="1144">
        <v>393.98110000000003</v>
      </c>
      <c r="P18" s="1145"/>
      <c r="Q18" s="1145"/>
      <c r="R18" s="1146">
        <v>237.05930000000001</v>
      </c>
      <c r="S18" s="1085"/>
    </row>
    <row r="19" spans="1:19">
      <c r="A19" s="1147"/>
      <c r="B19" s="1147"/>
      <c r="C19" s="1100" t="s">
        <v>382</v>
      </c>
      <c r="D19" s="1148">
        <v>360.56</v>
      </c>
      <c r="E19" s="1149">
        <v>164.60220000000001</v>
      </c>
      <c r="F19" s="1149">
        <v>198</v>
      </c>
      <c r="G19" s="1149">
        <v>203.57</v>
      </c>
      <c r="H19" s="1149">
        <v>231.78</v>
      </c>
      <c r="I19" s="1149">
        <v>219.4</v>
      </c>
      <c r="J19" s="1149">
        <v>250.44</v>
      </c>
      <c r="K19" s="1149">
        <v>175</v>
      </c>
      <c r="L19" s="1149">
        <v>298.77999999999997</v>
      </c>
      <c r="M19" s="1149">
        <v>276.55509999999998</v>
      </c>
      <c r="N19" s="1149" t="e">
        <v>#N/A</v>
      </c>
      <c r="O19" s="1149">
        <v>393.99700000000001</v>
      </c>
      <c r="P19" s="1150"/>
      <c r="Q19" s="1150"/>
      <c r="R19" s="1151">
        <v>235.36340000000001</v>
      </c>
      <c r="S19" s="1085"/>
    </row>
    <row r="20" spans="1:19">
      <c r="A20" s="1147"/>
      <c r="B20" s="1147"/>
      <c r="C20" s="1101" t="s">
        <v>383</v>
      </c>
      <c r="D20" s="1152">
        <v>0</v>
      </c>
      <c r="E20" s="1154">
        <v>0</v>
      </c>
      <c r="F20" s="1153">
        <v>-3.6999999999999886</v>
      </c>
      <c r="G20" s="1153">
        <v>20.129999999999995</v>
      </c>
      <c r="H20" s="1153">
        <v>0</v>
      </c>
      <c r="I20" s="1153">
        <v>0.38999999999998636</v>
      </c>
      <c r="J20" s="1153">
        <v>-6.0000000000002274E-2</v>
      </c>
      <c r="K20" s="1153">
        <v>-6</v>
      </c>
      <c r="L20" s="1153">
        <v>24.29000000000002</v>
      </c>
      <c r="M20" s="1153">
        <v>0.85400000000004184</v>
      </c>
      <c r="N20" s="1154">
        <v>0</v>
      </c>
      <c r="O20" s="1153">
        <v>-1.5899999999987813E-2</v>
      </c>
      <c r="P20" s="1155"/>
      <c r="Q20" s="1156"/>
      <c r="R20" s="1157">
        <v>1.6958999999999946</v>
      </c>
      <c r="S20" s="1085"/>
    </row>
    <row r="21" spans="1:19">
      <c r="A21" s="1158"/>
      <c r="B21" s="1158"/>
      <c r="C21" s="1101" t="s">
        <v>384</v>
      </c>
      <c r="D21" s="1102">
        <v>152.09696476788719</v>
      </c>
      <c r="E21" s="1115">
        <v>69.435031656636127</v>
      </c>
      <c r="F21" s="1103">
        <v>81.962614417574002</v>
      </c>
      <c r="G21" s="1103">
        <v>94.364574602219776</v>
      </c>
      <c r="H21" s="1103">
        <v>97.77300447609521</v>
      </c>
      <c r="I21" s="1103">
        <v>92.715198264737978</v>
      </c>
      <c r="J21" s="1103">
        <v>105.61914255209561</v>
      </c>
      <c r="K21" s="1103">
        <v>71.290179292691747</v>
      </c>
      <c r="L21" s="1103">
        <v>136.28235635556166</v>
      </c>
      <c r="M21" s="1103">
        <v>117.02097323327961</v>
      </c>
      <c r="N21" s="1103"/>
      <c r="O21" s="1103">
        <v>166.19516720078059</v>
      </c>
      <c r="P21" s="1104"/>
      <c r="Q21" s="1104"/>
      <c r="R21" s="1105"/>
      <c r="S21" s="1085"/>
    </row>
    <row r="22" spans="1:19" ht="13.5" thickBot="1">
      <c r="C22" s="1116" t="s">
        <v>385</v>
      </c>
      <c r="D22" s="1117">
        <v>3.57</v>
      </c>
      <c r="E22" s="1118">
        <v>0</v>
      </c>
      <c r="F22" s="1118">
        <v>17.29</v>
      </c>
      <c r="G22" s="1118">
        <v>9.2799999999999994</v>
      </c>
      <c r="H22" s="1118">
        <v>11.3</v>
      </c>
      <c r="I22" s="1118">
        <v>27.46</v>
      </c>
      <c r="J22" s="1118">
        <v>9.18</v>
      </c>
      <c r="K22" s="1118">
        <v>6.31</v>
      </c>
      <c r="L22" s="1118">
        <v>2.77</v>
      </c>
      <c r="M22" s="1118">
        <v>8.49</v>
      </c>
      <c r="N22" s="1118">
        <v>0</v>
      </c>
      <c r="O22" s="1118">
        <v>4.3499999999999996</v>
      </c>
      <c r="P22" s="1119"/>
      <c r="Q22" s="1120"/>
      <c r="R22" s="1121">
        <v>100</v>
      </c>
      <c r="S22" s="1085"/>
    </row>
    <row r="23" spans="1:19" ht="13.5" thickBot="1">
      <c r="A23" s="1142"/>
      <c r="B23" s="1142"/>
      <c r="C23" s="1085"/>
      <c r="D23" s="1085"/>
      <c r="E23" s="1085"/>
      <c r="F23" s="1085"/>
      <c r="G23" s="1085"/>
      <c r="H23" s="1085"/>
      <c r="I23" s="1085"/>
      <c r="J23" s="1085"/>
      <c r="K23" s="1085"/>
      <c r="L23" s="1085"/>
      <c r="M23" s="1085"/>
      <c r="N23" s="1085"/>
      <c r="O23" s="1085"/>
      <c r="P23" s="1085"/>
      <c r="Q23" s="1085"/>
      <c r="R23" s="1085"/>
      <c r="S23" s="1085"/>
    </row>
    <row r="24" spans="1:19" ht="18.75" thickBot="1">
      <c r="A24" s="1142"/>
      <c r="B24" s="1142"/>
      <c r="C24" s="1122" t="s">
        <v>388</v>
      </c>
      <c r="D24" s="1088"/>
      <c r="E24" s="1088"/>
      <c r="F24" s="1088"/>
      <c r="G24" s="1088"/>
      <c r="H24" s="1088"/>
      <c r="I24" s="1088"/>
      <c r="J24" s="1088"/>
      <c r="K24" s="1088"/>
      <c r="L24" s="1088"/>
      <c r="M24" s="1088"/>
      <c r="N24" s="1088"/>
      <c r="O24" s="1088"/>
      <c r="P24" s="1088"/>
      <c r="Q24" s="1088"/>
      <c r="R24" s="1089"/>
      <c r="S24" s="1085"/>
    </row>
    <row r="25" spans="1:19" ht="13.5" thickBot="1">
      <c r="A25" s="683" t="s">
        <v>389</v>
      </c>
      <c r="B25" s="683" t="s">
        <v>390</v>
      </c>
      <c r="C25" s="1090"/>
      <c r="D25" s="1091" t="s">
        <v>326</v>
      </c>
      <c r="E25" s="1092" t="s">
        <v>329</v>
      </c>
      <c r="F25" s="1092" t="s">
        <v>330</v>
      </c>
      <c r="G25" s="1092" t="s">
        <v>332</v>
      </c>
      <c r="H25" s="1092" t="s">
        <v>334</v>
      </c>
      <c r="I25" s="1092" t="s">
        <v>335</v>
      </c>
      <c r="J25" s="1092" t="s">
        <v>337</v>
      </c>
      <c r="K25" s="1092" t="s">
        <v>344</v>
      </c>
      <c r="L25" s="1092" t="s">
        <v>345</v>
      </c>
      <c r="M25" s="1092" t="s">
        <v>346</v>
      </c>
      <c r="N25" s="1092" t="s">
        <v>347</v>
      </c>
      <c r="O25" s="1092" t="s">
        <v>348</v>
      </c>
      <c r="P25" s="1093" t="s">
        <v>349</v>
      </c>
      <c r="Q25" s="1093" t="s">
        <v>352</v>
      </c>
      <c r="R25" s="1094" t="s">
        <v>377</v>
      </c>
      <c r="S25" s="1085"/>
    </row>
    <row r="26" spans="1:19" ht="14.25">
      <c r="C26" s="1095" t="s">
        <v>391</v>
      </c>
      <c r="D26" s="1096"/>
      <c r="E26" s="1097"/>
      <c r="F26" s="1097"/>
      <c r="G26" s="1097"/>
      <c r="H26" s="1097"/>
      <c r="I26" s="1097"/>
      <c r="J26" s="1097"/>
      <c r="K26" s="1097"/>
      <c r="L26" s="1097"/>
      <c r="M26" s="1097"/>
      <c r="N26" s="1097"/>
      <c r="O26" s="1097"/>
      <c r="P26" s="1097"/>
      <c r="Q26" s="1097"/>
      <c r="R26" s="1098"/>
      <c r="S26" s="1085"/>
    </row>
    <row r="27" spans="1:19">
      <c r="C27" s="1099" t="s">
        <v>392</v>
      </c>
      <c r="D27" s="1143">
        <v>4.63</v>
      </c>
      <c r="E27" s="1144"/>
      <c r="F27" s="1144"/>
      <c r="G27" s="1144">
        <v>2.63</v>
      </c>
      <c r="H27" s="1144">
        <v>3.17</v>
      </c>
      <c r="I27" s="1144">
        <v>3.36</v>
      </c>
      <c r="J27" s="1144">
        <v>3.48</v>
      </c>
      <c r="K27" s="1144"/>
      <c r="L27" s="1144">
        <v>2.67</v>
      </c>
      <c r="M27" s="1144" t="s">
        <v>372</v>
      </c>
      <c r="N27" s="1144">
        <v>2.67</v>
      </c>
      <c r="O27" s="1144"/>
      <c r="P27" s="1145"/>
      <c r="Q27" s="1145">
        <v>2.5299999999999998</v>
      </c>
      <c r="R27" s="1146">
        <v>3.1669999999999998</v>
      </c>
      <c r="S27" s="1085"/>
    </row>
    <row r="28" spans="1:19">
      <c r="A28" s="1147"/>
      <c r="B28" s="1147"/>
      <c r="C28" s="1100" t="s">
        <v>382</v>
      </c>
      <c r="D28" s="1148">
        <v>4.63</v>
      </c>
      <c r="E28" s="1123"/>
      <c r="F28" s="1124"/>
      <c r="G28" s="1124">
        <v>2.66</v>
      </c>
      <c r="H28" s="1124">
        <v>3.17</v>
      </c>
      <c r="I28" s="1124">
        <v>3.35</v>
      </c>
      <c r="J28" s="1124">
        <v>3.47</v>
      </c>
      <c r="K28" s="1124"/>
      <c r="L28" s="1124">
        <v>2.5499999999999998</v>
      </c>
      <c r="M28" s="1124" t="s">
        <v>372</v>
      </c>
      <c r="N28" s="1124">
        <v>2.6</v>
      </c>
      <c r="O28" s="1124"/>
      <c r="P28" s="1125"/>
      <c r="Q28" s="1125">
        <v>2.5387</v>
      </c>
      <c r="R28" s="1151">
        <v>3.1583999999999999</v>
      </c>
      <c r="S28" s="1085"/>
    </row>
    <row r="29" spans="1:19">
      <c r="A29" s="1147"/>
      <c r="B29" s="1147"/>
      <c r="C29" s="1101" t="s">
        <v>383</v>
      </c>
      <c r="D29" s="1152">
        <v>0</v>
      </c>
      <c r="E29" s="1154"/>
      <c r="F29" s="1153"/>
      <c r="G29" s="1153">
        <v>-3.0000000000000249E-2</v>
      </c>
      <c r="H29" s="1153">
        <v>0</v>
      </c>
      <c r="I29" s="1153">
        <v>9.9999999999997868E-3</v>
      </c>
      <c r="J29" s="1153">
        <v>9.9999999999997868E-3</v>
      </c>
      <c r="K29" s="1153"/>
      <c r="L29" s="1153">
        <v>0.12000000000000011</v>
      </c>
      <c r="M29" s="1153" t="e">
        <v>#VALUE!</v>
      </c>
      <c r="N29" s="1153">
        <v>6.999999999999984E-2</v>
      </c>
      <c r="O29" s="1154"/>
      <c r="P29" s="1156"/>
      <c r="Q29" s="1155">
        <v>-8.7000000000001521E-3</v>
      </c>
      <c r="R29" s="1157">
        <v>8.599999999999941E-3</v>
      </c>
      <c r="S29" s="1085"/>
    </row>
    <row r="30" spans="1:19">
      <c r="A30" s="1158"/>
      <c r="B30" s="1158"/>
      <c r="C30" s="1101" t="s">
        <v>384</v>
      </c>
      <c r="D30" s="1102">
        <v>146.19513735396274</v>
      </c>
      <c r="E30" s="1115"/>
      <c r="F30" s="1103"/>
      <c r="G30" s="1103">
        <v>83.043890116829814</v>
      </c>
      <c r="H30" s="1103">
        <v>100.09472687085569</v>
      </c>
      <c r="I30" s="1103">
        <v>106.09409535838333</v>
      </c>
      <c r="J30" s="1103">
        <v>109.88317019261132</v>
      </c>
      <c r="K30" s="1103"/>
      <c r="L30" s="1103">
        <v>84.306915061572468</v>
      </c>
      <c r="M30" s="1103" t="e">
        <v>#VALUE!</v>
      </c>
      <c r="N30" s="1103">
        <v>84.306915061572468</v>
      </c>
      <c r="O30" s="1103"/>
      <c r="P30" s="1104"/>
      <c r="Q30" s="1104">
        <v>79.886327754973166</v>
      </c>
      <c r="R30" s="1126"/>
      <c r="S30" s="1085"/>
    </row>
    <row r="31" spans="1:19">
      <c r="A31" s="683" t="s">
        <v>389</v>
      </c>
      <c r="B31" s="683" t="s">
        <v>393</v>
      </c>
      <c r="C31" s="1106" t="s">
        <v>385</v>
      </c>
      <c r="D31" s="1107">
        <v>5.45</v>
      </c>
      <c r="E31" s="1108"/>
      <c r="F31" s="1108">
        <v>0</v>
      </c>
      <c r="G31" s="1108">
        <v>20.34</v>
      </c>
      <c r="H31" s="1108">
        <v>7.69</v>
      </c>
      <c r="I31" s="1108">
        <v>44.62</v>
      </c>
      <c r="J31" s="1108">
        <v>7.21</v>
      </c>
      <c r="K31" s="1108"/>
      <c r="L31" s="1108">
        <v>5.73</v>
      </c>
      <c r="M31" s="1108">
        <v>0</v>
      </c>
      <c r="N31" s="1108">
        <v>4.37</v>
      </c>
      <c r="O31" s="1108"/>
      <c r="P31" s="1109"/>
      <c r="Q31" s="1110">
        <v>4.59</v>
      </c>
      <c r="R31" s="1111">
        <v>100</v>
      </c>
      <c r="S31" s="1085"/>
    </row>
    <row r="32" spans="1:19" ht="14.25">
      <c r="C32" s="1095" t="s">
        <v>394</v>
      </c>
      <c r="D32" s="1112"/>
      <c r="E32" s="1113"/>
      <c r="F32" s="1113"/>
      <c r="G32" s="1113"/>
      <c r="H32" s="1113"/>
      <c r="I32" s="1113"/>
      <c r="J32" s="1113"/>
      <c r="K32" s="1113"/>
      <c r="L32" s="1113"/>
      <c r="M32" s="1113"/>
      <c r="N32" s="1113"/>
      <c r="O32" s="1113"/>
      <c r="P32" s="1113"/>
      <c r="Q32" s="1113"/>
      <c r="R32" s="1114"/>
      <c r="S32" s="1085"/>
    </row>
    <row r="33" spans="1:19">
      <c r="C33" s="1099" t="s">
        <v>392</v>
      </c>
      <c r="D33" s="1143">
        <v>4.43</v>
      </c>
      <c r="E33" s="1144"/>
      <c r="F33" s="1144">
        <v>4.87</v>
      </c>
      <c r="G33" s="1144">
        <v>2.21</v>
      </c>
      <c r="H33" s="1144" t="e">
        <v>#N/A</v>
      </c>
      <c r="I33" s="1144">
        <v>3.2</v>
      </c>
      <c r="J33" s="1144">
        <v>3.7</v>
      </c>
      <c r="K33" s="1144"/>
      <c r="L33" s="1144">
        <v>2.62</v>
      </c>
      <c r="M33" s="1144"/>
      <c r="N33" s="1144">
        <v>2.72</v>
      </c>
      <c r="O33" s="1144"/>
      <c r="P33" s="1145"/>
      <c r="Q33" s="1145">
        <v>2.4740000000000002</v>
      </c>
      <c r="R33" s="1146">
        <v>3.4380000000000002</v>
      </c>
      <c r="S33" s="1085"/>
    </row>
    <row r="34" spans="1:19">
      <c r="A34" s="1147"/>
      <c r="B34" s="1147"/>
      <c r="C34" s="1100" t="s">
        <v>382</v>
      </c>
      <c r="D34" s="1148">
        <v>4.43</v>
      </c>
      <c r="E34" s="1149"/>
      <c r="F34" s="1149">
        <v>4.74</v>
      </c>
      <c r="G34" s="1149">
        <v>2.25</v>
      </c>
      <c r="H34" s="1149" t="e">
        <v>#N/A</v>
      </c>
      <c r="I34" s="1149">
        <v>3.2</v>
      </c>
      <c r="J34" s="1149">
        <v>3.7</v>
      </c>
      <c r="K34" s="1149"/>
      <c r="L34" s="1149">
        <v>2.4700000000000002</v>
      </c>
      <c r="M34" s="1149"/>
      <c r="N34" s="1149">
        <v>2.75</v>
      </c>
      <c r="O34" s="1149"/>
      <c r="P34" s="1150"/>
      <c r="Q34" s="1150">
        <v>2.3056999999999999</v>
      </c>
      <c r="R34" s="1151">
        <v>3.4020999999999999</v>
      </c>
      <c r="S34" s="1085"/>
    </row>
    <row r="35" spans="1:19">
      <c r="A35" s="1147"/>
      <c r="B35" s="1147"/>
      <c r="C35" s="1101" t="s">
        <v>383</v>
      </c>
      <c r="D35" s="1152">
        <v>0</v>
      </c>
      <c r="E35" s="1154"/>
      <c r="F35" s="1153">
        <v>0.12999999999999989</v>
      </c>
      <c r="G35" s="1153">
        <v>-4.0000000000000036E-2</v>
      </c>
      <c r="H35" s="1153" t="e">
        <v>#N/A</v>
      </c>
      <c r="I35" s="1153">
        <v>0</v>
      </c>
      <c r="J35" s="1153">
        <v>0</v>
      </c>
      <c r="K35" s="1153"/>
      <c r="L35" s="1153">
        <v>0.14999999999999991</v>
      </c>
      <c r="M35" s="1153"/>
      <c r="N35" s="1153">
        <v>-2.9999999999999805E-2</v>
      </c>
      <c r="O35" s="1154"/>
      <c r="P35" s="1156"/>
      <c r="Q35" s="1155">
        <v>0.16830000000000034</v>
      </c>
      <c r="R35" s="1157">
        <v>3.5900000000000265E-2</v>
      </c>
      <c r="S35" s="1085"/>
    </row>
    <row r="36" spans="1:19">
      <c r="A36" s="1158"/>
      <c r="B36" s="1158"/>
      <c r="C36" s="1101" t="s">
        <v>384</v>
      </c>
      <c r="D36" s="1102">
        <v>128.85398487492728</v>
      </c>
      <c r="E36" s="1115"/>
      <c r="F36" s="1103">
        <v>141.65212332751599</v>
      </c>
      <c r="G36" s="1103">
        <v>64.281559045956953</v>
      </c>
      <c r="H36" s="1103" t="e">
        <v>#N/A</v>
      </c>
      <c r="I36" s="1103">
        <v>93.077370564281551</v>
      </c>
      <c r="J36" s="1103">
        <v>107.62070971495055</v>
      </c>
      <c r="K36" s="1103"/>
      <c r="L36" s="1103">
        <v>76.207097149505515</v>
      </c>
      <c r="M36" s="1103"/>
      <c r="N36" s="1103">
        <v>79.115764979639323</v>
      </c>
      <c r="O36" s="1103"/>
      <c r="P36" s="1104"/>
      <c r="Q36" s="1104">
        <v>71.960442117510183</v>
      </c>
      <c r="R36" s="1105"/>
      <c r="S36" s="1085"/>
    </row>
    <row r="37" spans="1:19">
      <c r="A37" s="683" t="s">
        <v>389</v>
      </c>
      <c r="B37" s="683" t="s">
        <v>395</v>
      </c>
      <c r="C37" s="1106" t="s">
        <v>385</v>
      </c>
      <c r="D37" s="1107">
        <v>2.85</v>
      </c>
      <c r="E37" s="1108"/>
      <c r="F37" s="1108">
        <v>25.17</v>
      </c>
      <c r="G37" s="1108">
        <v>24.15</v>
      </c>
      <c r="H37" s="1108">
        <v>0</v>
      </c>
      <c r="I37" s="1108">
        <v>21.5</v>
      </c>
      <c r="J37" s="1108">
        <v>16.48</v>
      </c>
      <c r="K37" s="1108"/>
      <c r="L37" s="1108">
        <v>4.92</v>
      </c>
      <c r="M37" s="1108"/>
      <c r="N37" s="1108">
        <v>1.46</v>
      </c>
      <c r="O37" s="1108"/>
      <c r="P37" s="1109"/>
      <c r="Q37" s="1110">
        <v>3.47</v>
      </c>
      <c r="R37" s="1111">
        <v>100</v>
      </c>
      <c r="S37" s="1085"/>
    </row>
    <row r="38" spans="1:19" ht="14.25">
      <c r="C38" s="1095" t="s">
        <v>396</v>
      </c>
      <c r="D38" s="1112"/>
      <c r="E38" s="1113"/>
      <c r="F38" s="1113"/>
      <c r="G38" s="1113"/>
      <c r="H38" s="1113"/>
      <c r="I38" s="1113"/>
      <c r="J38" s="1113"/>
      <c r="K38" s="1113"/>
      <c r="L38" s="1113"/>
      <c r="M38" s="1113"/>
      <c r="N38" s="1113"/>
      <c r="O38" s="1113"/>
      <c r="P38" s="1113"/>
      <c r="Q38" s="1113"/>
      <c r="R38" s="1114"/>
      <c r="S38" s="1085"/>
    </row>
    <row r="39" spans="1:19">
      <c r="C39" s="1099" t="s">
        <v>392</v>
      </c>
      <c r="D39" s="1143">
        <v>3.13</v>
      </c>
      <c r="E39" s="1144"/>
      <c r="F39" s="1144">
        <v>2.57</v>
      </c>
      <c r="G39" s="1144">
        <v>2.2200000000000002</v>
      </c>
      <c r="H39" s="1144" t="e">
        <v>#N/A</v>
      </c>
      <c r="I39" s="1144">
        <v>3.18</v>
      </c>
      <c r="J39" s="1144">
        <v>2.98</v>
      </c>
      <c r="K39" s="1144"/>
      <c r="L39" s="1144">
        <v>2.36</v>
      </c>
      <c r="M39" s="1144"/>
      <c r="N39" s="1144">
        <v>2.2400000000000002</v>
      </c>
      <c r="O39" s="1144"/>
      <c r="P39" s="1145"/>
      <c r="Q39" s="1145">
        <v>2.1467999999999998</v>
      </c>
      <c r="R39" s="1146">
        <v>2.7757999999999998</v>
      </c>
      <c r="S39" s="1085"/>
    </row>
    <row r="40" spans="1:19">
      <c r="A40" s="1147"/>
      <c r="B40" s="1147"/>
      <c r="C40" s="1100" t="s">
        <v>382</v>
      </c>
      <c r="D40" s="1148">
        <v>3.13</v>
      </c>
      <c r="E40" s="1149"/>
      <c r="F40" s="1149">
        <v>2.58</v>
      </c>
      <c r="G40" s="1149">
        <v>2.2200000000000002</v>
      </c>
      <c r="H40" s="1149" t="e">
        <v>#N/A</v>
      </c>
      <c r="I40" s="1149">
        <v>3.18</v>
      </c>
      <c r="J40" s="1149">
        <v>2.97</v>
      </c>
      <c r="K40" s="1149"/>
      <c r="L40" s="1149">
        <v>2.23</v>
      </c>
      <c r="M40" s="1149"/>
      <c r="N40" s="1149">
        <v>2.1800000000000002</v>
      </c>
      <c r="O40" s="1149"/>
      <c r="P40" s="1150"/>
      <c r="Q40" s="1150">
        <v>2.2521</v>
      </c>
      <c r="R40" s="1151">
        <v>2.7738999999999998</v>
      </c>
      <c r="S40" s="1085"/>
    </row>
    <row r="41" spans="1:19">
      <c r="A41" s="1147"/>
      <c r="B41" s="1147"/>
      <c r="C41" s="1101" t="s">
        <v>383</v>
      </c>
      <c r="D41" s="1152">
        <v>0</v>
      </c>
      <c r="E41" s="1154"/>
      <c r="F41" s="1153">
        <v>-1.0000000000000231E-2</v>
      </c>
      <c r="G41" s="1153">
        <v>0</v>
      </c>
      <c r="H41" s="1153" t="e">
        <v>#N/A</v>
      </c>
      <c r="I41" s="1153">
        <v>0</v>
      </c>
      <c r="J41" s="1153">
        <v>9.9999999999997868E-3</v>
      </c>
      <c r="K41" s="1153"/>
      <c r="L41" s="1153">
        <v>0.12999999999999989</v>
      </c>
      <c r="M41" s="1153"/>
      <c r="N41" s="1153">
        <v>6.0000000000000053E-2</v>
      </c>
      <c r="O41" s="1154"/>
      <c r="P41" s="1156"/>
      <c r="Q41" s="1155">
        <v>-0.10530000000000017</v>
      </c>
      <c r="R41" s="1157">
        <v>1.9000000000000128E-3</v>
      </c>
      <c r="S41" s="1085"/>
    </row>
    <row r="42" spans="1:19">
      <c r="A42" s="1158"/>
      <c r="B42" s="1158"/>
      <c r="C42" s="1101" t="s">
        <v>384</v>
      </c>
      <c r="D42" s="1102">
        <v>112.76028532315007</v>
      </c>
      <c r="E42" s="1115"/>
      <c r="F42" s="1103">
        <v>92.585921175877232</v>
      </c>
      <c r="G42" s="1103">
        <v>79.976943583831712</v>
      </c>
      <c r="H42" s="1103" t="e">
        <v>#N/A</v>
      </c>
      <c r="I42" s="1103">
        <v>114.56156783629945</v>
      </c>
      <c r="J42" s="1103">
        <v>107.35643778370201</v>
      </c>
      <c r="K42" s="1103"/>
      <c r="L42" s="1103">
        <v>85.020534620649897</v>
      </c>
      <c r="M42" s="1103"/>
      <c r="N42" s="1103">
        <v>80.697456589091445</v>
      </c>
      <c r="O42" s="1103"/>
      <c r="P42" s="1104"/>
      <c r="Q42" s="1104">
        <v>77.339865984581024</v>
      </c>
      <c r="R42" s="1105"/>
      <c r="S42" s="1085"/>
    </row>
    <row r="43" spans="1:19" ht="13.5" thickBot="1">
      <c r="C43" s="1116" t="s">
        <v>385</v>
      </c>
      <c r="D43" s="1117">
        <v>5.14</v>
      </c>
      <c r="E43" s="1118"/>
      <c r="F43" s="1118">
        <v>25.14</v>
      </c>
      <c r="G43" s="1118">
        <v>14.29</v>
      </c>
      <c r="H43" s="1118">
        <v>0</v>
      </c>
      <c r="I43" s="1118">
        <v>32.54</v>
      </c>
      <c r="J43" s="1118">
        <v>13.84</v>
      </c>
      <c r="K43" s="1118"/>
      <c r="L43" s="1118">
        <v>3.79</v>
      </c>
      <c r="M43" s="1118"/>
      <c r="N43" s="1118">
        <v>2.1800000000000002</v>
      </c>
      <c r="O43" s="1118"/>
      <c r="P43" s="1119"/>
      <c r="Q43" s="1120">
        <v>3.09</v>
      </c>
      <c r="R43" s="1121">
        <v>100.01000000000002</v>
      </c>
      <c r="S43" s="1085"/>
    </row>
    <row r="44" spans="1:19" ht="13.5" thickBot="1">
      <c r="A44" s="1142" t="s">
        <v>397</v>
      </c>
      <c r="B44" s="1142" t="s">
        <v>398</v>
      </c>
      <c r="C44" s="1085"/>
      <c r="D44" s="1085"/>
      <c r="E44" s="1085"/>
      <c r="F44" s="1085"/>
      <c r="G44" s="1085"/>
      <c r="H44" s="1085"/>
      <c r="I44" s="1085"/>
      <c r="J44" s="1085"/>
      <c r="K44" s="1085"/>
      <c r="L44" s="1085"/>
      <c r="M44" s="1085"/>
      <c r="N44" s="1085"/>
      <c r="O44" s="1085"/>
      <c r="P44" s="1085"/>
      <c r="Q44" s="1085"/>
      <c r="R44" s="1085"/>
      <c r="S44" s="1085"/>
    </row>
    <row r="45" spans="1:19" ht="18.75" thickBot="1">
      <c r="A45" s="1142"/>
      <c r="B45" s="1142"/>
      <c r="C45" s="1087" t="s">
        <v>399</v>
      </c>
      <c r="D45" s="1088"/>
      <c r="E45" s="1088"/>
      <c r="F45" s="1088"/>
      <c r="G45" s="1088"/>
      <c r="H45" s="1088"/>
      <c r="I45" s="1088"/>
      <c r="J45" s="1088"/>
      <c r="K45" s="1088"/>
      <c r="L45" s="1088"/>
      <c r="M45" s="1088"/>
      <c r="N45" s="1088"/>
      <c r="O45" s="1088"/>
      <c r="P45" s="1088"/>
      <c r="Q45" s="1088"/>
      <c r="R45" s="1089"/>
      <c r="S45" s="1085"/>
    </row>
    <row r="46" spans="1:19" ht="13.5" thickBot="1">
      <c r="C46" s="1090"/>
      <c r="D46" s="1091" t="s">
        <v>326</v>
      </c>
      <c r="E46" s="1092" t="s">
        <v>329</v>
      </c>
      <c r="F46" s="1092" t="s">
        <v>330</v>
      </c>
      <c r="G46" s="1092" t="s">
        <v>332</v>
      </c>
      <c r="H46" s="1092" t="s">
        <v>334</v>
      </c>
      <c r="I46" s="1092" t="s">
        <v>335</v>
      </c>
      <c r="J46" s="1092" t="s">
        <v>337</v>
      </c>
      <c r="K46" s="1092" t="s">
        <v>344</v>
      </c>
      <c r="L46" s="1092" t="s">
        <v>345</v>
      </c>
      <c r="M46" s="1092" t="s">
        <v>346</v>
      </c>
      <c r="N46" s="1092" t="s">
        <v>347</v>
      </c>
      <c r="O46" s="1092" t="s">
        <v>348</v>
      </c>
      <c r="P46" s="1093" t="s">
        <v>349</v>
      </c>
      <c r="Q46" s="1093" t="s">
        <v>352</v>
      </c>
      <c r="R46" s="1094" t="s">
        <v>377</v>
      </c>
      <c r="S46" s="1085"/>
    </row>
    <row r="47" spans="1:19">
      <c r="C47" s="1127" t="s">
        <v>400</v>
      </c>
      <c r="D47" s="1128">
        <v>688.5</v>
      </c>
      <c r="E47" s="1129"/>
      <c r="F47" s="1130">
        <v>540</v>
      </c>
      <c r="G47" s="1130"/>
      <c r="H47" s="1130"/>
      <c r="I47" s="1130">
        <v>685.5</v>
      </c>
      <c r="J47" s="1130">
        <v>552.62</v>
      </c>
      <c r="K47" s="1129">
        <v>563.95000000000005</v>
      </c>
      <c r="L47" s="1129"/>
      <c r="M47" s="1129"/>
      <c r="N47" s="1129">
        <v>481.42</v>
      </c>
      <c r="O47" s="1129"/>
      <c r="P47" s="1129">
        <v>448.61</v>
      </c>
      <c r="Q47" s="1129"/>
      <c r="R47" s="1131">
        <v>603.58420000000001</v>
      </c>
      <c r="S47" s="1085"/>
    </row>
    <row r="48" spans="1:19">
      <c r="A48" s="1147"/>
      <c r="B48" s="1147"/>
      <c r="C48" s="1132" t="s">
        <v>382</v>
      </c>
      <c r="D48" s="1133">
        <v>688.5</v>
      </c>
      <c r="E48" s="1134"/>
      <c r="F48" s="1134">
        <v>548</v>
      </c>
      <c r="G48" s="1134"/>
      <c r="H48" s="1134"/>
      <c r="I48" s="1134">
        <v>673</v>
      </c>
      <c r="J48" s="1134">
        <v>559.75</v>
      </c>
      <c r="K48" s="1134">
        <v>563.95000000000005</v>
      </c>
      <c r="L48" s="1134"/>
      <c r="M48" s="1134"/>
      <c r="N48" s="1134">
        <v>482.55</v>
      </c>
      <c r="O48" s="1134"/>
      <c r="P48" s="1134">
        <v>435.25</v>
      </c>
      <c r="Q48" s="1135"/>
      <c r="R48" s="1136">
        <v>601.72019999999998</v>
      </c>
      <c r="S48" s="1085"/>
    </row>
    <row r="49" spans="1:19">
      <c r="A49" s="1147"/>
      <c r="B49" s="1147"/>
      <c r="C49" s="1101" t="s">
        <v>383</v>
      </c>
      <c r="D49" s="1152">
        <v>0</v>
      </c>
      <c r="E49" s="1154"/>
      <c r="F49" s="1153">
        <v>-8</v>
      </c>
      <c r="G49" s="1153"/>
      <c r="H49" s="1153"/>
      <c r="I49" s="1153">
        <v>12.5</v>
      </c>
      <c r="J49" s="1153">
        <v>-7.1299999999999955</v>
      </c>
      <c r="K49" s="1153">
        <v>0</v>
      </c>
      <c r="L49" s="1153"/>
      <c r="M49" s="1153"/>
      <c r="N49" s="1153">
        <v>-1.1299999999999955</v>
      </c>
      <c r="O49" s="1153"/>
      <c r="P49" s="1153">
        <v>13.360000000000014</v>
      </c>
      <c r="Q49" s="1156"/>
      <c r="R49" s="1157">
        <v>1.8640000000000327</v>
      </c>
      <c r="S49" s="1085"/>
    </row>
    <row r="50" spans="1:19">
      <c r="A50" s="1158"/>
      <c r="B50" s="1158"/>
      <c r="C50" s="1101" t="s">
        <v>384</v>
      </c>
      <c r="D50" s="1102">
        <v>114.06859225274617</v>
      </c>
      <c r="E50" s="1103"/>
      <c r="F50" s="1103">
        <v>89.465562551173477</v>
      </c>
      <c r="G50" s="1103"/>
      <c r="H50" s="1103"/>
      <c r="I50" s="1103">
        <v>113.57156134968409</v>
      </c>
      <c r="J50" s="1103">
        <v>91.556405883387939</v>
      </c>
      <c r="K50" s="1103">
        <v>93.433525927285714</v>
      </c>
      <c r="L50" s="1103"/>
      <c r="M50" s="1103"/>
      <c r="N50" s="1103">
        <v>79.760205784048026</v>
      </c>
      <c r="O50" s="1103"/>
      <c r="P50" s="1103">
        <v>74.324344474225796</v>
      </c>
      <c r="Q50" s="1104"/>
      <c r="R50" s="1126"/>
      <c r="S50" s="1085"/>
    </row>
    <row r="51" spans="1:19" ht="13.5" thickBot="1">
      <c r="C51" s="1116" t="s">
        <v>385</v>
      </c>
      <c r="D51" s="1117">
        <v>7.99</v>
      </c>
      <c r="E51" s="1118"/>
      <c r="F51" s="1118">
        <v>7.91</v>
      </c>
      <c r="G51" s="1118"/>
      <c r="H51" s="1118"/>
      <c r="I51" s="1118">
        <v>28.82</v>
      </c>
      <c r="J51" s="1118">
        <v>15.97</v>
      </c>
      <c r="K51" s="1118">
        <v>37.450000000000003</v>
      </c>
      <c r="L51" s="1118"/>
      <c r="M51" s="1118"/>
      <c r="N51" s="1118">
        <v>1.48</v>
      </c>
      <c r="O51" s="1118"/>
      <c r="P51" s="1119">
        <v>0.37</v>
      </c>
      <c r="Q51" s="1120"/>
      <c r="R51" s="1121">
        <v>99.990000000000009</v>
      </c>
      <c r="S51" s="1085"/>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L10" sqref="L1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555" t="s">
        <v>518</v>
      </c>
      <c r="B5" s="1555"/>
      <c r="C5" s="1555"/>
      <c r="D5" s="1555"/>
      <c r="E5" s="1555"/>
      <c r="F5" s="1555"/>
      <c r="H5" s="917" t="s">
        <v>267</v>
      </c>
      <c r="K5" s="3"/>
      <c r="L5" s="3"/>
      <c r="M5" s="3"/>
      <c r="N5" s="3"/>
      <c r="O5" s="3"/>
      <c r="P5" s="3"/>
    </row>
    <row r="6" spans="1:20" ht="15.75" customHeight="1" thickBot="1">
      <c r="A6" s="1556" t="s">
        <v>116</v>
      </c>
      <c r="B6" s="1558" t="s">
        <v>519</v>
      </c>
      <c r="C6" s="1559"/>
      <c r="D6" s="1560"/>
      <c r="E6" s="1561" t="s">
        <v>520</v>
      </c>
      <c r="F6" s="1563" t="s">
        <v>521</v>
      </c>
      <c r="K6" s="3"/>
      <c r="L6" s="3"/>
      <c r="M6" s="3"/>
      <c r="N6" s="3"/>
      <c r="O6" s="3"/>
      <c r="P6" s="3"/>
    </row>
    <row r="7" spans="1:20" ht="21" customHeight="1" thickBot="1">
      <c r="A7" s="1557"/>
      <c r="B7" s="918" t="s">
        <v>254</v>
      </c>
      <c r="C7" s="918" t="s">
        <v>257</v>
      </c>
      <c r="D7" s="918" t="s">
        <v>258</v>
      </c>
      <c r="E7" s="1562"/>
      <c r="F7" s="1564"/>
      <c r="K7"/>
      <c r="L7"/>
      <c r="M7"/>
      <c r="N7"/>
      <c r="O7"/>
      <c r="P7" s="3"/>
    </row>
    <row r="8" spans="1:20" ht="17.25" customHeight="1" thickBot="1">
      <c r="A8" s="919" t="s">
        <v>117</v>
      </c>
      <c r="B8" s="920">
        <v>8112.7219999999998</v>
      </c>
      <c r="C8" s="921">
        <v>5294.8429999999998</v>
      </c>
      <c r="D8" s="922">
        <f t="shared" ref="D8:D13" si="0">(C8/B8)*100</f>
        <v>65.265924309991149</v>
      </c>
      <c r="E8" s="921">
        <v>6496.0259999999998</v>
      </c>
      <c r="F8" s="922">
        <f t="shared" ref="F8:F13" si="1">((B8-E8)/E8)*100</f>
        <v>24.887461965207649</v>
      </c>
      <c r="H8" s="923" t="s">
        <v>118</v>
      </c>
      <c r="J8"/>
      <c r="K8"/>
      <c r="L8"/>
      <c r="M8"/>
      <c r="N8"/>
      <c r="O8"/>
      <c r="P8"/>
    </row>
    <row r="9" spans="1:20" ht="18" customHeight="1" thickBot="1">
      <c r="A9" s="919" t="s">
        <v>119</v>
      </c>
      <c r="B9" s="924">
        <v>33359</v>
      </c>
      <c r="C9" s="921">
        <v>11467</v>
      </c>
      <c r="D9" s="922">
        <f t="shared" si="0"/>
        <v>34.374531610659794</v>
      </c>
      <c r="E9" s="925">
        <v>24669</v>
      </c>
      <c r="F9" s="922">
        <f t="shared" si="1"/>
        <v>35.226397502938909</v>
      </c>
      <c r="H9" s="926">
        <f>B9-E9</f>
        <v>8690</v>
      </c>
      <c r="J9"/>
      <c r="K9"/>
      <c r="L9"/>
      <c r="M9"/>
      <c r="N9"/>
      <c r="O9"/>
      <c r="P9"/>
      <c r="Q9" s="897"/>
      <c r="R9" s="897"/>
      <c r="S9" s="897"/>
      <c r="T9" s="897"/>
    </row>
    <row r="10" spans="1:20" ht="15" customHeight="1" thickBot="1">
      <c r="A10" s="927" t="s">
        <v>249</v>
      </c>
      <c r="B10" s="924">
        <v>15324</v>
      </c>
      <c r="C10" s="928">
        <v>0</v>
      </c>
      <c r="D10" s="929">
        <f t="shared" si="0"/>
        <v>0</v>
      </c>
      <c r="E10" s="928">
        <v>9435</v>
      </c>
      <c r="F10" s="929">
        <f t="shared" si="1"/>
        <v>62.416534181240067</v>
      </c>
      <c r="J10"/>
      <c r="K10"/>
      <c r="L10"/>
      <c r="M10"/>
      <c r="N10"/>
      <c r="O10"/>
      <c r="P10"/>
      <c r="Q10" s="897"/>
      <c r="R10" s="897"/>
      <c r="S10" s="897"/>
      <c r="T10" s="897"/>
    </row>
    <row r="11" spans="1:20" ht="17.25" customHeight="1" thickBot="1">
      <c r="A11" s="919" t="s">
        <v>120</v>
      </c>
      <c r="B11" s="924">
        <v>194669.239</v>
      </c>
      <c r="C11" s="930">
        <v>35694.31</v>
      </c>
      <c r="D11" s="922">
        <f t="shared" si="0"/>
        <v>18.335875859667791</v>
      </c>
      <c r="E11" s="930">
        <v>168408.68</v>
      </c>
      <c r="F11" s="922">
        <f t="shared" si="1"/>
        <v>15.593352432903107</v>
      </c>
      <c r="J11"/>
      <c r="K11"/>
      <c r="L11"/>
      <c r="M11"/>
      <c r="N11"/>
      <c r="O11"/>
      <c r="P11"/>
      <c r="Q11" s="897"/>
      <c r="R11" s="897"/>
      <c r="S11" s="897"/>
      <c r="T11" s="897"/>
    </row>
    <row r="12" spans="1:20" ht="15" customHeight="1" thickBot="1">
      <c r="A12" s="932" t="s">
        <v>121</v>
      </c>
      <c r="B12" s="924">
        <v>70449.445999999996</v>
      </c>
      <c r="C12" s="933">
        <v>11612.761</v>
      </c>
      <c r="D12" s="922">
        <f t="shared" si="0"/>
        <v>16.483821604502044</v>
      </c>
      <c r="E12" s="933">
        <v>72238.656000000003</v>
      </c>
      <c r="F12" s="922">
        <f t="shared" si="1"/>
        <v>-2.4768041088693655</v>
      </c>
      <c r="J12"/>
      <c r="K12"/>
      <c r="L12"/>
      <c r="M12"/>
      <c r="N12"/>
      <c r="O12"/>
      <c r="P12"/>
      <c r="Q12" s="897"/>
      <c r="R12" s="897"/>
      <c r="S12" s="897"/>
      <c r="T12" s="897"/>
    </row>
    <row r="13" spans="1:20" ht="15" customHeight="1" thickBot="1">
      <c r="A13" s="932" t="s">
        <v>122</v>
      </c>
      <c r="B13" s="924">
        <f>B11+B12</f>
        <v>265118.685</v>
      </c>
      <c r="C13" s="933">
        <f>C11+C12</f>
        <v>47307.070999999996</v>
      </c>
      <c r="D13" s="934">
        <f t="shared" si="0"/>
        <v>17.84373326987496</v>
      </c>
      <c r="E13" s="933">
        <f>E11+E12</f>
        <v>240647.33600000001</v>
      </c>
      <c r="F13" s="934">
        <f t="shared" si="1"/>
        <v>10.168967338994348</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555" t="s">
        <v>524</v>
      </c>
      <c r="B18" s="1555"/>
      <c r="C18" s="1555"/>
      <c r="D18" s="1555"/>
      <c r="E18" s="1555"/>
      <c r="F18" s="1555"/>
      <c r="I18"/>
      <c r="J18"/>
      <c r="K18"/>
      <c r="L18"/>
      <c r="M18" s="3"/>
      <c r="N18" s="3"/>
      <c r="O18" s="897"/>
      <c r="P18" s="897"/>
      <c r="Q18" s="897"/>
      <c r="R18" s="897"/>
      <c r="S18" s="897"/>
      <c r="T18" s="897"/>
    </row>
    <row r="19" spans="1:20" ht="16.5" customHeight="1" thickBot="1">
      <c r="A19" s="1565" t="s">
        <v>497</v>
      </c>
      <c r="B19" s="1558" t="s">
        <v>525</v>
      </c>
      <c r="C19" s="1559"/>
      <c r="D19" s="1560"/>
      <c r="E19" s="1561" t="s">
        <v>520</v>
      </c>
      <c r="F19" s="1563" t="s">
        <v>526</v>
      </c>
      <c r="I19"/>
      <c r="J19"/>
      <c r="K19"/>
      <c r="L19"/>
      <c r="M19" s="3"/>
      <c r="N19" s="3"/>
      <c r="O19" s="897"/>
      <c r="P19" s="897"/>
      <c r="Q19" s="897"/>
      <c r="R19" s="897"/>
      <c r="S19" s="897"/>
      <c r="T19" s="897"/>
    </row>
    <row r="20" spans="1:20" ht="21" customHeight="1" thickBot="1">
      <c r="A20" s="1566"/>
      <c r="B20" s="937" t="s">
        <v>254</v>
      </c>
      <c r="C20" s="937" t="s">
        <v>366</v>
      </c>
      <c r="D20" s="937" t="s">
        <v>367</v>
      </c>
      <c r="E20" s="1567"/>
      <c r="F20" s="1568"/>
      <c r="I20"/>
      <c r="J20"/>
      <c r="K20"/>
      <c r="L20"/>
      <c r="M20" s="3"/>
      <c r="N20" s="3"/>
      <c r="O20" s="897"/>
      <c r="P20" s="897"/>
      <c r="Q20" s="897"/>
      <c r="R20" s="897"/>
      <c r="S20" s="897"/>
      <c r="T20" s="897"/>
    </row>
    <row r="21" spans="1:20" ht="15.75" thickBot="1">
      <c r="A21" s="938" t="s">
        <v>117</v>
      </c>
      <c r="B21" s="924">
        <v>38840.964</v>
      </c>
      <c r="C21" s="939">
        <v>0</v>
      </c>
      <c r="D21" s="940">
        <f t="shared" ref="D21:D26" si="2">(C21/B21)*100</f>
        <v>0</v>
      </c>
      <c r="E21" s="933">
        <v>48289.7</v>
      </c>
      <c r="F21" s="940">
        <f t="shared" ref="F21:F26" si="3">((B21-E21)/E21)*100</f>
        <v>-19.566773038556875</v>
      </c>
      <c r="H21" s="923" t="s">
        <v>124</v>
      </c>
      <c r="K21" s="3"/>
      <c r="L21" s="3"/>
      <c r="M21" s="3"/>
      <c r="N21" s="3"/>
      <c r="O21" s="897"/>
      <c r="P21" s="897"/>
      <c r="Q21" s="897"/>
      <c r="R21" s="897"/>
      <c r="S21" s="897"/>
      <c r="T21" s="897"/>
    </row>
    <row r="22" spans="1:20" ht="15.75" thickBot="1">
      <c r="A22" s="938" t="s">
        <v>119</v>
      </c>
      <c r="B22" s="924">
        <v>158379</v>
      </c>
      <c r="C22" s="939">
        <v>0</v>
      </c>
      <c r="D22" s="922">
        <f t="shared" si="2"/>
        <v>0</v>
      </c>
      <c r="E22" s="933">
        <v>188684</v>
      </c>
      <c r="F22" s="922">
        <f t="shared" si="3"/>
        <v>-16.061245256619532</v>
      </c>
      <c r="H22" s="926">
        <f>B22-E22</f>
        <v>-30305</v>
      </c>
      <c r="K22" s="897"/>
      <c r="L22" s="897"/>
      <c r="M22" s="897"/>
      <c r="O22" s="897"/>
      <c r="P22" s="897"/>
      <c r="Q22" s="897"/>
      <c r="R22" s="897"/>
      <c r="S22" s="897"/>
      <c r="T22" s="897"/>
    </row>
    <row r="23" spans="1:20" ht="15.75" thickBot="1">
      <c r="A23" s="941" t="s">
        <v>249</v>
      </c>
      <c r="B23" s="924">
        <v>51578</v>
      </c>
      <c r="C23" s="942">
        <v>0</v>
      </c>
      <c r="D23" s="922">
        <f t="shared" si="2"/>
        <v>0</v>
      </c>
      <c r="E23" s="928">
        <v>63692</v>
      </c>
      <c r="F23" s="922">
        <f t="shared" si="3"/>
        <v>-19.019657099792752</v>
      </c>
      <c r="N23" s="897"/>
      <c r="O23" s="897"/>
      <c r="P23" s="897"/>
      <c r="Q23" s="897"/>
      <c r="R23" s="897"/>
      <c r="S23" s="897"/>
      <c r="T23" s="897"/>
    </row>
    <row r="24" spans="1:20" ht="15.75" thickBot="1">
      <c r="A24" s="938" t="s">
        <v>120</v>
      </c>
      <c r="B24" s="924">
        <v>10560.294</v>
      </c>
      <c r="C24" s="943">
        <v>395.55200000000002</v>
      </c>
      <c r="D24" s="929">
        <f t="shared" si="2"/>
        <v>3.7456532933647493</v>
      </c>
      <c r="E24" s="933">
        <v>9208.7330000000002</v>
      </c>
      <c r="F24" s="929">
        <f t="shared" si="3"/>
        <v>14.676948500950127</v>
      </c>
      <c r="N24" s="897"/>
      <c r="O24" s="897"/>
      <c r="P24" s="897"/>
      <c r="Q24" s="897"/>
      <c r="R24" s="897"/>
      <c r="S24" s="897"/>
      <c r="T24" s="897"/>
    </row>
    <row r="25" spans="1:20" ht="15.75" thickBot="1">
      <c r="A25" s="938" t="s">
        <v>121</v>
      </c>
      <c r="B25" s="924">
        <v>4599.1099999999997</v>
      </c>
      <c r="C25" s="943">
        <v>194.274</v>
      </c>
      <c r="D25" s="922">
        <f t="shared" si="2"/>
        <v>4.2241651102061049</v>
      </c>
      <c r="E25" s="933">
        <v>7984.8670000000002</v>
      </c>
      <c r="F25" s="922">
        <f t="shared" si="3"/>
        <v>-42.402171507678219</v>
      </c>
      <c r="N25" s="897"/>
      <c r="O25" s="897"/>
      <c r="P25" s="897"/>
      <c r="Q25" s="897"/>
      <c r="R25" s="897"/>
      <c r="S25" s="897"/>
      <c r="T25" s="897"/>
    </row>
    <row r="26" spans="1:20" ht="15.75" thickBot="1">
      <c r="A26" s="938" t="s">
        <v>122</v>
      </c>
      <c r="B26" s="924">
        <f>B24+B25</f>
        <v>15159.403999999999</v>
      </c>
      <c r="C26" s="933">
        <f>C24+C25</f>
        <v>589.82600000000002</v>
      </c>
      <c r="D26" s="934">
        <f t="shared" si="2"/>
        <v>3.8908257870823948</v>
      </c>
      <c r="E26" s="933">
        <f>E24+E25</f>
        <v>17193.599999999999</v>
      </c>
      <c r="F26" s="934">
        <f t="shared" si="3"/>
        <v>-11.831123208635772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554"/>
      <c r="D30" s="1554"/>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554"/>
      <c r="C41" s="1554"/>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3" zoomScale="85" zoomScaleNormal="85" workbookViewId="0">
      <selection activeCell="A37" sqref="A37"/>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71" t="s">
        <v>247</v>
      </c>
      <c r="B1" s="1072"/>
      <c r="C1" s="1072"/>
      <c r="D1" s="1072"/>
      <c r="E1" s="1072"/>
      <c r="F1" s="1072"/>
      <c r="G1" s="1072"/>
      <c r="H1" s="1072"/>
      <c r="I1" s="1072"/>
      <c r="J1" s="1072"/>
      <c r="K1" s="1072"/>
      <c r="L1" s="1072"/>
      <c r="M1" s="1072"/>
      <c r="N1" s="1072"/>
      <c r="O1" s="1072"/>
      <c r="P1" s="1072"/>
      <c r="Q1" s="1072"/>
      <c r="R1" s="1072"/>
      <c r="S1" s="1072"/>
      <c r="T1" s="1072"/>
      <c r="U1" s="1072"/>
      <c r="V1" s="1072"/>
      <c r="W1" s="1072"/>
      <c r="X1" s="1072"/>
      <c r="Y1" s="1072"/>
      <c r="Z1" s="1072"/>
      <c r="AA1" s="1072"/>
    </row>
    <row r="2" spans="1:27" ht="28.5" customHeight="1">
      <c r="A2" s="1570" t="s">
        <v>517</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c r="Y2" s="1570"/>
      <c r="Z2" s="1570"/>
      <c r="AA2" s="1570"/>
    </row>
    <row r="3" spans="1:27" ht="15.75" customHeight="1">
      <c r="A3" s="1571" t="s">
        <v>516</v>
      </c>
      <c r="B3" s="1571"/>
      <c r="C3" s="1571"/>
      <c r="D3" s="1571"/>
      <c r="E3" s="1571"/>
      <c r="F3" s="1571"/>
      <c r="G3" s="1571"/>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369" t="s">
        <v>125</v>
      </c>
      <c r="B5" s="1569" t="s">
        <v>126</v>
      </c>
      <c r="C5" s="1569"/>
      <c r="D5" s="1370"/>
      <c r="E5" s="1370"/>
      <c r="F5" s="1369" t="s">
        <v>127</v>
      </c>
      <c r="G5" s="1371" t="s">
        <v>128</v>
      </c>
      <c r="H5" s="1372"/>
      <c r="I5" s="1370"/>
      <c r="J5" s="1370"/>
      <c r="K5" s="1369" t="s">
        <v>129</v>
      </c>
      <c r="L5" s="1373" t="s">
        <v>130</v>
      </c>
      <c r="M5" s="1370"/>
      <c r="N5" s="1374"/>
      <c r="O5" s="855"/>
      <c r="P5" s="1369" t="s">
        <v>131</v>
      </c>
      <c r="Q5" s="1373" t="s">
        <v>132</v>
      </c>
      <c r="R5" s="1370"/>
    </row>
    <row r="6" spans="1:27" ht="53.25" customHeight="1" thickBot="1">
      <c r="A6" s="1063" t="s">
        <v>133</v>
      </c>
      <c r="B6" s="1064" t="s">
        <v>134</v>
      </c>
      <c r="C6" s="1065" t="s">
        <v>135</v>
      </c>
      <c r="D6" s="1066" t="s">
        <v>136</v>
      </c>
      <c r="E6" s="1067"/>
      <c r="F6" s="1063" t="s">
        <v>133</v>
      </c>
      <c r="G6" s="1064" t="s">
        <v>134</v>
      </c>
      <c r="H6" s="1068" t="s">
        <v>135</v>
      </c>
      <c r="I6" s="1066" t="s">
        <v>136</v>
      </c>
      <c r="J6" s="1067"/>
      <c r="K6" s="1059" t="s">
        <v>133</v>
      </c>
      <c r="L6" s="1060" t="s">
        <v>134</v>
      </c>
      <c r="M6" s="1061" t="s">
        <v>137</v>
      </c>
      <c r="N6" s="1062" t="s">
        <v>136</v>
      </c>
      <c r="O6" s="855"/>
      <c r="P6" s="1059" t="s">
        <v>133</v>
      </c>
      <c r="Q6" s="1060" t="s">
        <v>511</v>
      </c>
      <c r="R6" s="1061" t="s">
        <v>137</v>
      </c>
      <c r="S6" s="1062" t="s">
        <v>136</v>
      </c>
    </row>
    <row r="7" spans="1:27" ht="15.75">
      <c r="A7" s="981" t="s">
        <v>370</v>
      </c>
      <c r="B7" s="982">
        <v>16206.085999999999</v>
      </c>
      <c r="C7" s="982">
        <v>7207</v>
      </c>
      <c r="D7" s="983">
        <v>4.6636218705035972</v>
      </c>
      <c r="E7" s="1067"/>
      <c r="F7" s="981" t="s">
        <v>138</v>
      </c>
      <c r="G7" s="982">
        <v>2545.6239999999998</v>
      </c>
      <c r="H7" s="982">
        <v>13761</v>
      </c>
      <c r="I7" s="983">
        <v>3.1237601589352613</v>
      </c>
      <c r="J7" s="1067"/>
      <c r="K7" s="978" t="s">
        <v>138</v>
      </c>
      <c r="L7" s="979">
        <v>278863.52600000001</v>
      </c>
      <c r="M7" s="979">
        <v>49576.87</v>
      </c>
      <c r="N7" s="980">
        <v>5.62487155804713</v>
      </c>
      <c r="O7" s="855"/>
      <c r="P7" s="978" t="s">
        <v>139</v>
      </c>
      <c r="Q7" s="979">
        <v>67773.432000000001</v>
      </c>
      <c r="R7" s="979">
        <v>12878.561</v>
      </c>
      <c r="S7" s="980">
        <v>5.2625003678594213</v>
      </c>
    </row>
    <row r="8" spans="1:27" ht="15.75">
      <c r="A8" s="978" t="s">
        <v>402</v>
      </c>
      <c r="B8" s="979">
        <v>4194.38</v>
      </c>
      <c r="C8" s="979">
        <v>1705</v>
      </c>
      <c r="D8" s="980">
        <v>5.4352257280326759</v>
      </c>
      <c r="E8" s="1067"/>
      <c r="F8" s="978" t="s">
        <v>140</v>
      </c>
      <c r="G8" s="979">
        <v>231.30799999999999</v>
      </c>
      <c r="H8" s="979">
        <v>779</v>
      </c>
      <c r="I8" s="980">
        <v>4.2944562028888642</v>
      </c>
      <c r="J8" s="1067"/>
      <c r="K8" s="978" t="s">
        <v>141</v>
      </c>
      <c r="L8" s="979">
        <v>182388.766</v>
      </c>
      <c r="M8" s="979">
        <v>34013.913999999997</v>
      </c>
      <c r="N8" s="980">
        <v>5.3621810768381435</v>
      </c>
      <c r="O8" s="855"/>
      <c r="P8" s="978" t="s">
        <v>140</v>
      </c>
      <c r="Q8" s="979">
        <v>48901.826000000001</v>
      </c>
      <c r="R8" s="979">
        <v>9915.07</v>
      </c>
      <c r="S8" s="980">
        <v>4.9320706762534208</v>
      </c>
    </row>
    <row r="9" spans="1:27" ht="16.5" thickBot="1">
      <c r="A9" s="978" t="s">
        <v>138</v>
      </c>
      <c r="B9" s="979">
        <v>3938.9949999999999</v>
      </c>
      <c r="C9" s="979">
        <v>16333</v>
      </c>
      <c r="D9" s="980">
        <v>3.4873948091846358</v>
      </c>
      <c r="E9" s="1067"/>
      <c r="F9" s="978" t="s">
        <v>371</v>
      </c>
      <c r="G9" s="979">
        <v>69.884</v>
      </c>
      <c r="H9" s="979">
        <v>416</v>
      </c>
      <c r="I9" s="980">
        <v>2.9843276252295339</v>
      </c>
      <c r="J9" s="1067"/>
      <c r="K9" s="978" t="s">
        <v>522</v>
      </c>
      <c r="L9" s="979">
        <v>105017.599</v>
      </c>
      <c r="M9" s="979">
        <v>19115.558000000001</v>
      </c>
      <c r="N9" s="980">
        <v>5.4938285871644448</v>
      </c>
      <c r="O9" s="855"/>
      <c r="P9" s="978" t="s">
        <v>141</v>
      </c>
      <c r="Q9" s="979">
        <v>42228.006999999998</v>
      </c>
      <c r="R9" s="979">
        <v>8187.1469999999999</v>
      </c>
      <c r="S9" s="980">
        <v>5.1578415533518571</v>
      </c>
    </row>
    <row r="10" spans="1:27" ht="16.5" thickBot="1">
      <c r="A10" s="978" t="s">
        <v>148</v>
      </c>
      <c r="B10" s="979">
        <v>2466.1860000000001</v>
      </c>
      <c r="C10" s="979">
        <v>1353</v>
      </c>
      <c r="D10" s="980">
        <v>3.5477595128456323</v>
      </c>
      <c r="E10" s="1067"/>
      <c r="F10" s="984" t="s">
        <v>259</v>
      </c>
      <c r="G10" s="985">
        <v>2901.4229999999998</v>
      </c>
      <c r="H10" s="985">
        <v>15324</v>
      </c>
      <c r="I10" s="1483">
        <v>3.1656952385108887</v>
      </c>
      <c r="J10" s="1067"/>
      <c r="K10" s="978" t="s">
        <v>371</v>
      </c>
      <c r="L10" s="979">
        <v>90147.553</v>
      </c>
      <c r="M10" s="979">
        <v>20112.127</v>
      </c>
      <c r="N10" s="980">
        <v>4.4822485955861353</v>
      </c>
      <c r="O10" s="855"/>
      <c r="P10" s="978" t="s">
        <v>145</v>
      </c>
      <c r="Q10" s="979">
        <v>25464.857</v>
      </c>
      <c r="R10" s="979">
        <v>3274.625</v>
      </c>
      <c r="S10" s="980">
        <v>7.7764192846509141</v>
      </c>
    </row>
    <row r="11" spans="1:27" ht="15.75">
      <c r="A11" s="978" t="s">
        <v>470</v>
      </c>
      <c r="B11" s="979">
        <v>1612.3</v>
      </c>
      <c r="C11" s="979">
        <v>664</v>
      </c>
      <c r="D11" s="980">
        <v>6.0991110270474742</v>
      </c>
      <c r="E11" s="1067"/>
      <c r="J11" s="1067"/>
      <c r="K11" s="978" t="s">
        <v>140</v>
      </c>
      <c r="L11" s="979">
        <v>74965.584000000003</v>
      </c>
      <c r="M11" s="979">
        <v>12300.548000000001</v>
      </c>
      <c r="N11" s="980">
        <v>6.0944913998953538</v>
      </c>
      <c r="O11" s="855"/>
      <c r="P11" s="978" t="s">
        <v>371</v>
      </c>
      <c r="Q11" s="979">
        <v>23543.149000000001</v>
      </c>
      <c r="R11" s="979">
        <v>4835.8959999999997</v>
      </c>
      <c r="S11" s="980">
        <v>4.8684150775781783</v>
      </c>
    </row>
    <row r="12" spans="1:27" ht="15.75">
      <c r="A12" s="978" t="s">
        <v>500</v>
      </c>
      <c r="B12" s="979">
        <v>1493.75</v>
      </c>
      <c r="C12" s="979">
        <v>493</v>
      </c>
      <c r="D12" s="980">
        <v>5.9799035208871274</v>
      </c>
      <c r="E12" s="1067"/>
      <c r="J12" s="1067"/>
      <c r="K12" s="978" t="s">
        <v>147</v>
      </c>
      <c r="L12" s="979">
        <v>60855.076999999997</v>
      </c>
      <c r="M12" s="979">
        <v>9082.3119999999999</v>
      </c>
      <c r="N12" s="980">
        <v>6.7003948994485105</v>
      </c>
      <c r="O12" s="855"/>
      <c r="P12" s="978" t="s">
        <v>142</v>
      </c>
      <c r="Q12" s="979">
        <v>23187.995999999999</v>
      </c>
      <c r="R12" s="979">
        <v>3837.9609999999998</v>
      </c>
      <c r="S12" s="980">
        <v>6.0417487306410882</v>
      </c>
    </row>
    <row r="13" spans="1:27" ht="15.75">
      <c r="A13" s="978" t="s">
        <v>146</v>
      </c>
      <c r="B13" s="979">
        <v>1403.5050000000001</v>
      </c>
      <c r="C13" s="979">
        <v>1427</v>
      </c>
      <c r="D13" s="980">
        <v>3.4525803856741182</v>
      </c>
      <c r="E13" s="1067"/>
      <c r="F13" s="1067"/>
      <c r="G13" s="1067"/>
      <c r="H13" s="1069"/>
      <c r="I13" s="1067"/>
      <c r="J13" s="1067"/>
      <c r="K13" s="978" t="s">
        <v>145</v>
      </c>
      <c r="L13" s="979">
        <v>45763.637999999999</v>
      </c>
      <c r="M13" s="979">
        <v>5294.308</v>
      </c>
      <c r="N13" s="980">
        <v>8.6439319359583919</v>
      </c>
      <c r="O13" s="855"/>
      <c r="P13" s="978" t="s">
        <v>138</v>
      </c>
      <c r="Q13" s="979">
        <v>21847.768</v>
      </c>
      <c r="R13" s="979">
        <v>4373.2929999999997</v>
      </c>
      <c r="S13" s="980">
        <v>4.9957247319125431</v>
      </c>
    </row>
    <row r="14" spans="1:27" ht="15.75">
      <c r="A14" s="978" t="s">
        <v>499</v>
      </c>
      <c r="B14" s="979">
        <v>759.76</v>
      </c>
      <c r="C14" s="979">
        <v>286</v>
      </c>
      <c r="D14" s="980">
        <v>4.780258844699472</v>
      </c>
      <c r="E14" s="1067"/>
      <c r="F14" s="855"/>
      <c r="G14" s="1067"/>
      <c r="H14" s="1069"/>
      <c r="I14" s="1067"/>
      <c r="J14" s="1067"/>
      <c r="K14" s="978" t="s">
        <v>148</v>
      </c>
      <c r="L14" s="979">
        <v>38923.07</v>
      </c>
      <c r="M14" s="979">
        <v>6692.6459999999997</v>
      </c>
      <c r="N14" s="980">
        <v>5.8157969209786389</v>
      </c>
      <c r="O14" s="855"/>
      <c r="P14" s="978" t="s">
        <v>147</v>
      </c>
      <c r="Q14" s="979">
        <v>19176.924999999999</v>
      </c>
      <c r="R14" s="979">
        <v>3951.7959999999998</v>
      </c>
      <c r="S14" s="980">
        <v>4.8527112735576434</v>
      </c>
    </row>
    <row r="15" spans="1:27" ht="15.75">
      <c r="A15" s="978" t="s">
        <v>151</v>
      </c>
      <c r="B15" s="979">
        <v>702.53300000000002</v>
      </c>
      <c r="C15" s="979">
        <v>370</v>
      </c>
      <c r="D15" s="980">
        <v>3.1902865446619137</v>
      </c>
      <c r="E15" s="987"/>
      <c r="F15" s="855"/>
      <c r="G15" s="1067"/>
      <c r="H15" s="1069"/>
      <c r="I15" s="1067"/>
      <c r="J15" s="1067"/>
      <c r="K15" s="978" t="s">
        <v>139</v>
      </c>
      <c r="L15" s="979">
        <v>35439.152999999998</v>
      </c>
      <c r="M15" s="979">
        <v>5115.3130000000001</v>
      </c>
      <c r="N15" s="980">
        <v>6.9280517145285145</v>
      </c>
      <c r="O15" s="855"/>
      <c r="P15" s="978" t="s">
        <v>275</v>
      </c>
      <c r="Q15" s="979">
        <v>11528.834999999999</v>
      </c>
      <c r="R15" s="979">
        <v>2170.8890000000001</v>
      </c>
      <c r="S15" s="980">
        <v>5.3106515349241707</v>
      </c>
    </row>
    <row r="16" spans="1:27" ht="15.75">
      <c r="A16" s="978" t="s">
        <v>308</v>
      </c>
      <c r="B16" s="979">
        <v>459.20299999999997</v>
      </c>
      <c r="C16" s="979">
        <v>206</v>
      </c>
      <c r="D16" s="980">
        <v>4.4154134615384617</v>
      </c>
      <c r="E16" s="1070"/>
      <c r="F16" s="855"/>
      <c r="G16" s="1067"/>
      <c r="H16" s="1069"/>
      <c r="I16" s="1067"/>
      <c r="J16" s="1067"/>
      <c r="K16" s="978" t="s">
        <v>143</v>
      </c>
      <c r="L16" s="979">
        <v>35192.347999999998</v>
      </c>
      <c r="M16" s="979">
        <v>6112.5990000000002</v>
      </c>
      <c r="N16" s="980">
        <v>5.7573460977891724</v>
      </c>
      <c r="O16" s="855"/>
      <c r="P16" s="978" t="s">
        <v>148</v>
      </c>
      <c r="Q16" s="979">
        <v>11332.741</v>
      </c>
      <c r="R16" s="979">
        <v>2112.4459999999999</v>
      </c>
      <c r="S16" s="980">
        <v>5.3647482586537123</v>
      </c>
    </row>
    <row r="17" spans="1:19" ht="15.75">
      <c r="A17" s="978" t="s">
        <v>375</v>
      </c>
      <c r="B17" s="979">
        <v>411.65199999999999</v>
      </c>
      <c r="C17" s="979">
        <v>216</v>
      </c>
      <c r="D17" s="980">
        <v>4.0652972545921386</v>
      </c>
      <c r="E17" s="1067"/>
      <c r="F17" s="1067"/>
      <c r="G17" s="1067"/>
      <c r="H17" s="1069"/>
      <c r="I17" s="1067"/>
      <c r="J17" s="1067"/>
      <c r="K17" s="978" t="s">
        <v>286</v>
      </c>
      <c r="L17" s="979">
        <v>28942.456999999999</v>
      </c>
      <c r="M17" s="979">
        <v>3843.5140000000001</v>
      </c>
      <c r="N17" s="980">
        <v>7.5302072530502029</v>
      </c>
      <c r="O17" s="855"/>
      <c r="P17" s="978" t="s">
        <v>285</v>
      </c>
      <c r="Q17" s="979">
        <v>7974.8860000000004</v>
      </c>
      <c r="R17" s="979">
        <v>1461.107</v>
      </c>
      <c r="S17" s="980">
        <v>5.4581122395553514</v>
      </c>
    </row>
    <row r="18" spans="1:19" ht="15.75">
      <c r="A18" s="978" t="s">
        <v>140</v>
      </c>
      <c r="B18" s="979">
        <v>399.65800000000002</v>
      </c>
      <c r="C18" s="979">
        <v>905</v>
      </c>
      <c r="D18" s="980">
        <v>4.1192513038279976</v>
      </c>
      <c r="E18" s="1067"/>
      <c r="F18" s="1067"/>
      <c r="G18" s="1067"/>
      <c r="H18" s="1069"/>
      <c r="I18" s="1067"/>
      <c r="J18" s="1067"/>
      <c r="K18" s="978" t="s">
        <v>146</v>
      </c>
      <c r="L18" s="979">
        <v>20212.437999999998</v>
      </c>
      <c r="M18" s="979">
        <v>4304.3180000000002</v>
      </c>
      <c r="N18" s="980">
        <v>4.6958514682233048</v>
      </c>
      <c r="O18" s="855"/>
      <c r="P18" s="978" t="s">
        <v>154</v>
      </c>
      <c r="Q18" s="979">
        <v>7492.4690000000001</v>
      </c>
      <c r="R18" s="979">
        <v>1715.3889999999999</v>
      </c>
      <c r="S18" s="980">
        <v>4.3677958760374471</v>
      </c>
    </row>
    <row r="19" spans="1:19" ht="15.75">
      <c r="A19" s="978" t="s">
        <v>141</v>
      </c>
      <c r="B19" s="979">
        <v>394.238</v>
      </c>
      <c r="C19" s="979">
        <v>293</v>
      </c>
      <c r="D19" s="980">
        <v>3.8647753117402557</v>
      </c>
      <c r="E19" s="749"/>
      <c r="F19" s="1067"/>
      <c r="G19" s="1067"/>
      <c r="H19" s="1069"/>
      <c r="I19" s="1067"/>
      <c r="J19" s="1067"/>
      <c r="K19" s="978" t="s">
        <v>155</v>
      </c>
      <c r="L19" s="979">
        <v>19330.194</v>
      </c>
      <c r="M19" s="979">
        <v>3772.788</v>
      </c>
      <c r="N19" s="980">
        <v>5.1235834083441736</v>
      </c>
      <c r="O19" s="855"/>
      <c r="P19" s="978" t="s">
        <v>152</v>
      </c>
      <c r="Q19" s="979">
        <v>5161.4440000000004</v>
      </c>
      <c r="R19" s="979">
        <v>1031.7760000000001</v>
      </c>
      <c r="S19" s="980">
        <v>5.002485035511584</v>
      </c>
    </row>
    <row r="20" spans="1:19" ht="15.75">
      <c r="A20" s="978" t="s">
        <v>144</v>
      </c>
      <c r="B20" s="979">
        <v>331.24400000000003</v>
      </c>
      <c r="C20" s="979">
        <v>573</v>
      </c>
      <c r="D20" s="980">
        <v>3.0083554328477495</v>
      </c>
      <c r="E20" s="749"/>
      <c r="F20" s="1067"/>
      <c r="G20" s="1067"/>
      <c r="H20" s="1069"/>
      <c r="I20" s="1067"/>
      <c r="J20" s="1067"/>
      <c r="K20" s="978" t="s">
        <v>153</v>
      </c>
      <c r="L20" s="979">
        <v>13245.023999999999</v>
      </c>
      <c r="M20" s="979">
        <v>2287.998</v>
      </c>
      <c r="N20" s="980">
        <v>5.7889141511487328</v>
      </c>
      <c r="O20" s="855"/>
      <c r="P20" s="978" t="s">
        <v>156</v>
      </c>
      <c r="Q20" s="979">
        <v>4880.2070000000003</v>
      </c>
      <c r="R20" s="979">
        <v>1119.4349999999999</v>
      </c>
      <c r="S20" s="980">
        <v>4.3595269041972076</v>
      </c>
    </row>
    <row r="21" spans="1:19" ht="15.75">
      <c r="A21" s="978" t="s">
        <v>154</v>
      </c>
      <c r="B21" s="979">
        <v>235.98</v>
      </c>
      <c r="C21" s="979">
        <v>193</v>
      </c>
      <c r="D21" s="980">
        <v>3.9186316838259714</v>
      </c>
      <c r="E21" s="749"/>
      <c r="F21" s="1067"/>
      <c r="G21" s="1067"/>
      <c r="H21" s="1069"/>
      <c r="I21" s="1067"/>
      <c r="J21" s="1067"/>
      <c r="K21" s="978" t="s">
        <v>285</v>
      </c>
      <c r="L21" s="979">
        <v>12384.992</v>
      </c>
      <c r="M21" s="979">
        <v>2047.91</v>
      </c>
      <c r="N21" s="980">
        <v>6.0476251397766498</v>
      </c>
      <c r="O21" s="855"/>
      <c r="P21" s="978" t="s">
        <v>286</v>
      </c>
      <c r="Q21" s="979">
        <v>4261.942</v>
      </c>
      <c r="R21" s="979">
        <v>612.81100000000004</v>
      </c>
      <c r="S21" s="980">
        <v>6.954741347658576</v>
      </c>
    </row>
    <row r="22" spans="1:19" ht="15.75">
      <c r="A22" s="978" t="s">
        <v>287</v>
      </c>
      <c r="B22" s="979">
        <v>188.619</v>
      </c>
      <c r="C22" s="979">
        <v>203</v>
      </c>
      <c r="D22" s="980">
        <v>3.8202863913474978</v>
      </c>
      <c r="E22" s="749"/>
      <c r="F22" s="1067"/>
      <c r="G22" s="1067"/>
      <c r="H22" s="1067"/>
      <c r="I22" s="1067"/>
      <c r="J22" s="1067"/>
      <c r="K22" s="978" t="s">
        <v>152</v>
      </c>
      <c r="L22" s="979">
        <v>11850.450999999999</v>
      </c>
      <c r="M22" s="979">
        <v>1688.941</v>
      </c>
      <c r="N22" s="980">
        <v>7.0164979120052147</v>
      </c>
      <c r="O22" s="855"/>
      <c r="P22" s="978" t="s">
        <v>158</v>
      </c>
      <c r="Q22" s="979">
        <v>4103.4719999999998</v>
      </c>
      <c r="R22" s="979">
        <v>1182.79</v>
      </c>
      <c r="S22" s="980">
        <v>3.4693157703396205</v>
      </c>
    </row>
    <row r="23" spans="1:19" ht="15.75">
      <c r="A23" s="978" t="s">
        <v>490</v>
      </c>
      <c r="B23" s="979">
        <v>184.78</v>
      </c>
      <c r="C23" s="979">
        <v>66</v>
      </c>
      <c r="D23" s="980">
        <v>5.3652729384436704</v>
      </c>
      <c r="E23" s="749"/>
      <c r="F23" s="1067"/>
      <c r="G23" s="1067"/>
      <c r="H23" s="1067"/>
      <c r="I23" s="1067"/>
      <c r="J23" s="1067"/>
      <c r="K23" s="978" t="s">
        <v>142</v>
      </c>
      <c r="L23" s="979">
        <v>11177.114</v>
      </c>
      <c r="M23" s="979">
        <v>1770.57</v>
      </c>
      <c r="N23" s="980">
        <v>6.3127207622404082</v>
      </c>
      <c r="O23" s="855"/>
      <c r="P23" s="978" t="s">
        <v>151</v>
      </c>
      <c r="Q23" s="979">
        <v>3754.241</v>
      </c>
      <c r="R23" s="979">
        <v>820.79300000000001</v>
      </c>
      <c r="S23" s="980">
        <v>4.5739193682207331</v>
      </c>
    </row>
    <row r="24" spans="1:19" ht="16.5" thickBot="1">
      <c r="A24" s="978" t="s">
        <v>371</v>
      </c>
      <c r="B24" s="979">
        <v>69.884</v>
      </c>
      <c r="C24" s="979">
        <v>416</v>
      </c>
      <c r="D24" s="980">
        <v>2.9843276252295339</v>
      </c>
      <c r="E24" s="749"/>
      <c r="F24" s="1067"/>
      <c r="G24" s="1067"/>
      <c r="H24" s="1067"/>
      <c r="I24" s="1067"/>
      <c r="J24" s="1067"/>
      <c r="K24" s="978" t="s">
        <v>287</v>
      </c>
      <c r="L24" s="979">
        <v>9855.1029999999992</v>
      </c>
      <c r="M24" s="979">
        <v>1797.87</v>
      </c>
      <c r="N24" s="980">
        <v>5.4815437156190381</v>
      </c>
      <c r="O24" s="855"/>
      <c r="P24" s="978" t="s">
        <v>157</v>
      </c>
      <c r="Q24" s="979">
        <v>3039.8629999999998</v>
      </c>
      <c r="R24" s="979">
        <v>596.43399999999997</v>
      </c>
      <c r="S24" s="980">
        <v>5.0967298980272755</v>
      </c>
    </row>
    <row r="25" spans="1:19" ht="16.5" thickBot="1">
      <c r="A25" s="984" t="s">
        <v>259</v>
      </c>
      <c r="B25" s="985">
        <v>35613.692000000003</v>
      </c>
      <c r="C25" s="985">
        <v>33359</v>
      </c>
      <c r="D25" s="1483">
        <v>4.3898573129955647</v>
      </c>
      <c r="E25" s="749"/>
      <c r="F25" s="1067"/>
      <c r="G25" s="1067"/>
      <c r="H25" s="1067"/>
      <c r="I25" s="1067"/>
      <c r="J25" s="1067"/>
      <c r="K25" s="978" t="s">
        <v>144</v>
      </c>
      <c r="L25" s="979">
        <v>7334.7790000000005</v>
      </c>
      <c r="M25" s="979">
        <v>1890.377</v>
      </c>
      <c r="N25" s="980">
        <v>3.8800614903799615</v>
      </c>
      <c r="O25" s="855"/>
      <c r="P25" s="978" t="s">
        <v>143</v>
      </c>
      <c r="Q25" s="979">
        <v>2998.444</v>
      </c>
      <c r="R25" s="979">
        <v>879.67399999999998</v>
      </c>
      <c r="S25" s="980">
        <v>3.4085854532474529</v>
      </c>
    </row>
    <row r="26" spans="1:19" ht="15.75">
      <c r="A26"/>
      <c r="B26"/>
      <c r="C26"/>
      <c r="D26"/>
      <c r="E26" s="749"/>
      <c r="F26" s="1067"/>
      <c r="G26" s="1067"/>
      <c r="H26" s="1067"/>
      <c r="I26" s="1067"/>
      <c r="J26" s="1067"/>
      <c r="K26" s="978" t="s">
        <v>156</v>
      </c>
      <c r="L26" s="979">
        <v>5184.2569999999996</v>
      </c>
      <c r="M26" s="979">
        <v>1219.442</v>
      </c>
      <c r="N26" s="980">
        <v>4.2513354468683211</v>
      </c>
      <c r="O26" s="855"/>
      <c r="P26" s="978" t="s">
        <v>159</v>
      </c>
      <c r="Q26" s="979">
        <v>2889.7139999999999</v>
      </c>
      <c r="R26" s="979">
        <v>722.67</v>
      </c>
      <c r="S26" s="980">
        <v>3.9986632902984764</v>
      </c>
    </row>
    <row r="27" spans="1:19" ht="15.75">
      <c r="E27" s="749"/>
      <c r="F27" s="1067"/>
      <c r="G27" s="1067"/>
      <c r="H27" s="1067"/>
      <c r="I27" s="1067"/>
      <c r="J27" s="1067"/>
      <c r="K27" s="978" t="s">
        <v>159</v>
      </c>
      <c r="L27" s="979">
        <v>3414.5160000000001</v>
      </c>
      <c r="M27" s="979">
        <v>797.69500000000005</v>
      </c>
      <c r="N27" s="980">
        <v>4.2804781276051624</v>
      </c>
      <c r="O27" s="855"/>
      <c r="P27" s="978" t="s">
        <v>409</v>
      </c>
      <c r="Q27" s="979">
        <v>2330.877</v>
      </c>
      <c r="R27" s="979">
        <v>368.25400000000002</v>
      </c>
      <c r="S27" s="980">
        <v>6.3295361353848154</v>
      </c>
    </row>
    <row r="28" spans="1:19" ht="15.75">
      <c r="A28"/>
      <c r="B28"/>
      <c r="C28"/>
      <c r="D28"/>
      <c r="E28" s="749"/>
      <c r="F28" s="1067"/>
      <c r="G28" s="1067"/>
      <c r="H28" s="1067"/>
      <c r="I28" s="1067"/>
      <c r="J28" s="1067"/>
      <c r="K28" s="978" t="s">
        <v>151</v>
      </c>
      <c r="L28" s="979">
        <v>3157.3809999999999</v>
      </c>
      <c r="M28" s="979">
        <v>473.46100000000001</v>
      </c>
      <c r="N28" s="980">
        <v>6.6687245623187543</v>
      </c>
      <c r="O28" s="855"/>
      <c r="P28" s="978" t="s">
        <v>413</v>
      </c>
      <c r="Q28" s="979">
        <v>2246.7429999999999</v>
      </c>
      <c r="R28" s="979">
        <v>403.71100000000001</v>
      </c>
      <c r="S28" s="980">
        <v>5.5652261147206783</v>
      </c>
    </row>
    <row r="29" spans="1:19" ht="15.75">
      <c r="E29" s="749"/>
      <c r="F29" s="1067"/>
      <c r="G29" s="1067"/>
      <c r="H29" s="1067"/>
      <c r="I29" s="1067"/>
      <c r="J29" s="1067"/>
      <c r="K29" s="978" t="s">
        <v>160</v>
      </c>
      <c r="L29" s="979">
        <v>2320.7910000000002</v>
      </c>
      <c r="M29" s="979">
        <v>239.102</v>
      </c>
      <c r="N29" s="980">
        <v>9.7062801649505239</v>
      </c>
      <c r="O29" s="855"/>
      <c r="P29" s="978" t="s">
        <v>155</v>
      </c>
      <c r="Q29" s="979">
        <v>2236.087</v>
      </c>
      <c r="R29" s="979">
        <v>472.14699999999999</v>
      </c>
      <c r="S29" s="980">
        <v>4.735997475362546</v>
      </c>
    </row>
    <row r="30" spans="1:19" ht="15.75">
      <c r="A30" s="749"/>
      <c r="B30" s="749"/>
      <c r="C30" s="749"/>
      <c r="D30" s="749"/>
      <c r="E30" s="749"/>
      <c r="F30" s="855"/>
      <c r="G30" s="855"/>
      <c r="H30" s="855"/>
      <c r="I30" s="855"/>
      <c r="J30" s="855"/>
      <c r="K30" s="978" t="s">
        <v>412</v>
      </c>
      <c r="L30" s="979">
        <v>2170.5160000000001</v>
      </c>
      <c r="M30" s="979">
        <v>236.03700000000001</v>
      </c>
      <c r="N30" s="980">
        <v>9.1956600024572417</v>
      </c>
      <c r="O30" s="855"/>
      <c r="P30" s="978" t="s">
        <v>153</v>
      </c>
      <c r="Q30" s="979">
        <v>2077.348</v>
      </c>
      <c r="R30" s="979">
        <v>390.42099999999999</v>
      </c>
      <c r="S30" s="980">
        <v>5.3207896091654909</v>
      </c>
    </row>
    <row r="31" spans="1:19" ht="15.75">
      <c r="A31" s="749"/>
      <c r="B31" s="749"/>
      <c r="C31" s="749"/>
      <c r="D31" s="749"/>
      <c r="E31" s="749"/>
      <c r="F31" s="855"/>
      <c r="G31" s="855"/>
      <c r="H31" s="855"/>
      <c r="I31" s="855"/>
      <c r="J31" s="855"/>
      <c r="K31" s="978" t="s">
        <v>158</v>
      </c>
      <c r="L31" s="979">
        <v>1809.7149999999999</v>
      </c>
      <c r="M31" s="979">
        <v>304.94900000000001</v>
      </c>
      <c r="N31" s="980">
        <v>5.9344841268539978</v>
      </c>
      <c r="O31" s="855"/>
      <c r="P31" s="978" t="s">
        <v>411</v>
      </c>
      <c r="Q31" s="979">
        <v>2074.09</v>
      </c>
      <c r="R31" s="979">
        <v>381.81900000000002</v>
      </c>
      <c r="S31" s="980">
        <v>5.4321288359143995</v>
      </c>
    </row>
    <row r="32" spans="1:19" ht="16.5" thickBot="1">
      <c r="A32" s="855"/>
      <c r="B32" s="855"/>
      <c r="C32" s="855"/>
      <c r="D32" s="855"/>
      <c r="E32" s="855"/>
      <c r="F32" s="855"/>
      <c r="G32" s="855"/>
      <c r="H32" s="855"/>
      <c r="I32" s="855"/>
      <c r="J32" s="855"/>
      <c r="K32" s="997" t="s">
        <v>413</v>
      </c>
      <c r="L32" s="998">
        <v>1674.2159999999999</v>
      </c>
      <c r="M32" s="998">
        <v>390.83800000000002</v>
      </c>
      <c r="N32" s="999">
        <v>4.283657167419749</v>
      </c>
      <c r="O32" s="855"/>
      <c r="P32" s="978" t="s">
        <v>410</v>
      </c>
      <c r="Q32" s="979">
        <v>1809.4290000000001</v>
      </c>
      <c r="R32" s="979">
        <v>170.80799999999999</v>
      </c>
      <c r="S32" s="980">
        <v>10.593350428551357</v>
      </c>
    </row>
    <row r="33" spans="1:19" ht="16.5" thickBot="1">
      <c r="A33" s="989"/>
      <c r="B33" s="989"/>
      <c r="C33" s="897"/>
      <c r="D33" s="897"/>
      <c r="E33" s="897"/>
      <c r="F33" s="897"/>
      <c r="G33" s="897"/>
      <c r="H33" s="897"/>
      <c r="I33" s="897"/>
      <c r="J33" s="897"/>
      <c r="K33" s="984" t="s">
        <v>259</v>
      </c>
      <c r="L33" s="985">
        <v>1102770.77</v>
      </c>
      <c r="M33" s="985">
        <v>194669.239</v>
      </c>
      <c r="N33" s="986">
        <v>5.6648434835665027</v>
      </c>
      <c r="O33" s="897"/>
      <c r="P33" s="978" t="s">
        <v>287</v>
      </c>
      <c r="Q33" s="979">
        <v>1440.7070000000001</v>
      </c>
      <c r="R33" s="979">
        <v>244.98400000000001</v>
      </c>
      <c r="S33" s="980">
        <v>5.8808207882963783</v>
      </c>
    </row>
    <row r="34" spans="1:19" ht="16.5" thickBot="1">
      <c r="A34" s="944"/>
      <c r="C34" s="897"/>
      <c r="D34" s="897"/>
      <c r="E34" s="897"/>
      <c r="F34" s="897"/>
      <c r="G34" s="897"/>
      <c r="H34" s="897"/>
      <c r="I34" s="897"/>
      <c r="J34" s="897"/>
      <c r="K34"/>
      <c r="L34"/>
      <c r="M34"/>
      <c r="N34"/>
      <c r="O34" s="897"/>
      <c r="P34" s="978" t="s">
        <v>149</v>
      </c>
      <c r="Q34" s="979">
        <v>1288.498</v>
      </c>
      <c r="R34" s="979">
        <v>527.06700000000001</v>
      </c>
      <c r="S34" s="980">
        <v>2.4446569411478998</v>
      </c>
    </row>
    <row r="35" spans="1:19" ht="16.5" thickBot="1">
      <c r="A35" s="897"/>
      <c r="B35" s="897"/>
      <c r="C35" s="897"/>
      <c r="D35" s="897"/>
      <c r="E35" s="897"/>
      <c r="F35" s="897"/>
      <c r="G35" s="897"/>
      <c r="H35" s="897"/>
      <c r="I35" s="897"/>
      <c r="J35" s="897"/>
      <c r="K35"/>
      <c r="L35"/>
      <c r="M35"/>
      <c r="N35"/>
      <c r="O35" s="897"/>
      <c r="P35" s="984" t="s">
        <v>259</v>
      </c>
      <c r="Q35" s="985">
        <v>363689.511</v>
      </c>
      <c r="R35" s="985">
        <v>70449.445999999996</v>
      </c>
      <c r="S35" s="986">
        <v>5.1624183247658184</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O42" s="3"/>
      <c r="P42"/>
      <c r="Q42"/>
      <c r="R42"/>
      <c r="S42"/>
    </row>
    <row r="43" spans="1:19">
      <c r="A43"/>
      <c r="B43"/>
      <c r="C43"/>
      <c r="D43"/>
      <c r="E43"/>
      <c r="F43"/>
      <c r="G43"/>
      <c r="H43"/>
      <c r="I43"/>
      <c r="J43"/>
      <c r="K43"/>
      <c r="L43"/>
      <c r="M43"/>
      <c r="N43"/>
      <c r="O43"/>
    </row>
    <row r="44" spans="1:19" ht="15.75">
      <c r="A44"/>
      <c r="B44"/>
      <c r="C44"/>
      <c r="D44"/>
      <c r="E44"/>
      <c r="F44"/>
      <c r="G44"/>
      <c r="H44"/>
      <c r="I44"/>
      <c r="J44"/>
      <c r="K44" s="1366"/>
      <c r="L44" s="1367"/>
      <c r="M44" s="1367"/>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s="3"/>
      <c r="L46" s="3"/>
      <c r="M46" s="3"/>
      <c r="N46"/>
      <c r="O46"/>
      <c r="P46"/>
      <c r="Q46"/>
      <c r="R46"/>
      <c r="S46"/>
    </row>
    <row r="47" spans="1:19" ht="15.75">
      <c r="A47"/>
      <c r="B47"/>
      <c r="C47"/>
      <c r="D47"/>
      <c r="E47"/>
      <c r="F47"/>
      <c r="G47"/>
      <c r="H47"/>
      <c r="I47"/>
      <c r="J47"/>
      <c r="K47" s="1366"/>
      <c r="L47" s="1367"/>
      <c r="M47" s="1367"/>
      <c r="N47"/>
      <c r="O47"/>
      <c r="P47"/>
      <c r="Q47"/>
      <c r="R47"/>
      <c r="S47"/>
    </row>
    <row r="48" spans="1:19" ht="14.25" customHeight="1">
      <c r="A48"/>
      <c r="B48"/>
      <c r="C48"/>
      <c r="D48"/>
      <c r="E48"/>
      <c r="F48"/>
      <c r="G48"/>
      <c r="H48"/>
      <c r="I48"/>
      <c r="J48"/>
      <c r="K48" s="669"/>
      <c r="L48" s="669"/>
      <c r="M48" s="669"/>
      <c r="N48"/>
      <c r="O48"/>
      <c r="P48"/>
      <c r="Q48"/>
      <c r="R48"/>
      <c r="S48"/>
    </row>
    <row r="49" spans="1:19">
      <c r="A49"/>
      <c r="B49"/>
      <c r="C49"/>
      <c r="D49"/>
      <c r="E49"/>
      <c r="F49"/>
      <c r="G49"/>
      <c r="H49"/>
      <c r="I49"/>
      <c r="J49"/>
      <c r="K49" s="3"/>
      <c r="L49" s="3"/>
      <c r="M49" s="3"/>
      <c r="N49"/>
      <c r="O49"/>
      <c r="P49"/>
      <c r="Q49"/>
      <c r="R49"/>
      <c r="S49"/>
    </row>
    <row r="50" spans="1:19">
      <c r="A50"/>
      <c r="B50"/>
      <c r="C50"/>
      <c r="D50"/>
      <c r="E50"/>
      <c r="F50"/>
      <c r="G50"/>
      <c r="H50"/>
      <c r="I50"/>
      <c r="J50"/>
      <c r="K50" s="3"/>
      <c r="L50" s="3"/>
      <c r="M50" s="3"/>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s="3"/>
      <c r="L52" s="3"/>
      <c r="M52" s="3"/>
      <c r="N52"/>
      <c r="O52"/>
      <c r="P52"/>
      <c r="Q52"/>
      <c r="R52"/>
      <c r="S52"/>
    </row>
    <row r="53" spans="1:19">
      <c r="A53"/>
      <c r="B53"/>
      <c r="C53"/>
      <c r="D53"/>
      <c r="E53"/>
      <c r="F53"/>
      <c r="G53"/>
      <c r="H53"/>
      <c r="I53"/>
      <c r="J53"/>
      <c r="K53" s="669"/>
      <c r="L53" s="669"/>
      <c r="M53" s="669"/>
      <c r="N53"/>
      <c r="O53"/>
      <c r="P53"/>
      <c r="Q53"/>
      <c r="R53"/>
      <c r="S53"/>
    </row>
    <row r="54" spans="1:19" ht="15.75">
      <c r="A54"/>
      <c r="B54"/>
      <c r="C54"/>
      <c r="D54"/>
      <c r="E54"/>
      <c r="F54"/>
      <c r="G54"/>
      <c r="H54"/>
      <c r="I54"/>
      <c r="J54"/>
      <c r="K54" s="987"/>
      <c r="L54" s="1368"/>
      <c r="M54" s="1368"/>
      <c r="N54"/>
      <c r="O54"/>
      <c r="P54"/>
      <c r="Q54"/>
      <c r="R54"/>
      <c r="S54"/>
    </row>
    <row r="55" spans="1:19" ht="15.75">
      <c r="A55"/>
      <c r="B55"/>
      <c r="C55"/>
      <c r="D55"/>
      <c r="E55"/>
      <c r="F55"/>
      <c r="G55"/>
      <c r="H55"/>
      <c r="I55"/>
      <c r="J55"/>
      <c r="K55" s="1366"/>
      <c r="L55" s="1367"/>
      <c r="M55" s="1367"/>
      <c r="N55"/>
      <c r="O55"/>
      <c r="P55"/>
      <c r="Q55"/>
      <c r="R55"/>
      <c r="S55"/>
    </row>
    <row r="56" spans="1:19" ht="15.75">
      <c r="A56"/>
      <c r="B56"/>
      <c r="C56"/>
      <c r="D56"/>
      <c r="E56"/>
      <c r="F56"/>
      <c r="G56"/>
      <c r="H56"/>
      <c r="I56"/>
      <c r="J56"/>
      <c r="K56" s="1366"/>
      <c r="L56" s="1367"/>
      <c r="M56" s="1367"/>
      <c r="N56"/>
      <c r="O56"/>
      <c r="P56"/>
      <c r="Q56"/>
      <c r="R56"/>
      <c r="S56"/>
    </row>
    <row r="57" spans="1:19" ht="15.75">
      <c r="A57"/>
      <c r="B57"/>
      <c r="C57"/>
      <c r="D57"/>
      <c r="E57"/>
      <c r="F57"/>
      <c r="G57"/>
      <c r="H57"/>
      <c r="I57"/>
      <c r="J57"/>
      <c r="K57" s="1366"/>
      <c r="L57" s="1367"/>
      <c r="M57" s="1367"/>
      <c r="N57"/>
      <c r="O57"/>
      <c r="P57"/>
      <c r="Q57"/>
      <c r="R57"/>
      <c r="S57"/>
    </row>
    <row r="58" spans="1:19" ht="15.75">
      <c r="A58"/>
      <c r="B58"/>
      <c r="C58"/>
      <c r="D58"/>
      <c r="E58"/>
      <c r="F58"/>
      <c r="G58"/>
      <c r="H58"/>
      <c r="I58"/>
      <c r="J58"/>
      <c r="K58" s="1366"/>
      <c r="L58" s="1367"/>
      <c r="M58" s="1367"/>
      <c r="N58"/>
      <c r="O58"/>
    </row>
    <row r="59" spans="1:19" ht="15.75">
      <c r="A59"/>
      <c r="B59"/>
      <c r="C59"/>
      <c r="D59"/>
      <c r="E59"/>
      <c r="F59"/>
      <c r="G59"/>
      <c r="H59"/>
      <c r="I59"/>
      <c r="J59"/>
      <c r="K59" s="1366"/>
      <c r="L59" s="1367"/>
      <c r="M59" s="1367"/>
      <c r="N59"/>
      <c r="O59"/>
      <c r="P59"/>
      <c r="Q59" s="3"/>
      <c r="R59" s="3"/>
      <c r="S59" s="3"/>
    </row>
    <row r="60" spans="1:19">
      <c r="A60"/>
      <c r="B60"/>
      <c r="C60"/>
      <c r="D60"/>
      <c r="E60"/>
      <c r="F60"/>
      <c r="G60"/>
      <c r="H60"/>
      <c r="I60"/>
      <c r="J60"/>
      <c r="K60" s="669"/>
      <c r="L60" s="669"/>
      <c r="M60" s="669"/>
      <c r="N60"/>
      <c r="O60"/>
      <c r="P60"/>
      <c r="Q60" s="3"/>
      <c r="R60" s="3"/>
      <c r="S60" s="3"/>
    </row>
    <row r="61" spans="1:19">
      <c r="A61"/>
      <c r="B61"/>
      <c r="C61"/>
      <c r="D61"/>
      <c r="E61"/>
      <c r="F61"/>
      <c r="G61"/>
      <c r="H61"/>
      <c r="I61"/>
      <c r="J61"/>
      <c r="K61" s="669"/>
      <c r="L61" s="669"/>
      <c r="M61" s="669"/>
      <c r="N61"/>
      <c r="O61"/>
      <c r="P61"/>
      <c r="Q61" s="3"/>
      <c r="R61" s="3"/>
      <c r="S61" s="3"/>
    </row>
    <row r="62" spans="1:19" ht="15.75">
      <c r="A62"/>
      <c r="B62"/>
      <c r="C62"/>
      <c r="D62"/>
      <c r="E62"/>
      <c r="F62"/>
      <c r="G62"/>
      <c r="H62"/>
      <c r="I62"/>
      <c r="J62"/>
      <c r="K62" s="1366"/>
      <c r="L62" s="1367"/>
      <c r="M62" s="1367"/>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7">
    <sortCondition descending="1" ref="Q7:Q57"/>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topLeftCell="A7" workbookViewId="0">
      <selection activeCell="A31" sqref="A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570" t="s">
        <v>523</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c r="Y2" s="1570"/>
      <c r="Z2" s="1570"/>
      <c r="AA2" s="1570"/>
    </row>
    <row r="3" spans="1:27" ht="18" customHeight="1">
      <c r="A3" s="1571" t="s">
        <v>516</v>
      </c>
      <c r="B3" s="1571"/>
      <c r="C3" s="1571"/>
      <c r="D3" s="1571"/>
      <c r="E3" s="1571"/>
      <c r="F3" s="1571"/>
      <c r="G3" s="1571"/>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23890.346000000001</v>
      </c>
      <c r="C8" s="979">
        <v>28270</v>
      </c>
      <c r="D8" s="980">
        <v>2.7204034018556094</v>
      </c>
      <c r="E8" s="995"/>
      <c r="F8" s="978" t="s">
        <v>371</v>
      </c>
      <c r="G8" s="979">
        <v>4393.6790000000001</v>
      </c>
      <c r="H8" s="979">
        <v>10569</v>
      </c>
      <c r="I8" s="980">
        <v>5.1979223354265356</v>
      </c>
      <c r="J8" s="988"/>
      <c r="K8" s="981" t="s">
        <v>141</v>
      </c>
      <c r="L8" s="982">
        <v>18838.325000000001</v>
      </c>
      <c r="M8" s="982">
        <v>4485.4759999999997</v>
      </c>
      <c r="N8" s="983">
        <v>4.1998496926524638</v>
      </c>
      <c r="O8" s="988"/>
      <c r="P8" s="981" t="s">
        <v>155</v>
      </c>
      <c r="Q8" s="982">
        <v>4930.5510000000004</v>
      </c>
      <c r="R8" s="982">
        <v>1003.6950000000001</v>
      </c>
      <c r="S8" s="983">
        <v>4.9123996831706842</v>
      </c>
    </row>
    <row r="9" spans="1:27" ht="15.75">
      <c r="A9" s="978" t="s">
        <v>143</v>
      </c>
      <c r="B9" s="979">
        <v>14577.558999999999</v>
      </c>
      <c r="C9" s="979">
        <v>10402</v>
      </c>
      <c r="D9" s="980">
        <v>3.0313852901623388</v>
      </c>
      <c r="E9" s="996"/>
      <c r="F9" s="978" t="s">
        <v>156</v>
      </c>
      <c r="G9" s="979">
        <v>3185.5949999999998</v>
      </c>
      <c r="H9" s="979">
        <v>15337</v>
      </c>
      <c r="I9" s="980">
        <v>2.8487604170485912</v>
      </c>
      <c r="J9" s="988"/>
      <c r="K9" s="978" t="s">
        <v>158</v>
      </c>
      <c r="L9" s="979">
        <v>4845.8590000000004</v>
      </c>
      <c r="M9" s="979">
        <v>770.57399999999996</v>
      </c>
      <c r="N9" s="980">
        <v>6.2886354847165888</v>
      </c>
      <c r="O9" s="988"/>
      <c r="P9" s="978" t="s">
        <v>371</v>
      </c>
      <c r="Q9" s="979">
        <v>4521.3630000000003</v>
      </c>
      <c r="R9" s="979">
        <v>827.66700000000003</v>
      </c>
      <c r="S9" s="980">
        <v>5.4627803210711559</v>
      </c>
    </row>
    <row r="10" spans="1:27" ht="15.75">
      <c r="A10" s="978" t="s">
        <v>156</v>
      </c>
      <c r="B10" s="979">
        <v>13271.578</v>
      </c>
      <c r="C10" s="979">
        <v>26873</v>
      </c>
      <c r="D10" s="980">
        <v>2.3775395624270876</v>
      </c>
      <c r="E10" s="995"/>
      <c r="F10" s="978" t="s">
        <v>138</v>
      </c>
      <c r="G10" s="979">
        <v>1328.6410000000001</v>
      </c>
      <c r="H10" s="979">
        <v>6119</v>
      </c>
      <c r="I10" s="980">
        <v>3.2550529425887729</v>
      </c>
      <c r="J10" s="988"/>
      <c r="K10" s="978" t="s">
        <v>143</v>
      </c>
      <c r="L10" s="979">
        <v>3853.096</v>
      </c>
      <c r="M10" s="979">
        <v>664.69299999999998</v>
      </c>
      <c r="N10" s="980">
        <v>5.7968054425125581</v>
      </c>
      <c r="O10" s="988"/>
      <c r="P10" s="978" t="s">
        <v>143</v>
      </c>
      <c r="Q10" s="979">
        <v>3981.3589999999999</v>
      </c>
      <c r="R10" s="979">
        <v>801.08900000000006</v>
      </c>
      <c r="S10" s="980">
        <v>4.9699334281209699</v>
      </c>
    </row>
    <row r="11" spans="1:27" ht="15.75">
      <c r="A11" s="978" t="s">
        <v>371</v>
      </c>
      <c r="B11" s="979">
        <v>13266.913</v>
      </c>
      <c r="C11" s="979">
        <v>26203</v>
      </c>
      <c r="D11" s="980">
        <v>4.4031944693364133</v>
      </c>
      <c r="E11" s="996"/>
      <c r="F11" s="978" t="s">
        <v>153</v>
      </c>
      <c r="G11" s="979">
        <v>1176.068</v>
      </c>
      <c r="H11" s="979">
        <v>5133</v>
      </c>
      <c r="I11" s="980">
        <v>3.1893715457252418</v>
      </c>
      <c r="J11" s="988"/>
      <c r="K11" s="978" t="s">
        <v>155</v>
      </c>
      <c r="L11" s="979">
        <v>3517.569</v>
      </c>
      <c r="M11" s="979">
        <v>512.06100000000004</v>
      </c>
      <c r="N11" s="980">
        <v>6.8694335245214919</v>
      </c>
      <c r="O11" s="988"/>
      <c r="P11" s="978" t="s">
        <v>140</v>
      </c>
      <c r="Q11" s="979">
        <v>2509.8110000000001</v>
      </c>
      <c r="R11" s="979">
        <v>419.81900000000002</v>
      </c>
      <c r="S11" s="980">
        <v>5.9783168460693776</v>
      </c>
    </row>
    <row r="12" spans="1:27" ht="15.75">
      <c r="A12" s="978" t="s">
        <v>151</v>
      </c>
      <c r="B12" s="979">
        <v>10886.513000000001</v>
      </c>
      <c r="C12" s="979">
        <v>8304</v>
      </c>
      <c r="D12" s="980">
        <v>2.4503472437143317</v>
      </c>
      <c r="E12" s="996"/>
      <c r="F12" s="978" t="s">
        <v>157</v>
      </c>
      <c r="G12" s="979">
        <v>993.93</v>
      </c>
      <c r="H12" s="979">
        <v>7047</v>
      </c>
      <c r="I12" s="980">
        <v>2.54287892587779</v>
      </c>
      <c r="J12" s="988"/>
      <c r="K12" s="978" t="s">
        <v>371</v>
      </c>
      <c r="L12" s="979">
        <v>3442.4870000000001</v>
      </c>
      <c r="M12" s="979">
        <v>446.44400000000002</v>
      </c>
      <c r="N12" s="980">
        <v>7.7109043911442416</v>
      </c>
      <c r="O12" s="988"/>
      <c r="P12" s="978" t="s">
        <v>141</v>
      </c>
      <c r="Q12" s="979">
        <v>1858.3320000000001</v>
      </c>
      <c r="R12" s="979">
        <v>450.12700000000001</v>
      </c>
      <c r="S12" s="980">
        <v>4.1284615230812642</v>
      </c>
    </row>
    <row r="13" spans="1:27" ht="15.75">
      <c r="A13" s="978" t="s">
        <v>160</v>
      </c>
      <c r="B13" s="979">
        <v>10215.950000000001</v>
      </c>
      <c r="C13" s="979">
        <v>18853</v>
      </c>
      <c r="D13" s="980">
        <v>2.301993974586908</v>
      </c>
      <c r="E13" s="996"/>
      <c r="F13" s="978" t="s">
        <v>160</v>
      </c>
      <c r="G13" s="979">
        <v>734.42700000000002</v>
      </c>
      <c r="H13" s="979">
        <v>5999</v>
      </c>
      <c r="I13" s="980">
        <v>2.0845571330445791</v>
      </c>
      <c r="J13" s="988"/>
      <c r="K13" s="978" t="s">
        <v>156</v>
      </c>
      <c r="L13" s="979">
        <v>2264.259</v>
      </c>
      <c r="M13" s="979">
        <v>548.84500000000003</v>
      </c>
      <c r="N13" s="980">
        <v>4.1254980914465831</v>
      </c>
      <c r="O13" s="988"/>
      <c r="P13" s="978" t="s">
        <v>158</v>
      </c>
      <c r="Q13" s="979">
        <v>868.45799999999997</v>
      </c>
      <c r="R13" s="979">
        <v>190.898</v>
      </c>
      <c r="S13" s="980">
        <v>4.5493300086957431</v>
      </c>
    </row>
    <row r="14" spans="1:27" ht="15.75">
      <c r="A14" s="978" t="s">
        <v>157</v>
      </c>
      <c r="B14" s="979">
        <v>9884.1170000000002</v>
      </c>
      <c r="C14" s="979">
        <v>15966</v>
      </c>
      <c r="D14" s="980">
        <v>2.694138247124565</v>
      </c>
      <c r="E14" s="996"/>
      <c r="F14" s="978" t="s">
        <v>143</v>
      </c>
      <c r="G14" s="979">
        <v>214.83</v>
      </c>
      <c r="H14" s="979">
        <v>629</v>
      </c>
      <c r="I14" s="980">
        <v>5.0992167101827679</v>
      </c>
      <c r="J14" s="988"/>
      <c r="K14" s="978" t="s">
        <v>140</v>
      </c>
      <c r="L14" s="979">
        <v>2086.0700000000002</v>
      </c>
      <c r="M14" s="979">
        <v>516.51199999999994</v>
      </c>
      <c r="N14" s="980">
        <v>4.0387638622142381</v>
      </c>
      <c r="O14" s="988"/>
      <c r="P14" s="978" t="s">
        <v>138</v>
      </c>
      <c r="Q14" s="979">
        <v>830.90899999999999</v>
      </c>
      <c r="R14" s="979">
        <v>234.93100000000001</v>
      </c>
      <c r="S14" s="980">
        <v>3.536821449702253</v>
      </c>
    </row>
    <row r="15" spans="1:27" ht="15.75">
      <c r="A15" s="978" t="s">
        <v>141</v>
      </c>
      <c r="B15" s="979">
        <v>4700.9189999999999</v>
      </c>
      <c r="C15" s="979">
        <v>3890</v>
      </c>
      <c r="D15" s="980">
        <v>3.1484182291265514</v>
      </c>
      <c r="E15" s="996"/>
      <c r="F15" s="978" t="s">
        <v>155</v>
      </c>
      <c r="G15" s="979">
        <v>126.393</v>
      </c>
      <c r="H15" s="979">
        <v>414</v>
      </c>
      <c r="I15" s="980">
        <v>5.3046124144877655</v>
      </c>
      <c r="J15" s="988"/>
      <c r="K15" s="978" t="s">
        <v>138</v>
      </c>
      <c r="L15" s="979">
        <v>2055.0700000000002</v>
      </c>
      <c r="M15" s="979">
        <v>627.96100000000001</v>
      </c>
      <c r="N15" s="980">
        <v>3.2726076937899014</v>
      </c>
      <c r="O15" s="988"/>
      <c r="P15" s="978" t="s">
        <v>152</v>
      </c>
      <c r="Q15" s="979">
        <v>635.29600000000005</v>
      </c>
      <c r="R15" s="979">
        <v>201.351</v>
      </c>
      <c r="S15" s="980">
        <v>3.1551668479421511</v>
      </c>
      <c r="U15" s="897"/>
      <c r="V15" s="897"/>
      <c r="W15" s="897"/>
      <c r="X15" s="897"/>
    </row>
    <row r="16" spans="1:27" ht="16.5" thickBot="1">
      <c r="A16" s="978" t="s">
        <v>138</v>
      </c>
      <c r="B16" s="979">
        <v>3381.2669999999998</v>
      </c>
      <c r="C16" s="979">
        <v>11670</v>
      </c>
      <c r="D16" s="980">
        <v>3.7112123324131949</v>
      </c>
      <c r="E16" s="996"/>
      <c r="F16" s="997" t="s">
        <v>141</v>
      </c>
      <c r="G16" s="998">
        <v>80.698999999999998</v>
      </c>
      <c r="H16" s="998">
        <v>331</v>
      </c>
      <c r="I16" s="999">
        <v>3.7534418604651161</v>
      </c>
      <c r="J16" s="988"/>
      <c r="K16" s="978" t="s">
        <v>160</v>
      </c>
      <c r="L16" s="979">
        <v>1747.991</v>
      </c>
      <c r="M16" s="979">
        <v>448.53399999999999</v>
      </c>
      <c r="N16" s="980">
        <v>3.8971203966700405</v>
      </c>
      <c r="O16" s="988"/>
      <c r="P16" s="978" t="s">
        <v>147</v>
      </c>
      <c r="Q16" s="979">
        <v>599.95699999999999</v>
      </c>
      <c r="R16" s="979">
        <v>183.339</v>
      </c>
      <c r="S16" s="980">
        <v>3.2723915806238715</v>
      </c>
      <c r="U16" s="897"/>
      <c r="V16" s="897"/>
      <c r="W16" s="897"/>
      <c r="X16" s="897"/>
    </row>
    <row r="17" spans="1:24" ht="16.5" thickBot="1">
      <c r="A17" s="978" t="s">
        <v>152</v>
      </c>
      <c r="B17" s="979">
        <v>2414.482</v>
      </c>
      <c r="C17" s="979">
        <v>1369</v>
      </c>
      <c r="D17" s="980">
        <v>3.6344070807116835</v>
      </c>
      <c r="E17" s="995"/>
      <c r="F17" s="984" t="s">
        <v>259</v>
      </c>
      <c r="G17" s="985">
        <v>12234.262000000001</v>
      </c>
      <c r="H17" s="985">
        <v>51578</v>
      </c>
      <c r="I17" s="986">
        <v>3.4259258118407812</v>
      </c>
      <c r="J17" s="988"/>
      <c r="K17" s="978" t="s">
        <v>147</v>
      </c>
      <c r="L17" s="979">
        <v>1686.2819999999999</v>
      </c>
      <c r="M17" s="979">
        <v>328.22800000000001</v>
      </c>
      <c r="N17" s="980">
        <v>5.1375324469576027</v>
      </c>
      <c r="O17" s="988"/>
      <c r="P17" s="978" t="s">
        <v>156</v>
      </c>
      <c r="Q17" s="979">
        <v>321.38900000000001</v>
      </c>
      <c r="R17" s="979">
        <v>70.650000000000006</v>
      </c>
      <c r="S17" s="980">
        <v>4.5490304317055905</v>
      </c>
      <c r="U17" s="897"/>
      <c r="V17" s="897"/>
      <c r="W17" s="897"/>
      <c r="X17" s="897"/>
    </row>
    <row r="18" spans="1:24" ht="15.75">
      <c r="A18" s="978" t="s">
        <v>139</v>
      </c>
      <c r="B18" s="979">
        <v>1455.7090000000001</v>
      </c>
      <c r="C18" s="979">
        <v>1413</v>
      </c>
      <c r="D18" s="980">
        <v>3.5549664701601524</v>
      </c>
      <c r="E18" s="1000"/>
      <c r="K18" s="978" t="s">
        <v>146</v>
      </c>
      <c r="L18" s="979">
        <v>1194.3610000000001</v>
      </c>
      <c r="M18" s="979">
        <v>327.40199999999999</v>
      </c>
      <c r="N18" s="980">
        <v>3.6479954306937654</v>
      </c>
      <c r="O18" s="988"/>
      <c r="P18" s="978" t="s">
        <v>159</v>
      </c>
      <c r="Q18" s="979">
        <v>232.32900000000001</v>
      </c>
      <c r="R18" s="979">
        <v>57.445999999999998</v>
      </c>
      <c r="S18" s="980">
        <v>4.0443024753681724</v>
      </c>
      <c r="U18" s="897"/>
      <c r="V18" s="897"/>
      <c r="W18" s="897"/>
      <c r="X18" s="897"/>
    </row>
    <row r="19" spans="1:24" ht="16.5" thickBot="1">
      <c r="A19" s="978" t="s">
        <v>158</v>
      </c>
      <c r="B19" s="979">
        <v>1250.768</v>
      </c>
      <c r="C19" s="979">
        <v>3307</v>
      </c>
      <c r="D19" s="980">
        <v>3.5316267696703769</v>
      </c>
      <c r="E19" s="1001"/>
      <c r="J19" s="988"/>
      <c r="K19" s="978" t="s">
        <v>498</v>
      </c>
      <c r="L19" s="979">
        <v>856.40599999999995</v>
      </c>
      <c r="M19" s="979">
        <v>28.010999999999999</v>
      </c>
      <c r="N19" s="980">
        <v>30.573917389596943</v>
      </c>
      <c r="O19" s="988"/>
      <c r="P19" s="978" t="s">
        <v>139</v>
      </c>
      <c r="Q19" s="979">
        <v>202.971</v>
      </c>
      <c r="R19" s="979">
        <v>66.948999999999998</v>
      </c>
      <c r="S19" s="980">
        <v>3.0317256419065259</v>
      </c>
      <c r="U19" s="897"/>
      <c r="V19" s="897"/>
      <c r="W19" s="897"/>
      <c r="X19" s="897"/>
    </row>
    <row r="20" spans="1:24" ht="15" customHeight="1" thickBot="1">
      <c r="A20" s="984" t="s">
        <v>259</v>
      </c>
      <c r="B20" s="985">
        <v>109961.99800000001</v>
      </c>
      <c r="C20" s="985">
        <v>158379</v>
      </c>
      <c r="D20" s="986">
        <v>2.8310831317162983</v>
      </c>
      <c r="E20" s="1001"/>
      <c r="F20" s="897"/>
      <c r="G20" s="897"/>
      <c r="H20" s="897"/>
      <c r="J20" s="988"/>
      <c r="K20" s="978" t="s">
        <v>151</v>
      </c>
      <c r="L20" s="979">
        <v>759.20699999999999</v>
      </c>
      <c r="M20" s="979">
        <v>138.501</v>
      </c>
      <c r="N20" s="980">
        <v>5.4815994108345789</v>
      </c>
      <c r="O20" s="988"/>
      <c r="P20" s="978" t="s">
        <v>151</v>
      </c>
      <c r="Q20" s="979">
        <v>155.25899999999999</v>
      </c>
      <c r="R20" s="979">
        <v>28.105</v>
      </c>
      <c r="S20" s="980">
        <v>5.5242483543853398</v>
      </c>
      <c r="U20" s="897"/>
      <c r="V20" s="897"/>
      <c r="W20" s="897"/>
      <c r="X20" s="897"/>
    </row>
    <row r="21" spans="1:24" ht="16.5" thickBot="1">
      <c r="A21"/>
      <c r="B21"/>
      <c r="C21"/>
      <c r="D21"/>
      <c r="F21" s="897"/>
      <c r="G21" s="897"/>
      <c r="H21" s="897"/>
      <c r="J21" s="988"/>
      <c r="K21" s="978" t="s">
        <v>159</v>
      </c>
      <c r="L21" s="979">
        <v>742.50400000000002</v>
      </c>
      <c r="M21" s="979">
        <v>213.321</v>
      </c>
      <c r="N21" s="980">
        <v>3.4806887273170481</v>
      </c>
      <c r="P21" s="984" t="s">
        <v>259</v>
      </c>
      <c r="Q21" s="985">
        <v>21992.190999999999</v>
      </c>
      <c r="R21" s="985">
        <v>4599.1099999999997</v>
      </c>
      <c r="S21" s="986">
        <v>4.7818362683214799</v>
      </c>
    </row>
    <row r="22" spans="1:24" ht="15.75">
      <c r="A22"/>
      <c r="B22"/>
      <c r="C22"/>
      <c r="D22"/>
      <c r="E22" s="897"/>
      <c r="F22" s="897"/>
      <c r="G22" s="897"/>
      <c r="H22" s="897"/>
      <c r="I22" s="897"/>
      <c r="J22" s="897"/>
      <c r="K22" s="978" t="s">
        <v>153</v>
      </c>
      <c r="L22" s="979">
        <v>638.70399999999995</v>
      </c>
      <c r="M22" s="979">
        <v>173.54</v>
      </c>
      <c r="N22" s="980">
        <v>3.68044254926818</v>
      </c>
      <c r="P22"/>
      <c r="Q22"/>
      <c r="R22"/>
      <c r="S22"/>
    </row>
    <row r="23" spans="1:24" ht="15.75">
      <c r="E23" s="897"/>
      <c r="F23" s="897"/>
      <c r="G23" s="897"/>
      <c r="H23" s="897"/>
      <c r="I23" s="897"/>
      <c r="J23" s="897"/>
      <c r="K23" s="978" t="s">
        <v>139</v>
      </c>
      <c r="L23" s="979">
        <v>506.21300000000002</v>
      </c>
      <c r="M23" s="979">
        <v>67.588999999999999</v>
      </c>
      <c r="N23" s="980">
        <v>7.4895767062687719</v>
      </c>
      <c r="P23"/>
      <c r="Q23"/>
      <c r="R23"/>
      <c r="S23"/>
    </row>
    <row r="24" spans="1:24" ht="15.75">
      <c r="A24"/>
      <c r="B24"/>
      <c r="C24"/>
      <c r="D24"/>
      <c r="E24" s="897"/>
      <c r="F24" s="897"/>
      <c r="G24" s="897"/>
      <c r="H24" s="897"/>
      <c r="I24" s="897"/>
      <c r="J24" s="897"/>
      <c r="K24" s="978" t="s">
        <v>405</v>
      </c>
      <c r="L24" s="979">
        <v>462.65899999999999</v>
      </c>
      <c r="M24" s="979">
        <v>22.858000000000001</v>
      </c>
      <c r="N24" s="980">
        <v>20.240572228541428</v>
      </c>
      <c r="O24"/>
      <c r="P24"/>
      <c r="Q24"/>
      <c r="R24"/>
      <c r="S24"/>
      <c r="T24"/>
    </row>
    <row r="25" spans="1:24" ht="16.5" thickBot="1">
      <c r="A25"/>
      <c r="B25"/>
      <c r="C25"/>
      <c r="D25"/>
      <c r="E25"/>
      <c r="F25"/>
      <c r="G25"/>
      <c r="H25" s="897"/>
      <c r="I25" s="897"/>
      <c r="J25" s="897"/>
      <c r="K25" s="978" t="s">
        <v>287</v>
      </c>
      <c r="L25" s="979">
        <v>459.90300000000002</v>
      </c>
      <c r="M25" s="979">
        <v>126.04600000000001</v>
      </c>
      <c r="N25" s="980">
        <v>3.6486917474572773</v>
      </c>
      <c r="O25"/>
      <c r="P25"/>
      <c r="Q25"/>
      <c r="R25"/>
      <c r="S25"/>
      <c r="T25"/>
    </row>
    <row r="26" spans="1:24" ht="16.5" thickBot="1">
      <c r="A26"/>
      <c r="B26"/>
      <c r="C26"/>
      <c r="D26"/>
      <c r="E26"/>
      <c r="F26"/>
      <c r="G26"/>
      <c r="H26"/>
      <c r="I26"/>
      <c r="J26" s="897"/>
      <c r="K26" s="984" t="s">
        <v>259</v>
      </c>
      <c r="L26" s="985">
        <v>51057.362000000001</v>
      </c>
      <c r="M26" s="985">
        <v>10560.294</v>
      </c>
      <c r="N26" s="986">
        <v>4.8348428557007983</v>
      </c>
      <c r="O26"/>
      <c r="P26"/>
      <c r="Q26"/>
      <c r="R26"/>
      <c r="S26"/>
      <c r="T26"/>
    </row>
    <row r="27" spans="1:24">
      <c r="D27"/>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555" t="s">
        <v>504</v>
      </c>
      <c r="B5" s="1555"/>
      <c r="C5" s="1555"/>
      <c r="D5" s="1555"/>
      <c r="E5" s="1555"/>
      <c r="F5" s="1555"/>
      <c r="H5" s="917" t="s">
        <v>267</v>
      </c>
      <c r="K5"/>
      <c r="L5"/>
      <c r="M5"/>
      <c r="N5"/>
      <c r="O5"/>
      <c r="P5"/>
    </row>
    <row r="6" spans="1:20" ht="15.75" customHeight="1" thickBot="1">
      <c r="A6" s="1556" t="s">
        <v>116</v>
      </c>
      <c r="B6" s="1558" t="s">
        <v>503</v>
      </c>
      <c r="C6" s="1559"/>
      <c r="D6" s="1560"/>
      <c r="E6" s="1561" t="s">
        <v>506</v>
      </c>
      <c r="F6" s="1563" t="s">
        <v>508</v>
      </c>
      <c r="K6"/>
      <c r="L6"/>
      <c r="M6"/>
      <c r="N6"/>
      <c r="O6"/>
      <c r="P6"/>
    </row>
    <row r="7" spans="1:20" ht="21" customHeight="1" thickBot="1">
      <c r="A7" s="1557"/>
      <c r="B7" s="918" t="s">
        <v>254</v>
      </c>
      <c r="C7" s="918" t="s">
        <v>257</v>
      </c>
      <c r="D7" s="918" t="s">
        <v>258</v>
      </c>
      <c r="E7" s="1562"/>
      <c r="F7" s="1564"/>
      <c r="K7"/>
      <c r="L7"/>
      <c r="M7"/>
      <c r="N7"/>
      <c r="O7"/>
      <c r="P7"/>
    </row>
    <row r="8" spans="1:20" ht="17.25" customHeight="1" thickBot="1">
      <c r="A8" s="919" t="s">
        <v>117</v>
      </c>
      <c r="B8" s="920">
        <v>13318.300999999999</v>
      </c>
      <c r="C8" s="921">
        <v>8053.9229999999998</v>
      </c>
      <c r="D8" s="922">
        <f t="shared" ref="D8:D13" si="0">(C8/B8)*100</f>
        <v>60.472600821981729</v>
      </c>
      <c r="E8" s="921">
        <v>14246.71</v>
      </c>
      <c r="F8" s="922">
        <f t="shared" ref="F8:F13" si="1">((B8-E8)/E8)*100</f>
        <v>-6.5166554243049779</v>
      </c>
      <c r="H8" s="923" t="s">
        <v>118</v>
      </c>
      <c r="K8"/>
      <c r="L8"/>
      <c r="M8"/>
      <c r="N8"/>
      <c r="O8"/>
      <c r="P8"/>
    </row>
    <row r="9" spans="1:20" ht="18" customHeight="1" thickBot="1">
      <c r="A9" s="919" t="s">
        <v>119</v>
      </c>
      <c r="B9" s="924">
        <v>43838</v>
      </c>
      <c r="C9" s="921">
        <v>16424</v>
      </c>
      <c r="D9" s="922">
        <f t="shared" si="0"/>
        <v>37.465212829052419</v>
      </c>
      <c r="E9" s="925">
        <v>53568</v>
      </c>
      <c r="F9" s="922">
        <f t="shared" si="1"/>
        <v>-18.163829151732376</v>
      </c>
      <c r="H9" s="926">
        <f>B9-E9</f>
        <v>-9730</v>
      </c>
      <c r="K9"/>
      <c r="L9"/>
      <c r="M9"/>
      <c r="N9"/>
      <c r="O9"/>
      <c r="P9"/>
      <c r="Q9" s="897"/>
      <c r="R9" s="897"/>
      <c r="S9" s="897"/>
      <c r="T9" s="897"/>
    </row>
    <row r="10" spans="1:20" ht="15" customHeight="1" thickBot="1">
      <c r="A10" s="927" t="s">
        <v>249</v>
      </c>
      <c r="B10" s="924">
        <v>14079</v>
      </c>
      <c r="C10" s="928">
        <v>0</v>
      </c>
      <c r="D10" s="929">
        <f t="shared" si="0"/>
        <v>0</v>
      </c>
      <c r="E10" s="928">
        <v>12047</v>
      </c>
      <c r="F10" s="929">
        <f t="shared" si="1"/>
        <v>16.86726985971611</v>
      </c>
      <c r="K10"/>
      <c r="L10"/>
      <c r="M10"/>
      <c r="N10"/>
      <c r="O10"/>
      <c r="P10" s="897"/>
      <c r="Q10" s="897"/>
      <c r="R10" s="897"/>
      <c r="S10" s="897"/>
      <c r="T10" s="897"/>
    </row>
    <row r="11" spans="1:20" ht="17.25" customHeight="1" thickBot="1">
      <c r="A11" s="919" t="s">
        <v>120</v>
      </c>
      <c r="B11" s="924">
        <v>253731.44399999999</v>
      </c>
      <c r="C11" s="930">
        <v>21590.07</v>
      </c>
      <c r="D11" s="922">
        <f t="shared" si="0"/>
        <v>8.5090242106532141</v>
      </c>
      <c r="E11" s="930">
        <v>267391.217</v>
      </c>
      <c r="F11" s="922">
        <f t="shared" si="1"/>
        <v>-5.1085346606579138</v>
      </c>
      <c r="J11" s="931"/>
      <c r="K11"/>
      <c r="L11"/>
      <c r="M11"/>
      <c r="N11"/>
      <c r="O11"/>
      <c r="P11" s="897"/>
      <c r="Q11" s="897"/>
      <c r="R11" s="897"/>
      <c r="S11" s="897"/>
      <c r="T11" s="897"/>
    </row>
    <row r="12" spans="1:20" ht="15" customHeight="1" thickBot="1">
      <c r="A12" s="932" t="s">
        <v>121</v>
      </c>
      <c r="B12" s="924">
        <v>107981.53</v>
      </c>
      <c r="C12" s="933">
        <v>21967.544000000002</v>
      </c>
      <c r="D12" s="922">
        <f t="shared" si="0"/>
        <v>20.343797684659592</v>
      </c>
      <c r="E12" s="933">
        <v>107528.6</v>
      </c>
      <c r="F12" s="922">
        <f t="shared" si="1"/>
        <v>0.42121816893365388</v>
      </c>
      <c r="K12"/>
      <c r="L12"/>
      <c r="M12"/>
      <c r="N12"/>
      <c r="O12"/>
      <c r="P12" s="897"/>
      <c r="Q12" s="897"/>
      <c r="R12" s="897"/>
      <c r="S12" s="897"/>
      <c r="T12" s="897"/>
    </row>
    <row r="13" spans="1:20" ht="15" customHeight="1" thickBot="1">
      <c r="A13" s="932" t="s">
        <v>122</v>
      </c>
      <c r="B13" s="924">
        <f>B11+B12</f>
        <v>361712.97399999999</v>
      </c>
      <c r="C13" s="933">
        <f>C11+C12</f>
        <v>43557.614000000001</v>
      </c>
      <c r="D13" s="934">
        <f t="shared" si="0"/>
        <v>12.042038060818909</v>
      </c>
      <c r="E13" s="933">
        <f>E11+E12</f>
        <v>374919.81700000004</v>
      </c>
      <c r="F13" s="934">
        <f t="shared" si="1"/>
        <v>-3.5225780023252411</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555" t="s">
        <v>505</v>
      </c>
      <c r="B18" s="1555"/>
      <c r="C18" s="1555"/>
      <c r="D18" s="1555"/>
      <c r="E18" s="1555"/>
      <c r="F18" s="1555"/>
      <c r="K18"/>
      <c r="L18"/>
      <c r="M18"/>
      <c r="N18"/>
      <c r="O18" s="897"/>
      <c r="P18" s="897"/>
      <c r="Q18" s="897"/>
      <c r="R18" s="897"/>
      <c r="S18" s="897"/>
      <c r="T18" s="897"/>
    </row>
    <row r="19" spans="1:20" ht="16.5" customHeight="1" thickBot="1">
      <c r="A19" s="1565" t="s">
        <v>497</v>
      </c>
      <c r="B19" s="1558" t="s">
        <v>503</v>
      </c>
      <c r="C19" s="1559"/>
      <c r="D19" s="1560"/>
      <c r="E19" s="1561" t="s">
        <v>506</v>
      </c>
      <c r="F19" s="1563" t="s">
        <v>507</v>
      </c>
      <c r="K19"/>
      <c r="L19"/>
      <c r="M19"/>
      <c r="N19"/>
      <c r="O19" s="897"/>
      <c r="P19" s="897"/>
      <c r="Q19" s="897"/>
      <c r="R19" s="897"/>
      <c r="S19" s="897"/>
      <c r="T19" s="897"/>
    </row>
    <row r="20" spans="1:20" ht="21" customHeight="1" thickBot="1">
      <c r="A20" s="1566"/>
      <c r="B20" s="937" t="s">
        <v>254</v>
      </c>
      <c r="C20" s="937" t="s">
        <v>366</v>
      </c>
      <c r="D20" s="937" t="s">
        <v>367</v>
      </c>
      <c r="E20" s="1567"/>
      <c r="F20" s="1568"/>
      <c r="K20"/>
      <c r="L20"/>
      <c r="M20"/>
      <c r="N20"/>
      <c r="O20" s="897"/>
      <c r="P20" s="897"/>
      <c r="Q20" s="897"/>
      <c r="R20" s="897"/>
      <c r="S20" s="897"/>
      <c r="T20" s="897"/>
    </row>
    <row r="21" spans="1:20" ht="15.75" thickBot="1">
      <c r="A21" s="938" t="s">
        <v>117</v>
      </c>
      <c r="B21" s="924">
        <v>69043.524000000005</v>
      </c>
      <c r="C21" s="939">
        <v>0</v>
      </c>
      <c r="D21" s="940">
        <f t="shared" ref="D21:D26" si="2">(C21/B21)*100</f>
        <v>0</v>
      </c>
      <c r="E21" s="933">
        <v>51405.213000000003</v>
      </c>
      <c r="F21" s="940">
        <f t="shared" ref="F21:F26" si="3">((B21-E21)/E21)*100</f>
        <v>34.312300194145678</v>
      </c>
      <c r="H21" s="923" t="s">
        <v>124</v>
      </c>
      <c r="K21"/>
      <c r="L21"/>
      <c r="M21"/>
      <c r="N21"/>
      <c r="O21" s="897"/>
      <c r="P21" s="897"/>
      <c r="Q21" s="897"/>
      <c r="R21" s="897"/>
      <c r="S21" s="897"/>
      <c r="T21" s="897"/>
    </row>
    <row r="22" spans="1:20" ht="15.75" thickBot="1">
      <c r="A22" s="938" t="s">
        <v>119</v>
      </c>
      <c r="B22" s="924">
        <v>255617</v>
      </c>
      <c r="C22" s="939">
        <v>0</v>
      </c>
      <c r="D22" s="922">
        <f t="shared" si="2"/>
        <v>0</v>
      </c>
      <c r="E22" s="933">
        <v>186842</v>
      </c>
      <c r="F22" s="922">
        <f t="shared" si="3"/>
        <v>36.809175667141218</v>
      </c>
      <c r="H22" s="926">
        <f>B22-E22</f>
        <v>68775</v>
      </c>
      <c r="K22" s="897"/>
      <c r="L22" s="897"/>
      <c r="M22" s="897"/>
      <c r="O22" s="897"/>
      <c r="P22" s="897"/>
      <c r="Q22" s="897"/>
      <c r="R22" s="897"/>
      <c r="S22" s="897"/>
      <c r="T22" s="897"/>
    </row>
    <row r="23" spans="1:20" ht="15.75" thickBot="1">
      <c r="A23" s="941" t="s">
        <v>249</v>
      </c>
      <c r="B23" s="924">
        <v>76691</v>
      </c>
      <c r="C23" s="942">
        <v>0</v>
      </c>
      <c r="D23" s="922">
        <f t="shared" si="2"/>
        <v>0</v>
      </c>
      <c r="E23" s="928">
        <v>43472</v>
      </c>
      <c r="F23" s="922">
        <f t="shared" si="3"/>
        <v>76.4147037173353</v>
      </c>
      <c r="N23" s="897"/>
      <c r="O23" s="897"/>
      <c r="P23" s="897"/>
      <c r="Q23" s="897"/>
      <c r="R23" s="897"/>
      <c r="S23" s="897"/>
      <c r="T23" s="897"/>
    </row>
    <row r="24" spans="1:20" ht="15.75" thickBot="1">
      <c r="A24" s="938" t="s">
        <v>120</v>
      </c>
      <c r="B24" s="924">
        <v>14362.022999999999</v>
      </c>
      <c r="C24" s="943">
        <v>198.68600000000001</v>
      </c>
      <c r="D24" s="929">
        <f t="shared" si="2"/>
        <v>1.383412350753094</v>
      </c>
      <c r="E24" s="933">
        <v>15035.19</v>
      </c>
      <c r="F24" s="929">
        <f t="shared" si="3"/>
        <v>-4.4772763097772703</v>
      </c>
      <c r="N24" s="897"/>
      <c r="O24" s="897"/>
      <c r="P24" s="897"/>
      <c r="Q24" s="897"/>
      <c r="R24" s="897"/>
      <c r="S24" s="897"/>
      <c r="T24" s="897"/>
    </row>
    <row r="25" spans="1:20" ht="15.75" thickBot="1">
      <c r="A25" s="938" t="s">
        <v>121</v>
      </c>
      <c r="B25" s="924">
        <v>10834.967000000001</v>
      </c>
      <c r="C25" s="943">
        <v>964.452</v>
      </c>
      <c r="D25" s="922">
        <f t="shared" si="2"/>
        <v>8.9012915313909122</v>
      </c>
      <c r="E25" s="933">
        <v>7391.2460000000001</v>
      </c>
      <c r="F25" s="922">
        <f t="shared" si="3"/>
        <v>46.591887213603769</v>
      </c>
      <c r="N25" s="897"/>
      <c r="O25" s="897"/>
      <c r="P25" s="897"/>
      <c r="Q25" s="897"/>
      <c r="R25" s="897"/>
      <c r="S25" s="897"/>
      <c r="T25" s="897"/>
    </row>
    <row r="26" spans="1:20" ht="15.75" thickBot="1">
      <c r="A26" s="938" t="s">
        <v>122</v>
      </c>
      <c r="B26" s="924">
        <f>B24+B25</f>
        <v>25196.989999999998</v>
      </c>
      <c r="C26" s="933">
        <f>C24+C25</f>
        <v>1163.1379999999999</v>
      </c>
      <c r="D26" s="934">
        <f t="shared" si="2"/>
        <v>4.616178360986769</v>
      </c>
      <c r="E26" s="933">
        <f>E24+E25</f>
        <v>22426.436000000002</v>
      </c>
      <c r="F26" s="934">
        <f t="shared" si="3"/>
        <v>12.353964758377106</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554"/>
      <c r="D30" s="1554"/>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554"/>
      <c r="C41" s="1554"/>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570" t="s">
        <v>501</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row>
    <row r="3" spans="1:24" ht="15.75" customHeight="1">
      <c r="A3" s="1572" t="s">
        <v>502</v>
      </c>
      <c r="B3" s="1572"/>
      <c r="C3" s="1572"/>
      <c r="D3" s="1572"/>
      <c r="E3" s="1572"/>
      <c r="F3" s="1572"/>
      <c r="P3" s="947"/>
    </row>
    <row r="4" spans="1:24" ht="4.5" customHeight="1">
      <c r="A4" s="961"/>
      <c r="B4" s="961"/>
      <c r="C4" s="962"/>
      <c r="D4" s="962"/>
    </row>
    <row r="5" spans="1:24" ht="15.75" thickBot="1">
      <c r="A5" s="963" t="s">
        <v>125</v>
      </c>
      <c r="B5" s="1573" t="s">
        <v>126</v>
      </c>
      <c r="C5" s="1573"/>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1591.1679999999999</v>
      </c>
      <c r="H7" s="982">
        <v>7318</v>
      </c>
      <c r="I7" s="983">
        <v>3.2989813837672419</v>
      </c>
      <c r="K7" s="978" t="s">
        <v>138</v>
      </c>
      <c r="L7" s="979">
        <v>367092.62</v>
      </c>
      <c r="M7" s="979">
        <v>63026.572999999997</v>
      </c>
      <c r="N7" s="980">
        <v>5.8244102848492174</v>
      </c>
      <c r="O7" s="897"/>
      <c r="P7" s="978" t="s">
        <v>139</v>
      </c>
      <c r="Q7" s="979">
        <v>124430.337</v>
      </c>
      <c r="R7" s="979">
        <v>21431.643</v>
      </c>
      <c r="S7" s="980">
        <v>5.8059168398801715</v>
      </c>
    </row>
    <row r="8" spans="1:24" ht="15.75">
      <c r="A8" s="978" t="s">
        <v>138</v>
      </c>
      <c r="B8" s="979">
        <v>6311.0870000000004</v>
      </c>
      <c r="C8" s="979">
        <v>13755</v>
      </c>
      <c r="D8" s="980">
        <v>3.5076365491690393</v>
      </c>
      <c r="F8" s="978" t="s">
        <v>140</v>
      </c>
      <c r="G8" s="979">
        <v>649.64800000000002</v>
      </c>
      <c r="H8" s="979">
        <v>3215</v>
      </c>
      <c r="I8" s="1018">
        <v>2.8677219715897553</v>
      </c>
      <c r="K8" s="978" t="s">
        <v>141</v>
      </c>
      <c r="L8" s="979">
        <v>315670.22100000002</v>
      </c>
      <c r="M8" s="979">
        <v>56817.881999999998</v>
      </c>
      <c r="N8" s="980">
        <v>5.5558252065784508</v>
      </c>
      <c r="O8" s="897"/>
      <c r="P8" s="978" t="s">
        <v>141</v>
      </c>
      <c r="Q8" s="979">
        <v>66867.89</v>
      </c>
      <c r="R8" s="979">
        <v>12861.486999999999</v>
      </c>
      <c r="S8" s="980">
        <v>5.1990792355502906</v>
      </c>
    </row>
    <row r="9" spans="1:24" ht="15.75">
      <c r="A9" s="978" t="s">
        <v>148</v>
      </c>
      <c r="B9" s="979">
        <v>5030.57</v>
      </c>
      <c r="C9" s="979">
        <v>2961</v>
      </c>
      <c r="D9" s="980">
        <v>3.1705026662607869</v>
      </c>
      <c r="F9" s="978" t="s">
        <v>159</v>
      </c>
      <c r="G9" s="979">
        <v>428.19299999999998</v>
      </c>
      <c r="H9" s="979">
        <v>2572</v>
      </c>
      <c r="I9" s="980">
        <v>2.4706910777859199</v>
      </c>
      <c r="K9" s="978" t="s">
        <v>371</v>
      </c>
      <c r="L9" s="979">
        <v>131172.96299999999</v>
      </c>
      <c r="M9" s="979">
        <v>26176.964</v>
      </c>
      <c r="N9" s="980">
        <v>5.0110075026271188</v>
      </c>
      <c r="O9" s="897"/>
      <c r="P9" s="978" t="s">
        <v>140</v>
      </c>
      <c r="Q9" s="979">
        <v>53969.402999999998</v>
      </c>
      <c r="R9" s="979">
        <v>10230.459999999999</v>
      </c>
      <c r="S9" s="980">
        <v>5.275364255370727</v>
      </c>
    </row>
    <row r="10" spans="1:24" ht="16.5" thickBot="1">
      <c r="A10" s="978" t="s">
        <v>402</v>
      </c>
      <c r="B10" s="979">
        <v>4886.4480000000003</v>
      </c>
      <c r="C10" s="979">
        <v>2131</v>
      </c>
      <c r="D10" s="980">
        <v>4.7065994228539072</v>
      </c>
      <c r="F10" s="978" t="s">
        <v>371</v>
      </c>
      <c r="G10" s="979">
        <v>112.994</v>
      </c>
      <c r="H10" s="979">
        <v>688</v>
      </c>
      <c r="I10" s="980">
        <v>2.9089177221707341</v>
      </c>
      <c r="K10" s="978" t="s">
        <v>140</v>
      </c>
      <c r="L10" s="979">
        <v>105211.667</v>
      </c>
      <c r="M10" s="979">
        <v>15804.195</v>
      </c>
      <c r="N10" s="980">
        <v>6.6571987374238297</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2853.886</v>
      </c>
      <c r="H11" s="985">
        <v>14079</v>
      </c>
      <c r="I11" s="986">
        <v>3.0336833086539965</v>
      </c>
      <c r="K11" s="978" t="s">
        <v>147</v>
      </c>
      <c r="L11" s="979">
        <v>78233.462</v>
      </c>
      <c r="M11" s="979">
        <v>10960.995000000001</v>
      </c>
      <c r="N11" s="980">
        <v>7.1374416282463402</v>
      </c>
      <c r="O11" s="897"/>
      <c r="P11" s="978" t="s">
        <v>142</v>
      </c>
      <c r="Q11" s="979">
        <v>44915.858999999997</v>
      </c>
      <c r="R11" s="979">
        <v>7145.7250000000004</v>
      </c>
      <c r="S11" s="980">
        <v>6.2856965528340361</v>
      </c>
    </row>
    <row r="12" spans="1:24" ht="15.75">
      <c r="A12" s="978" t="s">
        <v>146</v>
      </c>
      <c r="B12" s="979">
        <v>1786.5070000000001</v>
      </c>
      <c r="C12" s="979">
        <v>2163</v>
      </c>
      <c r="D12" s="980">
        <v>3.248543025524556</v>
      </c>
      <c r="F12"/>
      <c r="G12"/>
      <c r="H12"/>
      <c r="I12"/>
      <c r="K12" s="978" t="s">
        <v>145</v>
      </c>
      <c r="L12" s="979">
        <v>62732.385000000002</v>
      </c>
      <c r="M12" s="979">
        <v>7370.3760000000002</v>
      </c>
      <c r="N12" s="980">
        <v>8.5114226194158888</v>
      </c>
      <c r="O12" s="897"/>
      <c r="P12" s="978" t="s">
        <v>275</v>
      </c>
      <c r="Q12" s="979">
        <v>39182.400000000001</v>
      </c>
      <c r="R12" s="979">
        <v>7205.1289999999999</v>
      </c>
      <c r="S12" s="980">
        <v>5.4381260904558406</v>
      </c>
    </row>
    <row r="13" spans="1:24" ht="15.75">
      <c r="A13" s="978" t="s">
        <v>151</v>
      </c>
      <c r="B13" s="979">
        <v>1063.643</v>
      </c>
      <c r="C13" s="979">
        <v>632</v>
      </c>
      <c r="D13" s="980">
        <v>2.9912818738908995</v>
      </c>
      <c r="K13" s="978" t="s">
        <v>139</v>
      </c>
      <c r="L13" s="979">
        <v>56317.169000000002</v>
      </c>
      <c r="M13" s="979">
        <v>8286.2880000000005</v>
      </c>
      <c r="N13" s="980">
        <v>6.7964291127703982</v>
      </c>
      <c r="O13" s="897"/>
      <c r="P13" s="978" t="s">
        <v>138</v>
      </c>
      <c r="Q13" s="979">
        <v>33818.864000000001</v>
      </c>
      <c r="R13" s="979">
        <v>6308.2960000000003</v>
      </c>
      <c r="S13" s="980">
        <v>5.3610141312329036</v>
      </c>
    </row>
    <row r="14" spans="1:24" ht="15.75">
      <c r="A14" s="978" t="s">
        <v>375</v>
      </c>
      <c r="B14" s="979">
        <v>912.45500000000004</v>
      </c>
      <c r="C14" s="979">
        <v>419</v>
      </c>
      <c r="D14" s="980">
        <v>4.3149220911261912</v>
      </c>
      <c r="F14" s="897"/>
      <c r="K14" s="978" t="s">
        <v>143</v>
      </c>
      <c r="L14" s="979">
        <v>56076.006999999998</v>
      </c>
      <c r="M14" s="979">
        <v>9819.9779999999992</v>
      </c>
      <c r="N14" s="980">
        <v>5.7104004713656185</v>
      </c>
      <c r="O14" s="897"/>
      <c r="P14" s="978" t="s">
        <v>371</v>
      </c>
      <c r="Q14" s="979">
        <v>32614.11</v>
      </c>
      <c r="R14" s="979">
        <v>6280.5290000000005</v>
      </c>
      <c r="S14" s="980">
        <v>5.1928921910877248</v>
      </c>
    </row>
    <row r="15" spans="1:24" ht="15.75">
      <c r="A15" s="978" t="s">
        <v>490</v>
      </c>
      <c r="B15" s="979">
        <v>874.6</v>
      </c>
      <c r="C15" s="979">
        <v>412</v>
      </c>
      <c r="D15" s="980">
        <v>4.1747016706443913</v>
      </c>
      <c r="E15" s="987"/>
      <c r="F15" s="897"/>
      <c r="K15" s="978" t="s">
        <v>148</v>
      </c>
      <c r="L15" s="979">
        <v>48345.985999999997</v>
      </c>
      <c r="M15" s="979">
        <v>8106.5349999999999</v>
      </c>
      <c r="N15" s="980">
        <v>5.9638286888294445</v>
      </c>
      <c r="O15" s="897"/>
      <c r="P15" s="978" t="s">
        <v>147</v>
      </c>
      <c r="Q15" s="979">
        <v>23512.32</v>
      </c>
      <c r="R15" s="979">
        <v>4556.0320000000002</v>
      </c>
      <c r="S15" s="980">
        <v>5.1607012417823226</v>
      </c>
    </row>
    <row r="16" spans="1:24" ht="15.75">
      <c r="A16" s="978" t="s">
        <v>140</v>
      </c>
      <c r="B16" s="979">
        <v>776.60299999999995</v>
      </c>
      <c r="C16" s="979">
        <v>3282</v>
      </c>
      <c r="D16" s="980">
        <v>2.9301571850074324</v>
      </c>
      <c r="E16" s="988"/>
      <c r="F16" s="897"/>
      <c r="K16" s="978" t="s">
        <v>155</v>
      </c>
      <c r="L16" s="979">
        <v>45472.409</v>
      </c>
      <c r="M16" s="979">
        <v>8754.152</v>
      </c>
      <c r="N16" s="980">
        <v>5.1943819344238022</v>
      </c>
      <c r="O16" s="897"/>
      <c r="P16" s="978" t="s">
        <v>148</v>
      </c>
      <c r="Q16" s="979">
        <v>13894.933999999999</v>
      </c>
      <c r="R16" s="979">
        <v>2386.3739999999998</v>
      </c>
      <c r="S16" s="980">
        <v>5.8226137227442134</v>
      </c>
    </row>
    <row r="17" spans="1:19" ht="15.75">
      <c r="A17" s="978" t="s">
        <v>150</v>
      </c>
      <c r="B17" s="979">
        <v>534.08600000000001</v>
      </c>
      <c r="C17" s="979">
        <v>247</v>
      </c>
      <c r="D17" s="980">
        <v>3.3501188661610937</v>
      </c>
      <c r="K17" s="978" t="s">
        <v>286</v>
      </c>
      <c r="L17" s="979">
        <v>38501.186000000002</v>
      </c>
      <c r="M17" s="979">
        <v>4610.9620000000004</v>
      </c>
      <c r="N17" s="980">
        <v>8.3499248096167342</v>
      </c>
      <c r="O17" s="897"/>
      <c r="P17" s="978" t="s">
        <v>154</v>
      </c>
      <c r="Q17" s="979">
        <v>11454.038</v>
      </c>
      <c r="R17" s="979">
        <v>2389.7460000000001</v>
      </c>
      <c r="S17" s="980">
        <v>4.7929938997701012</v>
      </c>
    </row>
    <row r="18" spans="1:19" ht="15.75">
      <c r="A18" s="978" t="s">
        <v>144</v>
      </c>
      <c r="B18" s="979">
        <v>510.858</v>
      </c>
      <c r="C18" s="979">
        <v>1066</v>
      </c>
      <c r="D18" s="980">
        <v>2.9447829420275653</v>
      </c>
      <c r="K18" s="978" t="s">
        <v>152</v>
      </c>
      <c r="L18" s="979">
        <v>31813.469000000001</v>
      </c>
      <c r="M18" s="979">
        <v>5081.9709999999995</v>
      </c>
      <c r="N18" s="980">
        <v>6.26006504169347</v>
      </c>
      <c r="O18" s="897"/>
      <c r="P18" s="978" t="s">
        <v>152</v>
      </c>
      <c r="Q18" s="979">
        <v>8727.6290000000008</v>
      </c>
      <c r="R18" s="979">
        <v>1921.989</v>
      </c>
      <c r="S18" s="980">
        <v>4.5409359783016452</v>
      </c>
    </row>
    <row r="19" spans="1:19" ht="15.75">
      <c r="A19" s="978" t="s">
        <v>141</v>
      </c>
      <c r="B19" s="979">
        <v>435.654</v>
      </c>
      <c r="C19" s="979">
        <v>309</v>
      </c>
      <c r="D19" s="980">
        <v>4.4956349452046309</v>
      </c>
      <c r="K19" s="978" t="s">
        <v>146</v>
      </c>
      <c r="L19" s="979">
        <v>22863.224999999999</v>
      </c>
      <c r="M19" s="979">
        <v>4850.7889999999998</v>
      </c>
      <c r="N19" s="980">
        <v>4.7133002486811941</v>
      </c>
      <c r="O19" s="897"/>
      <c r="P19" s="978" t="s">
        <v>156</v>
      </c>
      <c r="Q19" s="979">
        <v>8414.1110000000008</v>
      </c>
      <c r="R19" s="979">
        <v>1742.2260000000001</v>
      </c>
      <c r="S19" s="980">
        <v>4.8295175252808766</v>
      </c>
    </row>
    <row r="20" spans="1:19" ht="15.75">
      <c r="A20" s="978" t="s">
        <v>159</v>
      </c>
      <c r="B20" s="979">
        <v>428.19299999999998</v>
      </c>
      <c r="C20" s="979">
        <v>2572</v>
      </c>
      <c r="D20" s="980">
        <v>2.4706910777859199</v>
      </c>
      <c r="K20" s="978" t="s">
        <v>153</v>
      </c>
      <c r="L20" s="979">
        <v>20063.337</v>
      </c>
      <c r="M20" s="979">
        <v>3642.2359999999999</v>
      </c>
      <c r="N20" s="980">
        <v>5.508521962882142</v>
      </c>
      <c r="O20" s="897"/>
      <c r="P20" s="978" t="s">
        <v>286</v>
      </c>
      <c r="Q20" s="979">
        <v>8188.2039999999997</v>
      </c>
      <c r="R20" s="979">
        <v>1343.259</v>
      </c>
      <c r="S20" s="980">
        <v>6.0957745304516848</v>
      </c>
    </row>
    <row r="21" spans="1:19" ht="15.75">
      <c r="A21" s="978" t="s">
        <v>156</v>
      </c>
      <c r="B21" s="979">
        <v>363.05</v>
      </c>
      <c r="C21" s="979">
        <v>280</v>
      </c>
      <c r="D21" s="980">
        <v>2.6752094555261627</v>
      </c>
      <c r="K21" s="978" t="s">
        <v>156</v>
      </c>
      <c r="L21" s="979">
        <v>20010.013999999999</v>
      </c>
      <c r="M21" s="979">
        <v>4947.1329999999998</v>
      </c>
      <c r="N21" s="980">
        <v>4.0447697686720776</v>
      </c>
      <c r="O21" s="897"/>
      <c r="P21" s="978" t="s">
        <v>157</v>
      </c>
      <c r="Q21" s="979">
        <v>7599.4809999999998</v>
      </c>
      <c r="R21" s="979">
        <v>1416.268</v>
      </c>
      <c r="S21" s="980">
        <v>5.365849542600694</v>
      </c>
    </row>
    <row r="22" spans="1:19" ht="15.75">
      <c r="A22" s="978" t="s">
        <v>153</v>
      </c>
      <c r="B22" s="979">
        <v>304.25700000000001</v>
      </c>
      <c r="C22" s="979">
        <v>254</v>
      </c>
      <c r="D22" s="980">
        <v>3.4788131717356507</v>
      </c>
      <c r="H22" s="915"/>
      <c r="K22" s="978" t="s">
        <v>285</v>
      </c>
      <c r="L22" s="979">
        <v>17381.646000000001</v>
      </c>
      <c r="M22" s="979">
        <v>2887.8319999999999</v>
      </c>
      <c r="N22" s="980">
        <v>6.0189256161715781</v>
      </c>
      <c r="O22" s="897"/>
      <c r="P22" s="978" t="s">
        <v>155</v>
      </c>
      <c r="Q22" s="979">
        <v>7027.6289999999999</v>
      </c>
      <c r="R22" s="979">
        <v>1436.95</v>
      </c>
      <c r="S22" s="980">
        <v>4.8906565990465918</v>
      </c>
    </row>
    <row r="23" spans="1:19" ht="15.75">
      <c r="A23" s="978" t="s">
        <v>287</v>
      </c>
      <c r="B23" s="979">
        <v>268.34199999999998</v>
      </c>
      <c r="C23" s="979">
        <v>279</v>
      </c>
      <c r="D23" s="980">
        <v>3.3101670243998713</v>
      </c>
      <c r="H23" s="915"/>
      <c r="K23" s="978" t="s">
        <v>142</v>
      </c>
      <c r="L23" s="979">
        <v>15150.825000000001</v>
      </c>
      <c r="M23" s="979">
        <v>2236.5889999999999</v>
      </c>
      <c r="N23" s="980">
        <v>6.774076506680486</v>
      </c>
      <c r="O23" s="897"/>
      <c r="P23" s="978" t="s">
        <v>285</v>
      </c>
      <c r="Q23" s="979">
        <v>6566.6850000000004</v>
      </c>
      <c r="R23" s="979">
        <v>1178.3240000000001</v>
      </c>
      <c r="S23" s="980">
        <v>5.572902699087857</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143</v>
      </c>
      <c r="Q24" s="979">
        <v>5719.357</v>
      </c>
      <c r="R24" s="979">
        <v>1390.095</v>
      </c>
      <c r="S24" s="980">
        <v>4.1143641261928137</v>
      </c>
    </row>
    <row r="25" spans="1:19" ht="15.75">
      <c r="A25" s="978" t="s">
        <v>499</v>
      </c>
      <c r="B25" s="979">
        <v>167.43</v>
      </c>
      <c r="C25" s="979">
        <v>64</v>
      </c>
      <c r="D25" s="980">
        <v>4.8001720183486238</v>
      </c>
      <c r="H25" s="915"/>
      <c r="K25" s="978" t="s">
        <v>151</v>
      </c>
      <c r="L25" s="979">
        <v>10283.674000000001</v>
      </c>
      <c r="M25" s="979">
        <v>1900.873</v>
      </c>
      <c r="N25" s="980">
        <v>5.4099742591956437</v>
      </c>
      <c r="O25" s="897"/>
      <c r="P25" s="978" t="s">
        <v>413</v>
      </c>
      <c r="Q25" s="979">
        <v>5097.95</v>
      </c>
      <c r="R25" s="979">
        <v>942.62300000000005</v>
      </c>
      <c r="S25" s="980">
        <v>5.4082597178299272</v>
      </c>
    </row>
    <row r="26" spans="1:19" ht="16.5" thickBot="1">
      <c r="A26" s="978" t="s">
        <v>285</v>
      </c>
      <c r="B26" s="979">
        <v>166.6</v>
      </c>
      <c r="C26" s="979">
        <v>119</v>
      </c>
      <c r="D26" s="980">
        <v>2.8712751839787667</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6.5" thickBot="1">
      <c r="A27" s="978" t="s">
        <v>500</v>
      </c>
      <c r="B27" s="979">
        <v>149.80000000000001</v>
      </c>
      <c r="C27" s="979">
        <v>68</v>
      </c>
      <c r="D27" s="980">
        <v>4.4058823529411768</v>
      </c>
      <c r="H27" s="915"/>
      <c r="K27" s="984" t="s">
        <v>259</v>
      </c>
      <c r="L27" s="985">
        <v>1485777.9979999999</v>
      </c>
      <c r="M27" s="985">
        <v>253731.44399999999</v>
      </c>
      <c r="N27" s="986">
        <v>5.8557109618624956</v>
      </c>
      <c r="O27" s="897"/>
      <c r="P27" s="978" t="s">
        <v>151</v>
      </c>
      <c r="Q27" s="979">
        <v>4273.6090000000004</v>
      </c>
      <c r="R27" s="979">
        <v>843.28899999999999</v>
      </c>
      <c r="S27" s="980">
        <v>5.0677869627138508</v>
      </c>
    </row>
    <row r="28" spans="1:19" ht="15.75">
      <c r="A28" s="978" t="s">
        <v>154</v>
      </c>
      <c r="B28" s="979">
        <v>140.54599999999999</v>
      </c>
      <c r="C28" s="979">
        <v>120</v>
      </c>
      <c r="D28" s="980">
        <v>3.84215418261345</v>
      </c>
      <c r="H28" s="915"/>
      <c r="K28"/>
      <c r="L28"/>
      <c r="M28"/>
      <c r="N28"/>
      <c r="O28" s="897"/>
      <c r="P28" s="978" t="s">
        <v>159</v>
      </c>
      <c r="Q28" s="979">
        <v>3959.7910000000002</v>
      </c>
      <c r="R28" s="979">
        <v>1073.029</v>
      </c>
      <c r="S28" s="980">
        <v>3.6902926202367321</v>
      </c>
    </row>
    <row r="29" spans="1:19" ht="16.5" thickBot="1">
      <c r="A29" s="997" t="s">
        <v>371</v>
      </c>
      <c r="B29" s="998">
        <v>112.994</v>
      </c>
      <c r="C29" s="998">
        <v>688</v>
      </c>
      <c r="D29" s="999">
        <v>2.9089177221707341</v>
      </c>
      <c r="H29" s="915"/>
      <c r="K29"/>
      <c r="L29"/>
      <c r="M29"/>
      <c r="N29"/>
      <c r="O29" s="897"/>
      <c r="P29" s="978" t="s">
        <v>153</v>
      </c>
      <c r="Q29" s="979">
        <v>3451.0369999999998</v>
      </c>
      <c r="R29" s="979">
        <v>694.16300000000001</v>
      </c>
      <c r="S29" s="980">
        <v>4.9715081328160675</v>
      </c>
    </row>
    <row r="30" spans="1:19" ht="16.5" thickBot="1">
      <c r="A30" s="984" t="s">
        <v>259</v>
      </c>
      <c r="B30" s="985">
        <v>51820.341</v>
      </c>
      <c r="C30" s="985">
        <v>43838</v>
      </c>
      <c r="D30" s="986">
        <v>3.8909122867849288</v>
      </c>
      <c r="E30" s="897"/>
      <c r="F30" s="897"/>
      <c r="G30" s="897"/>
      <c r="H30" s="897"/>
      <c r="I30" s="897"/>
      <c r="J30" s="897"/>
      <c r="K30"/>
      <c r="L30"/>
      <c r="M30"/>
      <c r="N30"/>
      <c r="O30" s="897"/>
      <c r="P30" s="978" t="s">
        <v>411</v>
      </c>
      <c r="Q30" s="979">
        <v>2847.1109999999999</v>
      </c>
      <c r="R30" s="979">
        <v>517.875</v>
      </c>
      <c r="S30" s="980">
        <v>5.4976799420709632</v>
      </c>
    </row>
    <row r="31" spans="1:19" ht="15.75">
      <c r="A31" s="897"/>
      <c r="B31" s="897"/>
      <c r="C31" s="897"/>
      <c r="D31" s="897"/>
      <c r="E31" s="897"/>
      <c r="F31" s="897"/>
      <c r="G31" s="897"/>
      <c r="H31" s="897"/>
      <c r="I31" s="897"/>
      <c r="J31" s="897"/>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5.75">
      <c r="A34" s="944"/>
      <c r="C34" s="897"/>
      <c r="D34" s="897"/>
      <c r="E34" s="897"/>
      <c r="F34" s="897"/>
      <c r="G34" s="897"/>
      <c r="H34" s="897"/>
      <c r="I34" s="897"/>
      <c r="J34" s="897"/>
      <c r="O34" s="897"/>
      <c r="P34" s="978" t="s">
        <v>287</v>
      </c>
      <c r="Q34" s="979">
        <v>1893.0820000000001</v>
      </c>
      <c r="R34" s="979">
        <v>278.81299999999999</v>
      </c>
      <c r="S34" s="980">
        <v>6.7897910068755767</v>
      </c>
    </row>
    <row r="35" spans="1:19" ht="16.5" thickBot="1">
      <c r="A35" s="897"/>
      <c r="B35" s="897"/>
      <c r="C35" s="897"/>
      <c r="D35" s="897"/>
      <c r="E35" s="897"/>
      <c r="F35" s="897"/>
      <c r="G35" s="897"/>
      <c r="H35" s="897"/>
      <c r="I35" s="897"/>
      <c r="J35" s="897"/>
      <c r="K35"/>
      <c r="L35"/>
      <c r="M35"/>
      <c r="N35"/>
      <c r="O35" s="897"/>
      <c r="P35" s="978" t="s">
        <v>409</v>
      </c>
      <c r="Q35" s="979">
        <v>1653.35</v>
      </c>
      <c r="R35" s="979">
        <v>299.827</v>
      </c>
      <c r="S35" s="980">
        <v>5.5143466065431062</v>
      </c>
    </row>
    <row r="36" spans="1:19" ht="16.5" thickBot="1">
      <c r="A36"/>
      <c r="B36"/>
      <c r="C36"/>
      <c r="D36"/>
      <c r="E36"/>
      <c r="F36"/>
      <c r="G36"/>
      <c r="H36"/>
      <c r="I36"/>
      <c r="J36"/>
      <c r="K36"/>
      <c r="L36"/>
      <c r="M36"/>
      <c r="N36"/>
      <c r="O36" s="897"/>
      <c r="P36" s="984" t="s">
        <v>259</v>
      </c>
      <c r="Q36" s="985">
        <v>590764.84100000001</v>
      </c>
      <c r="R36" s="985">
        <v>107981.53</v>
      </c>
      <c r="S36" s="986">
        <v>5.4709804630477086</v>
      </c>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570" t="s">
        <v>509</v>
      </c>
      <c r="B2" s="1570"/>
      <c r="C2" s="1570"/>
      <c r="D2" s="1570"/>
      <c r="E2" s="1570"/>
      <c r="F2" s="1570"/>
      <c r="G2" s="1570"/>
      <c r="H2" s="1570"/>
      <c r="I2" s="1570"/>
      <c r="J2" s="1570"/>
      <c r="K2" s="1570"/>
      <c r="L2" s="1570"/>
      <c r="M2" s="1570"/>
      <c r="N2" s="1570"/>
      <c r="O2" s="1570"/>
      <c r="P2" s="1570"/>
      <c r="Q2" s="1570"/>
      <c r="R2" s="1570"/>
      <c r="S2" s="1570"/>
      <c r="T2" s="1570"/>
      <c r="U2" s="1570"/>
      <c r="V2" s="1570"/>
      <c r="W2" s="1570"/>
      <c r="X2" s="1570"/>
      <c r="Y2" s="1570"/>
      <c r="Z2" s="1570"/>
      <c r="AA2" s="1570"/>
    </row>
    <row r="3" spans="1:27" ht="18" customHeight="1">
      <c r="A3" s="1571" t="s">
        <v>502</v>
      </c>
      <c r="B3" s="1571"/>
      <c r="C3" s="1571"/>
      <c r="D3" s="1571"/>
      <c r="E3" s="1571"/>
      <c r="F3" s="1571"/>
      <c r="G3" s="1571"/>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43614.97</v>
      </c>
      <c r="C8" s="979">
        <v>45811</v>
      </c>
      <c r="D8" s="980">
        <v>2.7212728939757285</v>
      </c>
      <c r="E8" s="995"/>
      <c r="F8" s="978" t="s">
        <v>371</v>
      </c>
      <c r="G8" s="979">
        <v>6917.857</v>
      </c>
      <c r="H8" s="979">
        <v>20205</v>
      </c>
      <c r="I8" s="980">
        <v>4.5505391296568671</v>
      </c>
      <c r="J8" s="988"/>
      <c r="K8" s="981" t="s">
        <v>141</v>
      </c>
      <c r="L8" s="982">
        <v>22227.696</v>
      </c>
      <c r="M8" s="982">
        <v>4766.8100000000004</v>
      </c>
      <c r="N8" s="983">
        <v>4.6630127905244807</v>
      </c>
      <c r="O8" s="988"/>
      <c r="P8" s="981" t="s">
        <v>143</v>
      </c>
      <c r="Q8" s="982">
        <v>7816.0990000000002</v>
      </c>
      <c r="R8" s="982">
        <v>1504.4970000000001</v>
      </c>
      <c r="S8" s="983">
        <v>5.1951575842291478</v>
      </c>
    </row>
    <row r="9" spans="1:27" ht="15.75">
      <c r="A9" s="978" t="s">
        <v>151</v>
      </c>
      <c r="B9" s="979">
        <v>36068.824999999997</v>
      </c>
      <c r="C9" s="979">
        <v>26601</v>
      </c>
      <c r="D9" s="980">
        <v>2.438303734390241</v>
      </c>
      <c r="E9" s="996"/>
      <c r="F9" s="978" t="s">
        <v>156</v>
      </c>
      <c r="G9" s="979">
        <v>5484.0050000000001</v>
      </c>
      <c r="H9" s="979">
        <v>27481</v>
      </c>
      <c r="I9" s="980">
        <v>2.951156891192602</v>
      </c>
      <c r="J9" s="988"/>
      <c r="K9" s="978" t="s">
        <v>143</v>
      </c>
      <c r="L9" s="979">
        <v>10919.285</v>
      </c>
      <c r="M9" s="979">
        <v>1928.511</v>
      </c>
      <c r="N9" s="980">
        <v>5.6620288917200892</v>
      </c>
      <c r="O9" s="988"/>
      <c r="P9" s="978" t="s">
        <v>155</v>
      </c>
      <c r="Q9" s="979">
        <v>7804.4620000000004</v>
      </c>
      <c r="R9" s="979">
        <v>1556.2170000000001</v>
      </c>
      <c r="S9" s="980">
        <v>5.0150216839939414</v>
      </c>
    </row>
    <row r="10" spans="1:27" ht="15.75">
      <c r="A10" s="978" t="s">
        <v>371</v>
      </c>
      <c r="B10" s="979">
        <v>21333.569</v>
      </c>
      <c r="C10" s="979">
        <v>48186</v>
      </c>
      <c r="D10" s="980">
        <v>3.9597948527195324</v>
      </c>
      <c r="E10" s="995"/>
      <c r="F10" s="978" t="s">
        <v>138</v>
      </c>
      <c r="G10" s="979">
        <v>2036.5519999999999</v>
      </c>
      <c r="H10" s="979">
        <v>8460</v>
      </c>
      <c r="I10" s="980">
        <v>3.4144555285438845</v>
      </c>
      <c r="J10" s="988"/>
      <c r="K10" s="978" t="s">
        <v>158</v>
      </c>
      <c r="L10" s="979">
        <v>6729.4809999999998</v>
      </c>
      <c r="M10" s="979">
        <v>1083.077</v>
      </c>
      <c r="N10" s="980">
        <v>6.2132987774645754</v>
      </c>
      <c r="O10" s="988"/>
      <c r="P10" s="978" t="s">
        <v>371</v>
      </c>
      <c r="Q10" s="979">
        <v>7044.9179999999997</v>
      </c>
      <c r="R10" s="979">
        <v>1345.7940000000001</v>
      </c>
      <c r="S10" s="980">
        <v>5.2347669851403698</v>
      </c>
    </row>
    <row r="11" spans="1:27" ht="15.75">
      <c r="A11" s="978" t="s">
        <v>160</v>
      </c>
      <c r="B11" s="979">
        <v>16752.59</v>
      </c>
      <c r="C11" s="979">
        <v>28931</v>
      </c>
      <c r="D11" s="980">
        <v>2.2710504675471648</v>
      </c>
      <c r="E11" s="996"/>
      <c r="F11" s="978" t="s">
        <v>153</v>
      </c>
      <c r="G11" s="979">
        <v>1629.606</v>
      </c>
      <c r="H11" s="979">
        <v>7717</v>
      </c>
      <c r="I11" s="980">
        <v>2.9390177700266742</v>
      </c>
      <c r="J11" s="988"/>
      <c r="K11" s="978" t="s">
        <v>371</v>
      </c>
      <c r="L11" s="979">
        <v>6018.848</v>
      </c>
      <c r="M11" s="979">
        <v>863.18899999999996</v>
      </c>
      <c r="N11" s="980">
        <v>6.9728043336974874</v>
      </c>
      <c r="O11" s="988"/>
      <c r="P11" s="978" t="s">
        <v>141</v>
      </c>
      <c r="Q11" s="979">
        <v>6492.116</v>
      </c>
      <c r="R11" s="979">
        <v>1900.194</v>
      </c>
      <c r="S11" s="980">
        <v>3.4165543097178501</v>
      </c>
    </row>
    <row r="12" spans="1:27" ht="15.75">
      <c r="A12" s="978" t="s">
        <v>156</v>
      </c>
      <c r="B12" s="979">
        <v>16401.867999999999</v>
      </c>
      <c r="C12" s="979">
        <v>40540</v>
      </c>
      <c r="D12" s="980">
        <v>2.606608557570167</v>
      </c>
      <c r="E12" s="996"/>
      <c r="F12" s="978" t="s">
        <v>160</v>
      </c>
      <c r="G12" s="979">
        <v>1076.0940000000001</v>
      </c>
      <c r="H12" s="979">
        <v>8466</v>
      </c>
      <c r="I12" s="980">
        <v>2.1928075673781122</v>
      </c>
      <c r="J12" s="988"/>
      <c r="K12" s="978" t="s">
        <v>159</v>
      </c>
      <c r="L12" s="979">
        <v>4439.2879999999996</v>
      </c>
      <c r="M12" s="979">
        <v>1180.6120000000001</v>
      </c>
      <c r="N12" s="980">
        <v>3.7601582907847786</v>
      </c>
      <c r="O12" s="988"/>
      <c r="P12" s="978" t="s">
        <v>140</v>
      </c>
      <c r="Q12" s="979">
        <v>3420.1860000000001</v>
      </c>
      <c r="R12" s="979">
        <v>578.02099999999996</v>
      </c>
      <c r="S12" s="980">
        <v>5.9170618368536791</v>
      </c>
    </row>
    <row r="13" spans="1:27" ht="15.75">
      <c r="A13" s="978" t="s">
        <v>143</v>
      </c>
      <c r="B13" s="979">
        <v>16137.754000000001</v>
      </c>
      <c r="C13" s="979">
        <v>15468</v>
      </c>
      <c r="D13" s="980">
        <v>2.5426567181487134</v>
      </c>
      <c r="E13" s="996"/>
      <c r="F13" s="978" t="s">
        <v>155</v>
      </c>
      <c r="G13" s="979">
        <v>513.36900000000003</v>
      </c>
      <c r="H13" s="979">
        <v>2270</v>
      </c>
      <c r="I13" s="980">
        <v>3.5022888368888196</v>
      </c>
      <c r="J13" s="988"/>
      <c r="K13" s="978" t="s">
        <v>156</v>
      </c>
      <c r="L13" s="979">
        <v>3401.8040000000001</v>
      </c>
      <c r="M13" s="979">
        <v>779.27200000000005</v>
      </c>
      <c r="N13" s="980">
        <v>4.3653615169029552</v>
      </c>
      <c r="O13" s="988"/>
      <c r="P13" s="978" t="s">
        <v>138</v>
      </c>
      <c r="Q13" s="979">
        <v>1814.9960000000001</v>
      </c>
      <c r="R13" s="979">
        <v>483.73</v>
      </c>
      <c r="S13" s="980">
        <v>3.7520848407169289</v>
      </c>
    </row>
    <row r="14" spans="1:27" ht="15.75">
      <c r="A14" s="978" t="s">
        <v>157</v>
      </c>
      <c r="B14" s="979">
        <v>15533.165000000001</v>
      </c>
      <c r="C14" s="979">
        <v>19611</v>
      </c>
      <c r="D14" s="980">
        <v>2.5632374303607324</v>
      </c>
      <c r="E14" s="996"/>
      <c r="F14" s="978" t="s">
        <v>143</v>
      </c>
      <c r="G14" s="979">
        <v>260.95999999999998</v>
      </c>
      <c r="H14" s="979">
        <v>880</v>
      </c>
      <c r="I14" s="980">
        <v>4.089897501802338</v>
      </c>
      <c r="J14" s="988"/>
      <c r="K14" s="978" t="s">
        <v>140</v>
      </c>
      <c r="L14" s="979">
        <v>3289.4360000000001</v>
      </c>
      <c r="M14" s="979">
        <v>712.45</v>
      </c>
      <c r="N14" s="980">
        <v>4.6170762860551617</v>
      </c>
      <c r="O14" s="988"/>
      <c r="P14" s="978" t="s">
        <v>159</v>
      </c>
      <c r="Q14" s="979">
        <v>1663.4480000000001</v>
      </c>
      <c r="R14" s="979">
        <v>492.71600000000001</v>
      </c>
      <c r="S14" s="980">
        <v>3.3760787147159825</v>
      </c>
    </row>
    <row r="15" spans="1:27" ht="16.5" thickBot="1">
      <c r="A15" s="978" t="s">
        <v>141</v>
      </c>
      <c r="B15" s="979">
        <v>6294.1750000000002</v>
      </c>
      <c r="C15" s="979">
        <v>5224</v>
      </c>
      <c r="D15" s="980">
        <v>2.9171450036590754</v>
      </c>
      <c r="E15" s="996"/>
      <c r="F15" s="978" t="s">
        <v>158</v>
      </c>
      <c r="G15" s="979">
        <v>134.4</v>
      </c>
      <c r="H15" s="979">
        <v>582</v>
      </c>
      <c r="I15" s="980">
        <v>3.560264900662252</v>
      </c>
      <c r="J15" s="988"/>
      <c r="K15" s="978" t="s">
        <v>155</v>
      </c>
      <c r="L15" s="979">
        <v>2441.884</v>
      </c>
      <c r="M15" s="979">
        <v>506.96899999999999</v>
      </c>
      <c r="N15" s="980">
        <v>4.8166337586716352</v>
      </c>
      <c r="O15" s="988"/>
      <c r="P15" s="997" t="s">
        <v>156</v>
      </c>
      <c r="Q15" s="998">
        <v>1535.0820000000001</v>
      </c>
      <c r="R15" s="998">
        <v>597.72299999999996</v>
      </c>
      <c r="S15" s="999">
        <v>2.5682163811665273</v>
      </c>
      <c r="U15" s="897"/>
      <c r="V15" s="897"/>
      <c r="W15" s="897"/>
      <c r="X15" s="897"/>
    </row>
    <row r="16" spans="1:27" ht="16.5" thickBot="1">
      <c r="A16" s="978" t="s">
        <v>152</v>
      </c>
      <c r="B16" s="979">
        <v>4757.2870000000003</v>
      </c>
      <c r="C16" s="979">
        <v>2795</v>
      </c>
      <c r="D16" s="980">
        <v>3.606021396811248</v>
      </c>
      <c r="E16" s="996"/>
      <c r="F16" s="984" t="s">
        <v>259</v>
      </c>
      <c r="G16" s="985">
        <v>18191.993999999999</v>
      </c>
      <c r="H16" s="985">
        <v>76691</v>
      </c>
      <c r="I16" s="986">
        <v>3.4252883215554486</v>
      </c>
      <c r="J16" s="988"/>
      <c r="K16" s="978" t="s">
        <v>152</v>
      </c>
      <c r="L16" s="979">
        <v>2232.8389999999999</v>
      </c>
      <c r="M16" s="979">
        <v>313.08800000000002</v>
      </c>
      <c r="N16" s="980">
        <v>7.1316658575224849</v>
      </c>
      <c r="O16" s="988"/>
      <c r="P16" s="997" t="s">
        <v>139</v>
      </c>
      <c r="Q16" s="998">
        <v>1312.857</v>
      </c>
      <c r="R16" s="998">
        <v>445.83499999999998</v>
      </c>
      <c r="S16" s="999">
        <v>2.9447149730281383</v>
      </c>
      <c r="U16" s="897"/>
      <c r="V16" s="897"/>
      <c r="W16" s="897"/>
      <c r="X16" s="897"/>
    </row>
    <row r="17" spans="1:24" ht="15.75">
      <c r="A17" s="978" t="s">
        <v>138</v>
      </c>
      <c r="B17" s="979">
        <v>3988.2420000000002</v>
      </c>
      <c r="C17" s="979">
        <v>13987</v>
      </c>
      <c r="D17" s="980">
        <v>3.6525740933914221</v>
      </c>
      <c r="E17" s="995"/>
      <c r="F17"/>
      <c r="G17"/>
      <c r="H17"/>
      <c r="I17"/>
      <c r="J17" s="988"/>
      <c r="K17" s="978" t="s">
        <v>151</v>
      </c>
      <c r="L17" s="979">
        <v>2052.86</v>
      </c>
      <c r="M17" s="979">
        <v>444.39499999999998</v>
      </c>
      <c r="N17" s="980">
        <v>4.6194489136916488</v>
      </c>
      <c r="O17" s="988"/>
      <c r="P17" s="978" t="s">
        <v>152</v>
      </c>
      <c r="Q17" s="979">
        <v>1166.819</v>
      </c>
      <c r="R17" s="979">
        <v>320.97399999999999</v>
      </c>
      <c r="S17" s="980">
        <v>3.6352445992510298</v>
      </c>
      <c r="U17" s="897"/>
      <c r="V17" s="897"/>
      <c r="W17" s="897"/>
      <c r="X17" s="897"/>
    </row>
    <row r="18" spans="1:24" ht="15.75">
      <c r="A18" s="978" t="s">
        <v>146</v>
      </c>
      <c r="B18" s="979">
        <v>1591.721</v>
      </c>
      <c r="C18" s="979">
        <v>677</v>
      </c>
      <c r="D18" s="980">
        <v>3.6883044960248772</v>
      </c>
      <c r="E18" s="1000"/>
      <c r="F18"/>
      <c r="G18"/>
      <c r="H18"/>
      <c r="I18"/>
      <c r="K18" s="997" t="s">
        <v>138</v>
      </c>
      <c r="L18" s="998">
        <v>1660.675</v>
      </c>
      <c r="M18" s="998">
        <v>474.16300000000001</v>
      </c>
      <c r="N18" s="999">
        <v>3.502329367749065</v>
      </c>
      <c r="O18" s="988"/>
      <c r="P18" s="978" t="s">
        <v>450</v>
      </c>
      <c r="Q18" s="979">
        <v>998.447</v>
      </c>
      <c r="R18" s="979">
        <v>192.48099999999999</v>
      </c>
      <c r="S18" s="980">
        <v>5.1872496506148664</v>
      </c>
      <c r="U18" s="897"/>
      <c r="V18" s="897"/>
      <c r="W18" s="897"/>
      <c r="X18" s="897"/>
    </row>
    <row r="19" spans="1:24" ht="15.75">
      <c r="A19" s="978" t="s">
        <v>140</v>
      </c>
      <c r="B19" s="979">
        <v>1317.6010000000001</v>
      </c>
      <c r="C19" s="979">
        <v>1813</v>
      </c>
      <c r="D19" s="980">
        <v>1.6588683796710719</v>
      </c>
      <c r="E19" s="1001"/>
      <c r="J19" s="988"/>
      <c r="K19" s="978" t="s">
        <v>498</v>
      </c>
      <c r="L19" s="979">
        <v>1305.1690000000001</v>
      </c>
      <c r="M19" s="979">
        <v>64.012</v>
      </c>
      <c r="N19" s="980">
        <v>20.389442604511654</v>
      </c>
      <c r="O19" s="988"/>
      <c r="P19" s="978" t="s">
        <v>158</v>
      </c>
      <c r="Q19" s="979">
        <v>919.55799999999999</v>
      </c>
      <c r="R19" s="979">
        <v>167.8</v>
      </c>
      <c r="S19" s="980">
        <v>5.480083432657926</v>
      </c>
      <c r="U19" s="897"/>
      <c r="V19" s="897"/>
      <c r="W19" s="897"/>
      <c r="X19" s="897"/>
    </row>
    <row r="20" spans="1:24" ht="15" customHeight="1">
      <c r="A20" s="978" t="s">
        <v>158</v>
      </c>
      <c r="B20" s="979">
        <v>1137.7550000000001</v>
      </c>
      <c r="C20" s="979">
        <v>2038</v>
      </c>
      <c r="D20" s="980">
        <v>3.3972571244296876</v>
      </c>
      <c r="E20" s="1001"/>
      <c r="F20" s="897"/>
      <c r="G20" s="897"/>
      <c r="H20" s="897"/>
      <c r="J20" s="988"/>
      <c r="K20" s="978" t="s">
        <v>146</v>
      </c>
      <c r="L20" s="979">
        <v>1197.2360000000001</v>
      </c>
      <c r="M20" s="979">
        <v>297.89</v>
      </c>
      <c r="N20" s="980">
        <v>4.0190540132263592</v>
      </c>
      <c r="O20" s="988"/>
      <c r="P20" s="978" t="s">
        <v>147</v>
      </c>
      <c r="Q20" s="979">
        <v>827.15499999999997</v>
      </c>
      <c r="R20" s="979">
        <v>293.62700000000001</v>
      </c>
      <c r="S20" s="980">
        <v>2.8170263633793895</v>
      </c>
      <c r="U20" s="897"/>
      <c r="V20" s="897"/>
      <c r="W20" s="897"/>
      <c r="X20" s="897"/>
    </row>
    <row r="21" spans="1:24" ht="16.5" thickBot="1">
      <c r="A21" s="978" t="s">
        <v>155</v>
      </c>
      <c r="B21" s="979">
        <v>565.67399999999998</v>
      </c>
      <c r="C21" s="979">
        <v>2301</v>
      </c>
      <c r="D21" s="980">
        <v>3.4934105702604894</v>
      </c>
      <c r="E21" s="1002"/>
      <c r="F21" s="897"/>
      <c r="G21" s="897"/>
      <c r="H21" s="897"/>
      <c r="J21" s="988"/>
      <c r="K21" s="978" t="s">
        <v>139</v>
      </c>
      <c r="L21" s="979">
        <v>829.45500000000004</v>
      </c>
      <c r="M21" s="979">
        <v>194.59200000000001</v>
      </c>
      <c r="N21" s="980">
        <v>4.262533917118895</v>
      </c>
      <c r="P21" s="978" t="s">
        <v>151</v>
      </c>
      <c r="Q21" s="979">
        <v>563.28099999999995</v>
      </c>
      <c r="R21" s="979">
        <v>109.608</v>
      </c>
      <c r="S21" s="980">
        <v>5.1390500693380039</v>
      </c>
    </row>
    <row r="22" spans="1:24" ht="16.5" thickBot="1">
      <c r="A22" s="984" t="s">
        <v>259</v>
      </c>
      <c r="B22" s="985">
        <v>186914.28400000001</v>
      </c>
      <c r="C22" s="985">
        <v>255617</v>
      </c>
      <c r="D22" s="986">
        <v>2.7071950151327733</v>
      </c>
      <c r="E22" s="897"/>
      <c r="F22" s="897"/>
      <c r="G22" s="897"/>
      <c r="H22" s="897"/>
      <c r="I22" s="897"/>
      <c r="J22" s="897"/>
      <c r="K22" s="978" t="s">
        <v>285</v>
      </c>
      <c r="L22" s="979">
        <v>773.00400000000002</v>
      </c>
      <c r="M22" s="979">
        <v>295.483</v>
      </c>
      <c r="N22" s="980">
        <v>2.6160692831736512</v>
      </c>
      <c r="P22" s="978" t="s">
        <v>361</v>
      </c>
      <c r="Q22" s="979">
        <v>508.714</v>
      </c>
      <c r="R22" s="979">
        <v>110.14</v>
      </c>
      <c r="S22" s="980">
        <v>4.6187942618485565</v>
      </c>
    </row>
    <row r="23" spans="1:24" ht="15.75">
      <c r="A23"/>
      <c r="B23"/>
      <c r="C23"/>
      <c r="D23"/>
      <c r="E23" s="897"/>
      <c r="F23" s="897"/>
      <c r="G23" s="897"/>
      <c r="H23" s="897"/>
      <c r="I23" s="897"/>
      <c r="J23" s="897"/>
      <c r="K23" s="978" t="s">
        <v>153</v>
      </c>
      <c r="L23" s="979">
        <v>633.41</v>
      </c>
      <c r="M23" s="979">
        <v>187.226</v>
      </c>
      <c r="N23" s="980">
        <v>3.3831305481076344</v>
      </c>
      <c r="P23" s="997" t="s">
        <v>285</v>
      </c>
      <c r="Q23" s="998">
        <v>487.72800000000001</v>
      </c>
      <c r="R23" s="998">
        <v>74.037000000000006</v>
      </c>
      <c r="S23" s="999">
        <v>6.5876251063657358</v>
      </c>
    </row>
    <row r="24" spans="1:24" ht="16.5" thickBot="1">
      <c r="A24"/>
      <c r="B24"/>
      <c r="C24"/>
      <c r="D24"/>
      <c r="E24" s="897"/>
      <c r="F24" s="897"/>
      <c r="G24" s="897"/>
      <c r="H24" s="897"/>
      <c r="I24" s="897"/>
      <c r="J24" s="897"/>
      <c r="K24" s="997" t="s">
        <v>405</v>
      </c>
      <c r="L24" s="998">
        <v>599.28099999999995</v>
      </c>
      <c r="M24" s="998">
        <v>26.681999999999999</v>
      </c>
      <c r="N24" s="999">
        <v>22.460122929315641</v>
      </c>
      <c r="P24" s="978" t="s">
        <v>375</v>
      </c>
      <c r="Q24" s="979">
        <v>411.298</v>
      </c>
      <c r="R24" s="979">
        <v>347.279</v>
      </c>
      <c r="S24" s="980">
        <v>1.1843445759749367</v>
      </c>
    </row>
    <row r="25" spans="1:24" ht="16.5" thickBot="1">
      <c r="A25"/>
      <c r="B25"/>
      <c r="C25"/>
      <c r="D25"/>
      <c r="E25" s="897"/>
      <c r="F25" s="897"/>
      <c r="G25" s="897"/>
      <c r="H25" s="897"/>
      <c r="I25" s="897"/>
      <c r="J25" s="897"/>
      <c r="K25" s="984" t="s">
        <v>259</v>
      </c>
      <c r="L25" s="985">
        <v>72281.409</v>
      </c>
      <c r="M25" s="985">
        <v>14362.022999999999</v>
      </c>
      <c r="N25" s="986">
        <v>5.0328152935000876</v>
      </c>
      <c r="P25" s="997" t="s">
        <v>148</v>
      </c>
      <c r="Q25" s="998">
        <v>409.66399999999999</v>
      </c>
      <c r="R25" s="998">
        <v>45.607999999999997</v>
      </c>
      <c r="S25" s="999">
        <v>8.9822838098579201</v>
      </c>
    </row>
    <row r="26" spans="1:24" ht="16.5" thickBot="1">
      <c r="A26"/>
      <c r="B26"/>
      <c r="C26"/>
      <c r="D26"/>
      <c r="E26" s="897"/>
      <c r="F26" s="897"/>
      <c r="G26" s="897"/>
      <c r="H26" s="897"/>
      <c r="I26" s="897"/>
      <c r="J26" s="897"/>
      <c r="K26"/>
      <c r="L26"/>
      <c r="M26"/>
      <c r="N26"/>
      <c r="P26" s="997" t="s">
        <v>160</v>
      </c>
      <c r="Q26" s="998">
        <v>285.81900000000002</v>
      </c>
      <c r="R26" s="998">
        <v>55.527999999999999</v>
      </c>
      <c r="S26" s="999">
        <v>5.1472950583489414</v>
      </c>
    </row>
    <row r="27" spans="1:24" ht="16.5" thickBot="1">
      <c r="E27" s="897"/>
      <c r="F27" s="897"/>
      <c r="G27" s="897"/>
      <c r="H27" s="897"/>
      <c r="I27" s="897"/>
      <c r="J27" s="897"/>
      <c r="K27"/>
      <c r="L27"/>
      <c r="M27"/>
      <c r="N27"/>
      <c r="O27" s="897"/>
      <c r="P27" s="984" t="s">
        <v>259</v>
      </c>
      <c r="Q27" s="985">
        <v>46039.623</v>
      </c>
      <c r="R27" s="985">
        <v>10834.967000000001</v>
      </c>
      <c r="S27" s="986">
        <v>4.2491705789228522</v>
      </c>
    </row>
    <row r="28" spans="1:24">
      <c r="A28" s="897"/>
      <c r="B28" s="897"/>
      <c r="C28" s="897"/>
      <c r="D28" s="897"/>
      <c r="E28" s="897"/>
      <c r="F28" s="897"/>
      <c r="G28" s="897"/>
      <c r="H28" s="897"/>
      <c r="I28" s="897"/>
      <c r="J28" s="897"/>
      <c r="K28"/>
      <c r="L28"/>
      <c r="M28"/>
      <c r="N28"/>
      <c r="O28" s="897"/>
      <c r="P28"/>
      <c r="Q28"/>
      <c r="R28"/>
      <c r="S28"/>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I22" sqref="I22"/>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487" t="s">
        <v>64</v>
      </c>
      <c r="B1" s="1487"/>
      <c r="C1" s="1487"/>
      <c r="D1" s="1487"/>
      <c r="E1" s="1487"/>
      <c r="F1" s="1487"/>
      <c r="G1" s="1487"/>
      <c r="H1" s="1487"/>
      <c r="I1" s="1487"/>
      <c r="J1" s="1487"/>
      <c r="K1" s="1487"/>
      <c r="L1" s="1487"/>
      <c r="M1" s="792"/>
    </row>
    <row r="2" spans="1:18" ht="31.5" customHeight="1" thickBot="1">
      <c r="A2" s="1486" t="s">
        <v>541</v>
      </c>
      <c r="B2" s="1486"/>
      <c r="C2" s="1486"/>
      <c r="D2" s="1486"/>
      <c r="E2" s="1486"/>
      <c r="F2" s="1486"/>
      <c r="G2" s="1486"/>
      <c r="H2" s="1486"/>
      <c r="I2" s="1486"/>
      <c r="J2" s="1486"/>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493" t="s">
        <v>72</v>
      </c>
      <c r="C4" s="1494"/>
      <c r="D4" s="1494"/>
      <c r="E4" s="1494"/>
      <c r="F4" s="1494"/>
      <c r="G4" s="1495"/>
      <c r="H4" s="1489" t="s">
        <v>51</v>
      </c>
      <c r="I4" s="1490"/>
      <c r="J4" s="1496" t="s">
        <v>478</v>
      </c>
      <c r="K4" s="1491" t="s">
        <v>52</v>
      </c>
      <c r="L4" s="1492"/>
      <c r="M4" s="861"/>
    </row>
    <row r="5" spans="1:18" ht="31.5">
      <c r="A5" s="794" t="s">
        <v>53</v>
      </c>
      <c r="B5" s="795" t="s">
        <v>54</v>
      </c>
      <c r="C5" s="796" t="s">
        <v>61</v>
      </c>
      <c r="D5" s="796" t="s">
        <v>62</v>
      </c>
      <c r="E5" s="797"/>
      <c r="F5" s="798" t="s">
        <v>374</v>
      </c>
      <c r="G5" s="799"/>
      <c r="H5" s="800" t="s">
        <v>55</v>
      </c>
      <c r="I5" s="801" t="s">
        <v>66</v>
      </c>
      <c r="J5" s="1497"/>
      <c r="K5" s="802" t="s">
        <v>50</v>
      </c>
      <c r="L5" s="803" t="s">
        <v>58</v>
      </c>
      <c r="M5" s="861"/>
      <c r="O5" s="861"/>
    </row>
    <row r="6" spans="1:18" ht="21" customHeight="1" thickBot="1">
      <c r="A6" s="804"/>
      <c r="B6" s="1030" t="s">
        <v>537</v>
      </c>
      <c r="C6" s="1030" t="s">
        <v>537</v>
      </c>
      <c r="D6" s="1030" t="s">
        <v>537</v>
      </c>
      <c r="E6" s="805" t="s">
        <v>98</v>
      </c>
      <c r="F6" s="806" t="s">
        <v>373</v>
      </c>
      <c r="G6" s="807" t="s">
        <v>56</v>
      </c>
      <c r="H6" s="1030" t="s">
        <v>537</v>
      </c>
      <c r="I6" s="808" t="s">
        <v>65</v>
      </c>
      <c r="J6" s="809"/>
      <c r="K6" s="1030" t="s">
        <v>537</v>
      </c>
      <c r="L6" s="810" t="s">
        <v>57</v>
      </c>
      <c r="M6" s="861"/>
    </row>
    <row r="7" spans="1:18" ht="28.5" customHeight="1" thickBot="1">
      <c r="A7" s="862" t="s">
        <v>18</v>
      </c>
      <c r="B7" s="811">
        <v>9.7708143072812579</v>
      </c>
      <c r="C7" s="812">
        <v>18862.575882782352</v>
      </c>
      <c r="D7" s="812">
        <v>19239.827400438</v>
      </c>
      <c r="E7" s="813">
        <v>-0.89930356193792993</v>
      </c>
      <c r="F7" s="814">
        <v>-1.6516769436416538</v>
      </c>
      <c r="G7" s="815">
        <v>-11.521317716524438</v>
      </c>
      <c r="H7" s="816">
        <v>307.9076298566813</v>
      </c>
      <c r="I7" s="813">
        <v>9.3051780281309905E-4</v>
      </c>
      <c r="J7" s="816">
        <v>-27.925722474325294</v>
      </c>
      <c r="K7" s="817">
        <v>100</v>
      </c>
      <c r="L7" s="818" t="s">
        <v>19</v>
      </c>
    </row>
    <row r="8" spans="1:18" ht="25.5" customHeight="1">
      <c r="A8" s="863" t="s">
        <v>75</v>
      </c>
      <c r="B8" s="819">
        <v>9.4921522667378504</v>
      </c>
      <c r="C8" s="820">
        <v>17610.672108975603</v>
      </c>
      <c r="D8" s="820">
        <v>17962.885551155116</v>
      </c>
      <c r="E8" s="821">
        <v>-7.7673339601578917</v>
      </c>
      <c r="F8" s="822">
        <v>-7.2522718910661368</v>
      </c>
      <c r="G8" s="823">
        <v>-18.026853635551092</v>
      </c>
      <c r="H8" s="824">
        <v>216.43571428571428</v>
      </c>
      <c r="I8" s="822">
        <v>-4.1895908429772888</v>
      </c>
      <c r="J8" s="825">
        <v>-48.148148148148145</v>
      </c>
      <c r="K8" s="825">
        <v>0.11598044901002402</v>
      </c>
      <c r="L8" s="826">
        <v>-4.5232830187492107E-2</v>
      </c>
    </row>
    <row r="9" spans="1:18" ht="24" customHeight="1">
      <c r="A9" s="864" t="s">
        <v>76</v>
      </c>
      <c r="B9" s="827">
        <v>10.871399835611514</v>
      </c>
      <c r="C9" s="828">
        <v>20396.622580884643</v>
      </c>
      <c r="D9" s="828">
        <v>20804.555032502336</v>
      </c>
      <c r="E9" s="829">
        <v>-0.1881915811638836</v>
      </c>
      <c r="F9" s="830">
        <v>-0.64458498567453548</v>
      </c>
      <c r="G9" s="831">
        <v>-9.1832887733786031</v>
      </c>
      <c r="H9" s="832">
        <v>350.35108853410742</v>
      </c>
      <c r="I9" s="833">
        <v>1.2893166401051934</v>
      </c>
      <c r="J9" s="834">
        <v>-31.360828850368598</v>
      </c>
      <c r="K9" s="834">
        <v>28.539474774252337</v>
      </c>
      <c r="L9" s="835">
        <v>-1.4282825699081592</v>
      </c>
      <c r="R9" s="861"/>
    </row>
    <row r="10" spans="1:18" ht="24" customHeight="1">
      <c r="A10" s="864" t="s">
        <v>77</v>
      </c>
      <c r="B10" s="827">
        <v>10.570840114503502</v>
      </c>
      <c r="C10" s="828">
        <v>19832.720665109759</v>
      </c>
      <c r="D10" s="828">
        <v>20229.375078411955</v>
      </c>
      <c r="E10" s="829">
        <v>-1.0342136515327895</v>
      </c>
      <c r="F10" s="830">
        <v>-2.0716429355561909</v>
      </c>
      <c r="G10" s="831">
        <v>-11.328474164115647</v>
      </c>
      <c r="H10" s="836">
        <v>393.36038961038963</v>
      </c>
      <c r="I10" s="830">
        <v>0.63205518013500461</v>
      </c>
      <c r="J10" s="837">
        <v>-43.120960295475527</v>
      </c>
      <c r="K10" s="837">
        <v>5.103139756441057</v>
      </c>
      <c r="L10" s="838">
        <v>-1.3633039980370887</v>
      </c>
    </row>
    <row r="11" spans="1:18" ht="24" customHeight="1">
      <c r="A11" s="864" t="s">
        <v>78</v>
      </c>
      <c r="B11" s="839" t="s">
        <v>73</v>
      </c>
      <c r="C11" s="840" t="s">
        <v>527</v>
      </c>
      <c r="D11" s="840" t="s">
        <v>527</v>
      </c>
      <c r="E11" s="841" t="s">
        <v>73</v>
      </c>
      <c r="F11" s="842" t="s">
        <v>73</v>
      </c>
      <c r="G11" s="843" t="s">
        <v>73</v>
      </c>
      <c r="H11" s="844" t="s">
        <v>527</v>
      </c>
      <c r="I11" s="841" t="s">
        <v>73</v>
      </c>
      <c r="J11" s="845" t="s">
        <v>73</v>
      </c>
      <c r="K11" s="845" t="s">
        <v>73</v>
      </c>
      <c r="L11" s="846" t="s">
        <v>73</v>
      </c>
    </row>
    <row r="12" spans="1:18" ht="24" customHeight="1">
      <c r="A12" s="864" t="s">
        <v>71</v>
      </c>
      <c r="B12" s="827">
        <v>7.8569278168221883</v>
      </c>
      <c r="C12" s="828">
        <v>16133.322005795048</v>
      </c>
      <c r="D12" s="828">
        <v>16455.988445910949</v>
      </c>
      <c r="E12" s="829">
        <v>-2.6708299987165889</v>
      </c>
      <c r="F12" s="830">
        <v>-4.0458137150070339</v>
      </c>
      <c r="G12" s="831">
        <v>-16.708022093481596</v>
      </c>
      <c r="H12" s="836">
        <v>279.20034921939191</v>
      </c>
      <c r="I12" s="830">
        <v>0.23296609403361698</v>
      </c>
      <c r="J12" s="837">
        <v>-28.052024830032519</v>
      </c>
      <c r="K12" s="837">
        <v>40.32805898434264</v>
      </c>
      <c r="L12" s="838">
        <v>-7.0794610116401202E-2</v>
      </c>
    </row>
    <row r="13" spans="1:18" ht="24" customHeight="1" thickBot="1">
      <c r="A13" s="865" t="s">
        <v>79</v>
      </c>
      <c r="B13" s="847">
        <v>10.712681212705446</v>
      </c>
      <c r="C13" s="848">
        <v>20680.851761979622</v>
      </c>
      <c r="D13" s="848">
        <v>21094.468797219215</v>
      </c>
      <c r="E13" s="849">
        <v>0.21841763854764576</v>
      </c>
      <c r="F13" s="850">
        <v>0.52793800117194301</v>
      </c>
      <c r="G13" s="851">
        <v>-6.8550438979415746</v>
      </c>
      <c r="H13" s="852">
        <v>287.31067452521285</v>
      </c>
      <c r="I13" s="850">
        <v>9.7091940422808207E-2</v>
      </c>
      <c r="J13" s="853">
        <v>-20.572171651495449</v>
      </c>
      <c r="K13" s="853">
        <v>25.300306519758099</v>
      </c>
      <c r="L13" s="854">
        <v>2.3423413895933045</v>
      </c>
    </row>
    <row r="14" spans="1:18">
      <c r="A14" s="866"/>
      <c r="B14" s="867"/>
    </row>
    <row r="15" spans="1:18" ht="46.5" customHeight="1">
      <c r="A15" s="1488" t="s">
        <v>487</v>
      </c>
      <c r="B15" s="1488"/>
      <c r="C15" s="1488"/>
      <c r="D15" s="1488"/>
      <c r="E15" s="1488"/>
      <c r="F15" s="1488"/>
      <c r="G15" s="1488"/>
      <c r="H15" s="1488"/>
      <c r="I15" s="1488"/>
      <c r="J15" s="1488"/>
      <c r="K15" s="1488"/>
      <c r="L15" s="1488"/>
    </row>
    <row r="16" spans="1:18" ht="33.75" customHeight="1">
      <c r="A16" s="1488" t="s">
        <v>488</v>
      </c>
      <c r="B16" s="1488"/>
      <c r="C16" s="1488"/>
      <c r="D16" s="1488"/>
      <c r="E16" s="1488"/>
      <c r="F16" s="1488"/>
      <c r="G16" s="1488"/>
      <c r="H16" s="1488"/>
      <c r="I16" s="1488"/>
      <c r="J16" s="1488"/>
      <c r="K16" s="1488"/>
      <c r="L16" s="1488"/>
    </row>
    <row r="17" spans="1:12">
      <c r="A17" s="1488" t="s">
        <v>115</v>
      </c>
      <c r="B17" s="1488"/>
      <c r="C17" s="1488"/>
      <c r="D17" s="1488"/>
      <c r="E17" s="1488"/>
      <c r="F17" s="1488"/>
      <c r="G17" s="1488"/>
      <c r="H17" s="1488"/>
      <c r="I17" s="1488"/>
      <c r="J17" s="1488"/>
      <c r="K17" s="1488"/>
      <c r="L17" s="1488"/>
    </row>
    <row r="18" spans="1:12">
      <c r="A18" s="868" t="s">
        <v>489</v>
      </c>
      <c r="B18" s="868"/>
      <c r="C18" s="868"/>
      <c r="D18" s="868"/>
      <c r="E18" s="868"/>
      <c r="F18" s="868"/>
      <c r="G18" s="868"/>
    </row>
    <row r="19" spans="1:12">
      <c r="A19" s="868"/>
    </row>
    <row r="23" spans="1:12">
      <c r="A23" s="1486"/>
      <c r="B23" s="1486"/>
      <c r="C23" s="1486"/>
      <c r="D23" s="1486"/>
      <c r="E23" s="1486"/>
      <c r="F23" s="1486"/>
      <c r="G23" s="1486"/>
      <c r="H23" s="1486"/>
      <c r="I23" s="1486"/>
      <c r="J23" s="1486"/>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574" t="s">
        <v>452</v>
      </c>
      <c r="B5" s="1574"/>
      <c r="C5" s="1574"/>
      <c r="D5" s="1574"/>
      <c r="E5" s="1574"/>
      <c r="F5" s="1574"/>
      <c r="H5" s="474" t="s">
        <v>267</v>
      </c>
    </row>
    <row r="6" spans="1:20" ht="15.75" customHeight="1" thickBot="1">
      <c r="A6" s="1575" t="s">
        <v>116</v>
      </c>
      <c r="B6" s="1577" t="s">
        <v>453</v>
      </c>
      <c r="C6" s="1578"/>
      <c r="D6" s="1579"/>
      <c r="E6" s="1580" t="s">
        <v>454</v>
      </c>
      <c r="F6" s="1582" t="s">
        <v>455</v>
      </c>
    </row>
    <row r="7" spans="1:20" ht="21" customHeight="1" thickBot="1">
      <c r="A7" s="1576"/>
      <c r="B7" s="755" t="s">
        <v>254</v>
      </c>
      <c r="C7" s="755" t="s">
        <v>257</v>
      </c>
      <c r="D7" s="755" t="s">
        <v>258</v>
      </c>
      <c r="E7" s="1581"/>
      <c r="F7" s="1583"/>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574" t="s">
        <v>458</v>
      </c>
      <c r="B18" s="1574"/>
      <c r="C18" s="1574"/>
      <c r="D18" s="1574"/>
      <c r="E18" s="1574"/>
      <c r="F18" s="1574"/>
      <c r="K18"/>
      <c r="L18"/>
      <c r="M18"/>
      <c r="O18" s="3"/>
      <c r="P18" s="3"/>
      <c r="Q18" s="3"/>
      <c r="R18" s="3"/>
      <c r="S18" s="3"/>
      <c r="T18" s="3"/>
    </row>
    <row r="19" spans="1:20" ht="16.5" customHeight="1" thickBot="1">
      <c r="A19" s="1585" t="s">
        <v>123</v>
      </c>
      <c r="B19" s="1577" t="s">
        <v>453</v>
      </c>
      <c r="C19" s="1578"/>
      <c r="D19" s="1579"/>
      <c r="E19" s="1580" t="s">
        <v>454</v>
      </c>
      <c r="F19" s="1582" t="s">
        <v>455</v>
      </c>
      <c r="K19"/>
      <c r="L19"/>
      <c r="M19"/>
      <c r="O19" s="3"/>
      <c r="P19" s="3"/>
      <c r="Q19" s="3"/>
      <c r="R19" s="3"/>
      <c r="S19" s="3"/>
      <c r="T19" s="3"/>
    </row>
    <row r="20" spans="1:20" ht="21" customHeight="1" thickBot="1">
      <c r="A20" s="1586"/>
      <c r="B20" s="570" t="s">
        <v>254</v>
      </c>
      <c r="C20" s="570" t="s">
        <v>366</v>
      </c>
      <c r="D20" s="570" t="s">
        <v>367</v>
      </c>
      <c r="E20" s="1587"/>
      <c r="F20" s="1588"/>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584"/>
      <c r="D30" s="1584"/>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584"/>
      <c r="C41" s="1584"/>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89" t="s">
        <v>456</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row>
    <row r="3" spans="1:24" ht="15.75" customHeight="1">
      <c r="A3" s="1590" t="s">
        <v>457</v>
      </c>
      <c r="B3" s="1590"/>
      <c r="C3" s="1590"/>
      <c r="D3" s="1590"/>
      <c r="E3" s="1590"/>
      <c r="F3" s="1590"/>
      <c r="P3" s="448"/>
    </row>
    <row r="4" spans="1:24" ht="4.5" customHeight="1">
      <c r="A4" s="449"/>
      <c r="B4" s="449"/>
      <c r="C4" s="447"/>
      <c r="D4" s="447"/>
    </row>
    <row r="5" spans="1:24" ht="15.75" thickBot="1">
      <c r="A5" s="450" t="s">
        <v>125</v>
      </c>
      <c r="B5" s="1591" t="s">
        <v>126</v>
      </c>
      <c r="C5" s="1591"/>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589" t="s">
        <v>459</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c r="Y2" s="1589"/>
      <c r="Z2" s="1589"/>
      <c r="AA2" s="1589"/>
    </row>
    <row r="3" spans="1:27" ht="18" customHeight="1">
      <c r="A3" s="1592" t="s">
        <v>457</v>
      </c>
      <c r="B3" s="1592"/>
      <c r="C3" s="1592"/>
      <c r="D3" s="1592"/>
      <c r="E3" s="1592"/>
      <c r="F3" s="1592"/>
      <c r="G3" s="159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574" t="s">
        <v>462</v>
      </c>
      <c r="B5" s="1574"/>
      <c r="C5" s="1574"/>
      <c r="D5" s="1574"/>
      <c r="E5" s="1574"/>
      <c r="F5" s="1574"/>
      <c r="H5" s="474" t="s">
        <v>267</v>
      </c>
    </row>
    <row r="6" spans="1:20" ht="15.75" customHeight="1" thickBot="1">
      <c r="A6" s="1575" t="s">
        <v>116</v>
      </c>
      <c r="B6" s="1577" t="s">
        <v>464</v>
      </c>
      <c r="C6" s="1578"/>
      <c r="D6" s="1579"/>
      <c r="E6" s="1580" t="s">
        <v>407</v>
      </c>
      <c r="F6" s="1582" t="s">
        <v>408</v>
      </c>
    </row>
    <row r="7" spans="1:20" ht="21" customHeight="1" thickBot="1">
      <c r="A7" s="1594"/>
      <c r="B7" s="650" t="s">
        <v>254</v>
      </c>
      <c r="C7" s="650" t="s">
        <v>257</v>
      </c>
      <c r="D7" s="650" t="s">
        <v>258</v>
      </c>
      <c r="E7" s="1587"/>
      <c r="F7" s="1588"/>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574" t="s">
        <v>463</v>
      </c>
      <c r="B18" s="1574"/>
      <c r="C18" s="1574"/>
      <c r="D18" s="1574"/>
      <c r="E18" s="1574"/>
      <c r="F18" s="1574"/>
      <c r="K18" s="3"/>
      <c r="L18" s="3"/>
      <c r="M18" s="3"/>
      <c r="N18" s="3"/>
      <c r="O18" s="3"/>
      <c r="P18" s="3"/>
      <c r="Q18"/>
      <c r="R18"/>
      <c r="S18"/>
      <c r="T18"/>
    </row>
    <row r="19" spans="1:20" ht="16.5" customHeight="1" thickBot="1">
      <c r="A19" s="1585" t="s">
        <v>123</v>
      </c>
      <c r="B19" s="1577" t="s">
        <v>464</v>
      </c>
      <c r="C19" s="1578"/>
      <c r="D19" s="1579"/>
      <c r="E19" s="1580" t="s">
        <v>407</v>
      </c>
      <c r="F19" s="1582" t="s">
        <v>408</v>
      </c>
      <c r="I19"/>
      <c r="J19"/>
      <c r="K19"/>
      <c r="L19" s="3"/>
      <c r="M19" s="3"/>
      <c r="N19" s="3"/>
      <c r="O19" s="3"/>
      <c r="P19" s="3"/>
      <c r="Q19"/>
      <c r="R19"/>
      <c r="S19"/>
      <c r="T19"/>
    </row>
    <row r="20" spans="1:20" ht="21" customHeight="1" thickBot="1">
      <c r="A20" s="1586"/>
      <c r="B20" s="570" t="s">
        <v>254</v>
      </c>
      <c r="C20" s="570" t="s">
        <v>366</v>
      </c>
      <c r="D20" s="570" t="s">
        <v>367</v>
      </c>
      <c r="E20" s="1587"/>
      <c r="F20" s="1588"/>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593"/>
      <c r="B27" s="1593"/>
      <c r="C27" s="1593"/>
      <c r="D27" s="1593"/>
      <c r="E27" s="1593"/>
      <c r="F27" s="1593"/>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584"/>
      <c r="D32" s="1584"/>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584"/>
      <c r="C43" s="158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89" t="s">
        <v>460</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row>
    <row r="3" spans="1:24" ht="15.75" customHeight="1">
      <c r="A3" s="1590" t="s">
        <v>461</v>
      </c>
      <c r="B3" s="1590"/>
      <c r="C3" s="1590"/>
      <c r="D3" s="1590"/>
      <c r="E3" s="1590"/>
      <c r="F3" s="1590"/>
      <c r="P3" s="448"/>
    </row>
    <row r="4" spans="1:24" ht="4.5" customHeight="1">
      <c r="A4" s="449"/>
      <c r="B4" s="449"/>
      <c r="C4" s="447"/>
      <c r="D4" s="447"/>
    </row>
    <row r="5" spans="1:24" ht="15.75" thickBot="1">
      <c r="A5" s="450" t="s">
        <v>125</v>
      </c>
      <c r="B5" s="1591" t="s">
        <v>126</v>
      </c>
      <c r="C5" s="1591"/>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589" t="s">
        <v>465</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c r="Y2" s="1589"/>
      <c r="Z2" s="1589"/>
      <c r="AA2" s="1589"/>
    </row>
    <row r="3" spans="1:27" ht="18" customHeight="1">
      <c r="A3" s="1595" t="s">
        <v>466</v>
      </c>
      <c r="B3" s="1595"/>
      <c r="C3" s="1595"/>
      <c r="D3" s="1595"/>
      <c r="E3" s="1595"/>
      <c r="F3" s="1595"/>
      <c r="G3" s="159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574" t="s">
        <v>444</v>
      </c>
      <c r="B5" s="1574"/>
      <c r="C5" s="1574"/>
      <c r="D5" s="1574"/>
      <c r="E5" s="1574"/>
      <c r="F5" s="1574"/>
      <c r="H5" s="474" t="s">
        <v>267</v>
      </c>
    </row>
    <row r="6" spans="1:20" ht="15.75" customHeight="1" thickBot="1">
      <c r="A6" s="1575" t="s">
        <v>116</v>
      </c>
      <c r="B6" s="1577" t="s">
        <v>443</v>
      </c>
      <c r="C6" s="1578"/>
      <c r="D6" s="1579"/>
      <c r="E6" s="1580" t="s">
        <v>437</v>
      </c>
      <c r="F6" s="1582" t="s">
        <v>438</v>
      </c>
    </row>
    <row r="7" spans="1:20" ht="21" customHeight="1" thickBot="1">
      <c r="A7" s="1594"/>
      <c r="B7" s="650" t="s">
        <v>254</v>
      </c>
      <c r="C7" s="650" t="s">
        <v>257</v>
      </c>
      <c r="D7" s="650" t="s">
        <v>258</v>
      </c>
      <c r="E7" s="1587"/>
      <c r="F7" s="1588"/>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574" t="s">
        <v>445</v>
      </c>
      <c r="B18" s="1574"/>
      <c r="C18" s="1574"/>
      <c r="D18" s="1574"/>
      <c r="E18" s="1574"/>
      <c r="F18" s="1574"/>
      <c r="O18" s="3"/>
      <c r="P18" s="3"/>
      <c r="Q18" s="3"/>
      <c r="R18" s="3"/>
      <c r="S18" s="3"/>
      <c r="T18" s="3"/>
    </row>
    <row r="19" spans="1:20" ht="16.5" customHeight="1" thickBot="1">
      <c r="A19" s="1585" t="s">
        <v>123</v>
      </c>
      <c r="B19" s="1577" t="s">
        <v>443</v>
      </c>
      <c r="C19" s="1578"/>
      <c r="D19" s="1579"/>
      <c r="E19" s="1580" t="s">
        <v>437</v>
      </c>
      <c r="F19" s="1582" t="s">
        <v>438</v>
      </c>
      <c r="K19" s="3"/>
      <c r="L19" s="3"/>
      <c r="M19" s="3"/>
      <c r="O19" s="3"/>
      <c r="P19" s="3"/>
      <c r="Q19" s="3"/>
      <c r="R19" s="3"/>
      <c r="S19" s="3"/>
      <c r="T19" s="3"/>
    </row>
    <row r="20" spans="1:20" ht="21" customHeight="1" thickBot="1">
      <c r="A20" s="1586"/>
      <c r="B20" s="570" t="s">
        <v>254</v>
      </c>
      <c r="C20" s="570" t="s">
        <v>366</v>
      </c>
      <c r="D20" s="570" t="s">
        <v>367</v>
      </c>
      <c r="E20" s="1587"/>
      <c r="F20" s="1588"/>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593"/>
      <c r="B27" s="1593"/>
      <c r="C27" s="1593"/>
      <c r="D27" s="1593"/>
      <c r="E27" s="1593"/>
      <c r="F27" s="1593"/>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584"/>
      <c r="D32" s="1584"/>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584"/>
      <c r="C43" s="1584"/>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589" t="s">
        <v>436</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row>
    <row r="3" spans="1:24" ht="15.75" customHeight="1">
      <c r="A3" s="1590" t="s">
        <v>435</v>
      </c>
      <c r="B3" s="1590"/>
      <c r="C3" s="1590"/>
      <c r="D3" s="1590"/>
      <c r="E3" s="1590"/>
      <c r="F3" s="1590"/>
      <c r="P3" s="448"/>
    </row>
    <row r="4" spans="1:24" ht="4.5" customHeight="1">
      <c r="A4" s="449"/>
      <c r="B4" s="449"/>
      <c r="C4" s="447"/>
      <c r="D4" s="447"/>
    </row>
    <row r="5" spans="1:24" ht="15.75" thickBot="1">
      <c r="A5" s="450" t="s">
        <v>125</v>
      </c>
      <c r="B5" s="1591" t="s">
        <v>126</v>
      </c>
      <c r="C5" s="1591"/>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589" t="s">
        <v>440</v>
      </c>
      <c r="B2" s="1589"/>
      <c r="C2" s="1589"/>
      <c r="D2" s="1589"/>
      <c r="E2" s="1589"/>
      <c r="F2" s="1589"/>
      <c r="G2" s="1589"/>
      <c r="H2" s="1589"/>
      <c r="I2" s="1589"/>
      <c r="J2" s="1589"/>
      <c r="K2" s="1589"/>
      <c r="L2" s="1589"/>
      <c r="M2" s="1589"/>
      <c r="N2" s="1589"/>
      <c r="O2" s="1589"/>
      <c r="P2" s="1589"/>
      <c r="Q2" s="1589"/>
      <c r="R2" s="1589"/>
      <c r="S2" s="1589"/>
      <c r="T2" s="1589"/>
      <c r="U2" s="1589"/>
      <c r="V2" s="1589"/>
      <c r="W2" s="1589"/>
      <c r="X2" s="1589"/>
      <c r="Y2" s="1589"/>
      <c r="Z2" s="1589"/>
      <c r="AA2" s="1589"/>
    </row>
    <row r="3" spans="1:27" ht="18" customHeight="1">
      <c r="A3" s="1595" t="s">
        <v>441</v>
      </c>
      <c r="B3" s="1595"/>
      <c r="C3" s="1595"/>
      <c r="D3" s="1595"/>
      <c r="E3" s="1595"/>
      <c r="F3" s="1595"/>
      <c r="G3" s="159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911" zoomScale="80" zoomScaleNormal="80" workbookViewId="0">
      <selection activeCell="O946" sqref="O946"/>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31" t="s">
        <v>201</v>
      </c>
      <c r="C5" s="1631"/>
      <c r="D5" s="1631"/>
      <c r="E5" s="1631"/>
      <c r="F5" s="1631"/>
      <c r="G5" s="1631"/>
      <c r="H5" s="1631"/>
      <c r="I5" s="1631"/>
      <c r="J5" s="1631"/>
      <c r="K5" s="1631"/>
      <c r="L5" s="1631"/>
    </row>
    <row r="6" spans="2:13" ht="18">
      <c r="B6" s="484"/>
      <c r="C6" s="484"/>
      <c r="D6" s="484"/>
      <c r="E6" s="484"/>
      <c r="F6" s="300" t="s">
        <v>202</v>
      </c>
      <c r="G6" s="484"/>
      <c r="H6" s="484"/>
      <c r="I6" s="484"/>
      <c r="J6" s="484"/>
      <c r="K6" s="484"/>
      <c r="L6" s="484"/>
    </row>
    <row r="7" spans="2:13" s="301" customFormat="1" ht="15">
      <c r="B7" s="1632" t="s">
        <v>203</v>
      </c>
      <c r="C7" s="1634" t="s">
        <v>18</v>
      </c>
      <c r="D7" s="1634" t="s">
        <v>204</v>
      </c>
      <c r="E7" s="1636" t="s">
        <v>205</v>
      </c>
      <c r="F7" s="1637"/>
      <c r="G7" s="1638"/>
      <c r="H7" s="1639" t="s">
        <v>206</v>
      </c>
      <c r="I7" s="1641" t="s">
        <v>207</v>
      </c>
      <c r="J7" s="1642"/>
      <c r="K7" s="1642"/>
      <c r="L7" s="1632"/>
    </row>
    <row r="8" spans="2:13">
      <c r="B8" s="1633"/>
      <c r="C8" s="1635"/>
      <c r="D8" s="1635"/>
      <c r="E8" s="1643" t="s">
        <v>208</v>
      </c>
      <c r="F8" s="1634" t="s">
        <v>209</v>
      </c>
      <c r="G8" s="1634" t="s">
        <v>210</v>
      </c>
      <c r="H8" s="1640"/>
      <c r="I8" s="1643" t="s">
        <v>211</v>
      </c>
      <c r="J8" s="1643" t="s">
        <v>20</v>
      </c>
      <c r="K8" s="1634" t="s">
        <v>212</v>
      </c>
      <c r="L8" s="1643" t="s">
        <v>213</v>
      </c>
    </row>
    <row r="9" spans="2:13">
      <c r="B9" s="1633"/>
      <c r="C9" s="1635"/>
      <c r="D9" s="1635"/>
      <c r="E9" s="1644"/>
      <c r="F9" s="1635"/>
      <c r="G9" s="1635"/>
      <c r="H9" s="1640"/>
      <c r="I9" s="1644"/>
      <c r="J9" s="1644"/>
      <c r="K9" s="1659"/>
      <c r="L9" s="1644"/>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30"/>
      <c r="O105" s="1630"/>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30"/>
      <c r="O121" s="1630"/>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30"/>
      <c r="O145" s="1630"/>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30"/>
      <c r="O171" s="1630"/>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64" t="s">
        <v>239</v>
      </c>
      <c r="D177" s="1664"/>
      <c r="E177" s="1664"/>
      <c r="F177" s="1664"/>
      <c r="G177" s="1664"/>
      <c r="H177" s="1664"/>
      <c r="I177" s="1664"/>
      <c r="J177" s="1664"/>
      <c r="K177" s="1664"/>
      <c r="L177" s="1665"/>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645" t="s">
        <v>203</v>
      </c>
      <c r="C194" s="1647" t="s">
        <v>18</v>
      </c>
      <c r="D194" s="1647" t="s">
        <v>204</v>
      </c>
      <c r="E194" s="1649" t="s">
        <v>205</v>
      </c>
      <c r="F194" s="1650"/>
      <c r="G194" s="1651"/>
      <c r="H194" s="1652" t="s">
        <v>206</v>
      </c>
      <c r="I194" s="1654" t="s">
        <v>207</v>
      </c>
      <c r="J194" s="1655"/>
      <c r="K194" s="1655"/>
      <c r="L194" s="1656"/>
    </row>
    <row r="195" spans="2:12" ht="12.75" customHeight="1">
      <c r="B195" s="1646"/>
      <c r="C195" s="1648"/>
      <c r="D195" s="1648"/>
      <c r="E195" s="1657" t="s">
        <v>208</v>
      </c>
      <c r="F195" s="1647" t="s">
        <v>209</v>
      </c>
      <c r="G195" s="1647" t="s">
        <v>210</v>
      </c>
      <c r="H195" s="1653"/>
      <c r="I195" s="1657" t="s">
        <v>211</v>
      </c>
      <c r="J195" s="1657" t="s">
        <v>20</v>
      </c>
      <c r="K195" s="1647" t="s">
        <v>212</v>
      </c>
      <c r="L195" s="1662" t="s">
        <v>213</v>
      </c>
    </row>
    <row r="196" spans="2:12" ht="12.75" customHeight="1">
      <c r="B196" s="1646"/>
      <c r="C196" s="1648"/>
      <c r="D196" s="1648"/>
      <c r="E196" s="1658"/>
      <c r="F196" s="1648"/>
      <c r="G196" s="1648"/>
      <c r="H196" s="1653"/>
      <c r="I196" s="1660"/>
      <c r="J196" s="1660"/>
      <c r="K196" s="1661"/>
      <c r="L196" s="1663"/>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64" t="s">
        <v>240</v>
      </c>
      <c r="D199" s="1664"/>
      <c r="E199" s="1664"/>
      <c r="F199" s="1664"/>
      <c r="G199" s="1664"/>
      <c r="H199" s="1664"/>
      <c r="I199" s="1664"/>
      <c r="J199" s="1664"/>
      <c r="K199" s="1664"/>
      <c r="L199" s="1665"/>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68" t="s">
        <v>203</v>
      </c>
      <c r="C234" s="1647" t="s">
        <v>18</v>
      </c>
      <c r="D234" s="1647" t="s">
        <v>204</v>
      </c>
      <c r="E234" s="1649" t="s">
        <v>205</v>
      </c>
      <c r="F234" s="1650"/>
      <c r="G234" s="1651"/>
      <c r="H234" s="1652" t="s">
        <v>206</v>
      </c>
      <c r="I234" s="1649" t="s">
        <v>207</v>
      </c>
      <c r="J234" s="1650"/>
      <c r="K234" s="1650"/>
      <c r="L234" s="1650"/>
    </row>
    <row r="235" spans="2:12">
      <c r="B235" s="1669"/>
      <c r="C235" s="1648"/>
      <c r="D235" s="1648"/>
      <c r="E235" s="1657" t="s">
        <v>208</v>
      </c>
      <c r="F235" s="1647" t="s">
        <v>209</v>
      </c>
      <c r="G235" s="1647" t="s">
        <v>210</v>
      </c>
      <c r="H235" s="1653"/>
      <c r="I235" s="1657" t="s">
        <v>211</v>
      </c>
      <c r="J235" s="1657" t="s">
        <v>20</v>
      </c>
      <c r="K235" s="1647" t="s">
        <v>212</v>
      </c>
      <c r="L235" s="1654" t="s">
        <v>213</v>
      </c>
    </row>
    <row r="236" spans="2:12">
      <c r="B236" s="1669"/>
      <c r="C236" s="1648"/>
      <c r="D236" s="1648"/>
      <c r="E236" s="1658"/>
      <c r="F236" s="1648"/>
      <c r="G236" s="1648"/>
      <c r="H236" s="1653"/>
      <c r="I236" s="1658"/>
      <c r="J236" s="1658"/>
      <c r="K236" s="1648"/>
      <c r="L236" s="166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667" t="s">
        <v>214</v>
      </c>
      <c r="D239" s="1667"/>
      <c r="E239" s="1667"/>
      <c r="F239" s="1667"/>
      <c r="G239" s="1667"/>
      <c r="H239" s="1667"/>
      <c r="I239" s="1667"/>
      <c r="J239" s="1667"/>
      <c r="K239" s="1667"/>
      <c r="L239" s="1667"/>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64" t="s">
        <v>239</v>
      </c>
      <c r="D256" s="1664"/>
      <c r="E256" s="1664"/>
      <c r="F256" s="1664"/>
      <c r="G256" s="1664"/>
      <c r="H256" s="1664"/>
      <c r="I256" s="1664"/>
      <c r="J256" s="1664"/>
      <c r="K256" s="1664"/>
      <c r="L256" s="1664"/>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670" t="s">
        <v>203</v>
      </c>
      <c r="C273" s="1647" t="s">
        <v>18</v>
      </c>
      <c r="D273" s="1647" t="s">
        <v>204</v>
      </c>
      <c r="E273" s="1649" t="s">
        <v>205</v>
      </c>
      <c r="F273" s="1650"/>
      <c r="G273" s="1651"/>
      <c r="H273" s="1652" t="s">
        <v>206</v>
      </c>
      <c r="I273" s="1654" t="s">
        <v>207</v>
      </c>
      <c r="J273" s="1655"/>
      <c r="K273" s="1655"/>
      <c r="L273" s="1655"/>
    </row>
    <row r="274" spans="2:12" ht="11.25" customHeight="1">
      <c r="B274" s="1671"/>
      <c r="C274" s="1648"/>
      <c r="D274" s="1648"/>
      <c r="E274" s="1657" t="s">
        <v>208</v>
      </c>
      <c r="F274" s="1647" t="s">
        <v>209</v>
      </c>
      <c r="G274" s="1647" t="s">
        <v>210</v>
      </c>
      <c r="H274" s="1653"/>
      <c r="I274" s="1657" t="s">
        <v>211</v>
      </c>
      <c r="J274" s="1657" t="s">
        <v>20</v>
      </c>
      <c r="K274" s="1647" t="s">
        <v>212</v>
      </c>
      <c r="L274" s="1654" t="s">
        <v>213</v>
      </c>
    </row>
    <row r="275" spans="2:12" ht="11.25" customHeight="1">
      <c r="B275" s="1671"/>
      <c r="C275" s="1648"/>
      <c r="D275" s="1648"/>
      <c r="E275" s="1658"/>
      <c r="F275" s="1648"/>
      <c r="G275" s="1648"/>
      <c r="H275" s="1653"/>
      <c r="I275" s="1660"/>
      <c r="J275" s="1660"/>
      <c r="K275" s="1661"/>
      <c r="L275" s="1666"/>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64" t="s">
        <v>240</v>
      </c>
      <c r="D278" s="1664"/>
      <c r="E278" s="1664"/>
      <c r="F278" s="1664"/>
      <c r="G278" s="1664"/>
      <c r="H278" s="1664"/>
      <c r="I278" s="1664"/>
      <c r="J278" s="1664"/>
      <c r="K278" s="1664"/>
      <c r="L278" s="1664"/>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657" t="s">
        <v>203</v>
      </c>
      <c r="C313" s="1647" t="s">
        <v>18</v>
      </c>
      <c r="D313" s="1647" t="s">
        <v>204</v>
      </c>
      <c r="E313" s="1649" t="s">
        <v>205</v>
      </c>
      <c r="F313" s="1650"/>
      <c r="G313" s="1651"/>
      <c r="H313" s="1647" t="s">
        <v>206</v>
      </c>
      <c r="I313" s="1649" t="s">
        <v>207</v>
      </c>
      <c r="J313" s="1650"/>
      <c r="K313" s="1650"/>
      <c r="L313" s="1651"/>
    </row>
    <row r="314" spans="2:12" ht="11.25" customHeight="1">
      <c r="B314" s="1658"/>
      <c r="C314" s="1648"/>
      <c r="D314" s="1648"/>
      <c r="E314" s="1674" t="s">
        <v>244</v>
      </c>
      <c r="F314" s="1677" t="s">
        <v>245</v>
      </c>
      <c r="G314" s="1677" t="s">
        <v>246</v>
      </c>
      <c r="H314" s="1648"/>
      <c r="I314" s="1657" t="s">
        <v>211</v>
      </c>
      <c r="J314" s="1657" t="s">
        <v>20</v>
      </c>
      <c r="K314" s="1647" t="s">
        <v>212</v>
      </c>
      <c r="L314" s="1657" t="s">
        <v>213</v>
      </c>
    </row>
    <row r="315" spans="2:12" ht="11.25" customHeight="1">
      <c r="B315" s="1660"/>
      <c r="C315" s="1661"/>
      <c r="D315" s="1661"/>
      <c r="E315" s="1676"/>
      <c r="F315" s="1678"/>
      <c r="G315" s="1678"/>
      <c r="H315" s="1661"/>
      <c r="I315" s="1660"/>
      <c r="J315" s="1660"/>
      <c r="K315" s="1661"/>
      <c r="L315" s="1660"/>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667" t="s">
        <v>214</v>
      </c>
      <c r="D318" s="1667"/>
      <c r="E318" s="1667"/>
      <c r="F318" s="1667"/>
      <c r="G318" s="1667"/>
      <c r="H318" s="1667"/>
      <c r="I318" s="1667"/>
      <c r="J318" s="1667"/>
      <c r="K318" s="1667"/>
      <c r="L318" s="1680"/>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64" t="s">
        <v>239</v>
      </c>
      <c r="D335" s="1664"/>
      <c r="E335" s="1664"/>
      <c r="F335" s="1664"/>
      <c r="G335" s="1664"/>
      <c r="H335" s="1664"/>
      <c r="I335" s="1664"/>
      <c r="J335" s="1664"/>
      <c r="K335" s="1664"/>
      <c r="L335" s="1681"/>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672" t="s">
        <v>203</v>
      </c>
      <c r="C352" s="1647" t="s">
        <v>18</v>
      </c>
      <c r="D352" s="1647" t="s">
        <v>204</v>
      </c>
      <c r="E352" s="1649" t="s">
        <v>205</v>
      </c>
      <c r="F352" s="1650"/>
      <c r="G352" s="1651"/>
      <c r="H352" s="1652" t="s">
        <v>206</v>
      </c>
      <c r="I352" s="1654" t="s">
        <v>207</v>
      </c>
      <c r="J352" s="1655"/>
      <c r="K352" s="1655"/>
      <c r="L352" s="1668"/>
    </row>
    <row r="353" spans="2:12" ht="11.25" customHeight="1">
      <c r="B353" s="1673"/>
      <c r="C353" s="1648"/>
      <c r="D353" s="1648"/>
      <c r="E353" s="1674" t="s">
        <v>244</v>
      </c>
      <c r="F353" s="1677" t="s">
        <v>245</v>
      </c>
      <c r="G353" s="1677" t="s">
        <v>246</v>
      </c>
      <c r="H353" s="1653"/>
      <c r="I353" s="1657" t="s">
        <v>211</v>
      </c>
      <c r="J353" s="1657" t="s">
        <v>20</v>
      </c>
      <c r="K353" s="1647" t="s">
        <v>212</v>
      </c>
      <c r="L353" s="1657" t="s">
        <v>213</v>
      </c>
    </row>
    <row r="354" spans="2:12" ht="11.25" customHeight="1">
      <c r="B354" s="1673"/>
      <c r="C354" s="1648"/>
      <c r="D354" s="1648"/>
      <c r="E354" s="1675"/>
      <c r="F354" s="1679"/>
      <c r="G354" s="1679"/>
      <c r="H354" s="1653"/>
      <c r="I354" s="1660"/>
      <c r="J354" s="1660"/>
      <c r="K354" s="1661"/>
      <c r="L354" s="1660"/>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64" t="s">
        <v>240</v>
      </c>
      <c r="D357" s="1664"/>
      <c r="E357" s="1664"/>
      <c r="F357" s="1664"/>
      <c r="G357" s="1664"/>
      <c r="H357" s="1664"/>
      <c r="I357" s="1664"/>
      <c r="J357" s="1664"/>
      <c r="K357" s="1664"/>
      <c r="L357" s="1681"/>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12" t="s">
        <v>203</v>
      </c>
      <c r="C393" s="1602" t="s">
        <v>18</v>
      </c>
      <c r="D393" s="1602" t="s">
        <v>204</v>
      </c>
      <c r="E393" s="1604" t="s">
        <v>205</v>
      </c>
      <c r="F393" s="1605"/>
      <c r="G393" s="1606"/>
      <c r="H393" s="1607" t="s">
        <v>206</v>
      </c>
      <c r="I393" s="1604" t="s">
        <v>207</v>
      </c>
      <c r="J393" s="1605"/>
      <c r="K393" s="1605"/>
      <c r="L393" s="1606"/>
    </row>
    <row r="394" spans="2:12" ht="11.25" customHeight="1">
      <c r="B394" s="1613"/>
      <c r="C394" s="1603"/>
      <c r="D394" s="1603"/>
      <c r="E394" s="1683" t="s">
        <v>244</v>
      </c>
      <c r="F394" s="1685" t="s">
        <v>245</v>
      </c>
      <c r="G394" s="1685" t="s">
        <v>246</v>
      </c>
      <c r="H394" s="1608"/>
      <c r="I394" s="1612" t="s">
        <v>211</v>
      </c>
      <c r="J394" s="1612" t="s">
        <v>20</v>
      </c>
      <c r="K394" s="1602" t="s">
        <v>212</v>
      </c>
      <c r="L394" s="1612" t="s">
        <v>213</v>
      </c>
    </row>
    <row r="395" spans="2:12" ht="11.25" customHeight="1">
      <c r="B395" s="1613"/>
      <c r="C395" s="1603"/>
      <c r="D395" s="1603"/>
      <c r="E395" s="1684"/>
      <c r="F395" s="1686"/>
      <c r="G395" s="1686"/>
      <c r="H395" s="1608"/>
      <c r="I395" s="1613"/>
      <c r="J395" s="1613"/>
      <c r="K395" s="1603"/>
      <c r="L395" s="1614"/>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598" t="s">
        <v>214</v>
      </c>
      <c r="D398" s="1598"/>
      <c r="E398" s="1598"/>
      <c r="F398" s="1598"/>
      <c r="G398" s="1598"/>
      <c r="H398" s="1598"/>
      <c r="I398" s="1598"/>
      <c r="J398" s="1598"/>
      <c r="K398" s="1598"/>
      <c r="L398" s="1682"/>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596" t="s">
        <v>239</v>
      </c>
      <c r="D415" s="1596"/>
      <c r="E415" s="1596"/>
      <c r="F415" s="1596"/>
      <c r="G415" s="1596"/>
      <c r="H415" s="1596"/>
      <c r="I415" s="1596"/>
      <c r="J415" s="1596"/>
      <c r="K415" s="1596"/>
      <c r="L415" s="1687"/>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688" t="s">
        <v>203</v>
      </c>
      <c r="C432" s="1602" t="s">
        <v>18</v>
      </c>
      <c r="D432" s="1602" t="s">
        <v>204</v>
      </c>
      <c r="E432" s="1604" t="s">
        <v>205</v>
      </c>
      <c r="F432" s="1605"/>
      <c r="G432" s="1606"/>
      <c r="H432" s="1607" t="s">
        <v>206</v>
      </c>
      <c r="I432" s="1609" t="s">
        <v>207</v>
      </c>
      <c r="J432" s="1610"/>
      <c r="K432" s="1610"/>
      <c r="L432" s="1690"/>
    </row>
    <row r="433" spans="2:12" ht="11.25" customHeight="1">
      <c r="B433" s="1689"/>
      <c r="C433" s="1603"/>
      <c r="D433" s="1603"/>
      <c r="E433" s="1683" t="s">
        <v>244</v>
      </c>
      <c r="F433" s="1685" t="s">
        <v>245</v>
      </c>
      <c r="G433" s="1685" t="s">
        <v>246</v>
      </c>
      <c r="H433" s="1608"/>
      <c r="I433" s="1612" t="s">
        <v>211</v>
      </c>
      <c r="J433" s="1612" t="s">
        <v>20</v>
      </c>
      <c r="K433" s="1602" t="s">
        <v>212</v>
      </c>
      <c r="L433" s="1612" t="s">
        <v>213</v>
      </c>
    </row>
    <row r="434" spans="2:12" ht="11.25" customHeight="1">
      <c r="B434" s="1689"/>
      <c r="C434" s="1603"/>
      <c r="D434" s="1603"/>
      <c r="E434" s="1684"/>
      <c r="F434" s="1686"/>
      <c r="G434" s="1686"/>
      <c r="H434" s="1608"/>
      <c r="I434" s="1614"/>
      <c r="J434" s="1614"/>
      <c r="K434" s="1691"/>
      <c r="L434" s="1614"/>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596" t="s">
        <v>240</v>
      </c>
      <c r="D437" s="1596"/>
      <c r="E437" s="1596"/>
      <c r="F437" s="1596"/>
      <c r="G437" s="1596"/>
      <c r="H437" s="1596"/>
      <c r="I437" s="1596"/>
      <c r="J437" s="1596"/>
      <c r="K437" s="1596"/>
      <c r="L437" s="1687"/>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12" t="s">
        <v>203</v>
      </c>
      <c r="C475" s="1602" t="s">
        <v>18</v>
      </c>
      <c r="D475" s="1602" t="s">
        <v>204</v>
      </c>
      <c r="E475" s="1604" t="s">
        <v>205</v>
      </c>
      <c r="F475" s="1605"/>
      <c r="G475" s="1606"/>
      <c r="H475" s="1607" t="s">
        <v>206</v>
      </c>
      <c r="I475" s="1604" t="s">
        <v>207</v>
      </c>
      <c r="J475" s="1605"/>
      <c r="K475" s="1605"/>
      <c r="L475" s="1606"/>
    </row>
    <row r="476" spans="2:12" ht="11.25" customHeight="1">
      <c r="B476" s="1613"/>
      <c r="C476" s="1603"/>
      <c r="D476" s="1603"/>
      <c r="E476" s="1683" t="s">
        <v>244</v>
      </c>
      <c r="F476" s="1685" t="s">
        <v>245</v>
      </c>
      <c r="G476" s="1685" t="s">
        <v>246</v>
      </c>
      <c r="H476" s="1608"/>
      <c r="I476" s="1612" t="s">
        <v>211</v>
      </c>
      <c r="J476" s="1612" t="s">
        <v>20</v>
      </c>
      <c r="K476" s="1602" t="s">
        <v>212</v>
      </c>
      <c r="L476" s="1612" t="s">
        <v>213</v>
      </c>
    </row>
    <row r="477" spans="2:12" ht="11.25" customHeight="1">
      <c r="B477" s="1613"/>
      <c r="C477" s="1603"/>
      <c r="D477" s="1603"/>
      <c r="E477" s="1684"/>
      <c r="F477" s="1686"/>
      <c r="G477" s="1686"/>
      <c r="H477" s="1608"/>
      <c r="I477" s="1613"/>
      <c r="J477" s="1613"/>
      <c r="K477" s="1603"/>
      <c r="L477" s="1614"/>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598" t="s">
        <v>214</v>
      </c>
      <c r="D480" s="1598"/>
      <c r="E480" s="1598"/>
      <c r="F480" s="1598"/>
      <c r="G480" s="1598"/>
      <c r="H480" s="1598"/>
      <c r="I480" s="1598"/>
      <c r="J480" s="1598"/>
      <c r="K480" s="1598"/>
      <c r="L480" s="1682"/>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596" t="s">
        <v>239</v>
      </c>
      <c r="D497" s="1596"/>
      <c r="E497" s="1596"/>
      <c r="F497" s="1596"/>
      <c r="G497" s="1596"/>
      <c r="H497" s="1596"/>
      <c r="I497" s="1596"/>
      <c r="J497" s="1596"/>
      <c r="K497" s="1596"/>
      <c r="L497" s="1687"/>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688" t="s">
        <v>203</v>
      </c>
      <c r="C514" s="1602" t="s">
        <v>18</v>
      </c>
      <c r="D514" s="1602" t="s">
        <v>204</v>
      </c>
      <c r="E514" s="1604" t="s">
        <v>205</v>
      </c>
      <c r="F514" s="1605"/>
      <c r="G514" s="1606"/>
      <c r="H514" s="1607" t="s">
        <v>206</v>
      </c>
      <c r="I514" s="1609" t="s">
        <v>207</v>
      </c>
      <c r="J514" s="1610"/>
      <c r="K514" s="1610"/>
      <c r="L514" s="1690"/>
    </row>
    <row r="515" spans="2:12" ht="11.25" customHeight="1">
      <c r="B515" s="1689"/>
      <c r="C515" s="1603"/>
      <c r="D515" s="1603"/>
      <c r="E515" s="1683" t="s">
        <v>244</v>
      </c>
      <c r="F515" s="1685" t="s">
        <v>245</v>
      </c>
      <c r="G515" s="1685" t="s">
        <v>246</v>
      </c>
      <c r="H515" s="1608"/>
      <c r="I515" s="1612" t="s">
        <v>211</v>
      </c>
      <c r="J515" s="1612" t="s">
        <v>20</v>
      </c>
      <c r="K515" s="1602" t="s">
        <v>212</v>
      </c>
      <c r="L515" s="1612" t="s">
        <v>213</v>
      </c>
    </row>
    <row r="516" spans="2:12" ht="11.25" customHeight="1">
      <c r="B516" s="1689"/>
      <c r="C516" s="1603"/>
      <c r="D516" s="1603"/>
      <c r="E516" s="1684"/>
      <c r="F516" s="1686"/>
      <c r="G516" s="1686"/>
      <c r="H516" s="1608"/>
      <c r="I516" s="1614"/>
      <c r="J516" s="1614"/>
      <c r="K516" s="1691"/>
      <c r="L516" s="1614"/>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596" t="s">
        <v>240</v>
      </c>
      <c r="D519" s="1596"/>
      <c r="E519" s="1596"/>
      <c r="F519" s="1596"/>
      <c r="G519" s="1596"/>
      <c r="H519" s="1596"/>
      <c r="I519" s="1596"/>
      <c r="J519" s="1596"/>
      <c r="K519" s="1596"/>
      <c r="L519" s="1687"/>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690" t="s">
        <v>203</v>
      </c>
      <c r="C558" s="1602" t="s">
        <v>18</v>
      </c>
      <c r="D558" s="1602" t="s">
        <v>204</v>
      </c>
      <c r="E558" s="1604" t="s">
        <v>205</v>
      </c>
      <c r="F558" s="1605"/>
      <c r="G558" s="1606"/>
      <c r="H558" s="1607" t="s">
        <v>206</v>
      </c>
      <c r="I558" s="1604" t="s">
        <v>207</v>
      </c>
      <c r="J558" s="1605"/>
      <c r="K558" s="1605"/>
      <c r="L558"/>
    </row>
    <row r="559" spans="2:12" ht="12.75" customHeight="1">
      <c r="B559" s="1694"/>
      <c r="C559" s="1603"/>
      <c r="D559" s="1603"/>
      <c r="E559" s="1612" t="s">
        <v>244</v>
      </c>
      <c r="F559" s="1602" t="s">
        <v>245</v>
      </c>
      <c r="G559" s="1602" t="s">
        <v>246</v>
      </c>
      <c r="H559" s="1608"/>
      <c r="I559" s="1612" t="s">
        <v>211</v>
      </c>
      <c r="J559" s="1612" t="s">
        <v>20</v>
      </c>
      <c r="K559" s="1602" t="s">
        <v>283</v>
      </c>
      <c r="L559"/>
    </row>
    <row r="560" spans="2:12" ht="12.75">
      <c r="B560" s="1694"/>
      <c r="C560" s="1603"/>
      <c r="D560" s="1603"/>
      <c r="E560" s="1613"/>
      <c r="F560" s="1603"/>
      <c r="G560" s="1603"/>
      <c r="H560" s="1608"/>
      <c r="I560" s="1613"/>
      <c r="J560" s="1613"/>
      <c r="K560" s="1603"/>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598" t="s">
        <v>214</v>
      </c>
      <c r="D563" s="1598"/>
      <c r="E563" s="1598"/>
      <c r="F563" s="1598"/>
      <c r="G563" s="1598"/>
      <c r="H563" s="1598"/>
      <c r="I563" s="1598"/>
      <c r="J563" s="1598"/>
      <c r="K563" s="1598"/>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596" t="s">
        <v>239</v>
      </c>
      <c r="D580" s="1596"/>
      <c r="E580" s="1596"/>
      <c r="F580" s="1596"/>
      <c r="G580" s="1596"/>
      <c r="H580" s="1596"/>
      <c r="I580" s="1596"/>
      <c r="J580" s="1596"/>
      <c r="K580" s="1596"/>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692" t="s">
        <v>203</v>
      </c>
      <c r="C597" s="1602" t="s">
        <v>18</v>
      </c>
      <c r="D597" s="1602" t="s">
        <v>204</v>
      </c>
      <c r="E597" s="1604" t="s">
        <v>205</v>
      </c>
      <c r="F597" s="1605"/>
      <c r="G597" s="1606"/>
      <c r="H597" s="1607" t="s">
        <v>206</v>
      </c>
      <c r="I597" s="1609" t="s">
        <v>207</v>
      </c>
      <c r="J597" s="1610"/>
      <c r="K597" s="1610"/>
      <c r="L597"/>
    </row>
    <row r="598" spans="2:12" ht="12.75" customHeight="1">
      <c r="B598" s="1693"/>
      <c r="C598" s="1603"/>
      <c r="D598" s="1603"/>
      <c r="E598" s="1612" t="s">
        <v>244</v>
      </c>
      <c r="F598" s="1602" t="s">
        <v>245</v>
      </c>
      <c r="G598" s="1602" t="s">
        <v>246</v>
      </c>
      <c r="H598" s="1608"/>
      <c r="I598" s="1612" t="s">
        <v>211</v>
      </c>
      <c r="J598" s="1612" t="s">
        <v>20</v>
      </c>
      <c r="K598" s="1602" t="s">
        <v>212</v>
      </c>
      <c r="L598"/>
    </row>
    <row r="599" spans="2:12" ht="12.75" customHeight="1">
      <c r="B599" s="1693"/>
      <c r="C599" s="1603"/>
      <c r="D599" s="1603"/>
      <c r="E599" s="1613"/>
      <c r="F599" s="1603"/>
      <c r="G599" s="1603"/>
      <c r="H599" s="1608"/>
      <c r="I599" s="1614"/>
      <c r="J599" s="1614"/>
      <c r="K599" s="1691"/>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596" t="s">
        <v>240</v>
      </c>
      <c r="D602" s="1596"/>
      <c r="E602" s="1596"/>
      <c r="F602" s="1596"/>
      <c r="G602" s="1596"/>
      <c r="H602" s="1596"/>
      <c r="I602" s="1596"/>
      <c r="J602" s="1596"/>
      <c r="K602" s="1596"/>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617" t="s">
        <v>368</v>
      </c>
      <c r="C636" s="1617"/>
      <c r="D636" s="1617"/>
      <c r="E636" s="1617"/>
      <c r="F636" s="1617"/>
      <c r="G636" s="1617"/>
      <c r="H636" s="1617"/>
      <c r="I636" s="1617"/>
      <c r="J636" s="1617"/>
      <c r="K636" s="1617"/>
    </row>
    <row r="637" spans="2:12" ht="18.75" thickBot="1">
      <c r="B637" s="557"/>
      <c r="C637" s="557"/>
      <c r="D637" s="557"/>
      <c r="E637" s="557"/>
      <c r="F637" s="558" t="s">
        <v>202</v>
      </c>
      <c r="G637" s="557"/>
      <c r="H637" s="557"/>
      <c r="I637" s="557"/>
      <c r="J637" s="557"/>
      <c r="K637" s="557"/>
    </row>
    <row r="638" spans="2:12" ht="12.75" customHeight="1">
      <c r="B638" s="1618" t="s">
        <v>203</v>
      </c>
      <c r="C638" s="1621" t="s">
        <v>18</v>
      </c>
      <c r="D638" s="1621" t="s">
        <v>204</v>
      </c>
      <c r="E638" s="1695" t="s">
        <v>205</v>
      </c>
      <c r="F638" s="1696"/>
      <c r="G638" s="1697"/>
      <c r="H638" s="1698" t="s">
        <v>206</v>
      </c>
      <c r="I638" s="1695" t="s">
        <v>207</v>
      </c>
      <c r="J638" s="1696"/>
      <c r="K638" s="1699"/>
    </row>
    <row r="639" spans="2:12" ht="11.25" customHeight="1">
      <c r="B639" s="1619"/>
      <c r="C639" s="1603"/>
      <c r="D639" s="1603"/>
      <c r="E639" s="1612" t="s">
        <v>244</v>
      </c>
      <c r="F639" s="1602" t="s">
        <v>245</v>
      </c>
      <c r="G639" s="1602" t="s">
        <v>246</v>
      </c>
      <c r="H639" s="1608"/>
      <c r="I639" s="1612" t="s">
        <v>211</v>
      </c>
      <c r="J639" s="1612" t="s">
        <v>20</v>
      </c>
      <c r="K639" s="1615" t="s">
        <v>283</v>
      </c>
    </row>
    <row r="640" spans="2:12" ht="11.25" customHeight="1">
      <c r="B640" s="1619"/>
      <c r="C640" s="1603"/>
      <c r="D640" s="1603"/>
      <c r="E640" s="1613"/>
      <c r="F640" s="1603"/>
      <c r="G640" s="1603"/>
      <c r="H640" s="1608"/>
      <c r="I640" s="1613"/>
      <c r="J640" s="1613"/>
      <c r="K640" s="1628"/>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598" t="s">
        <v>214</v>
      </c>
      <c r="D643" s="1598"/>
      <c r="E643" s="1598"/>
      <c r="F643" s="1598"/>
      <c r="G643" s="1598"/>
      <c r="H643" s="1598"/>
      <c r="I643" s="1598"/>
      <c r="J643" s="1598"/>
      <c r="K643" s="1599"/>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596" t="s">
        <v>239</v>
      </c>
      <c r="D660" s="1596"/>
      <c r="E660" s="1596"/>
      <c r="F660" s="1596"/>
      <c r="G660" s="1596"/>
      <c r="H660" s="1596"/>
      <c r="I660" s="1596"/>
      <c r="J660" s="1596"/>
      <c r="K660" s="1597"/>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600" t="s">
        <v>203</v>
      </c>
      <c r="C677" s="1602" t="s">
        <v>18</v>
      </c>
      <c r="D677" s="1602" t="s">
        <v>204</v>
      </c>
      <c r="E677" s="1604" t="s">
        <v>205</v>
      </c>
      <c r="F677" s="1605"/>
      <c r="G677" s="1606"/>
      <c r="H677" s="1607" t="s">
        <v>206</v>
      </c>
      <c r="I677" s="1609" t="s">
        <v>207</v>
      </c>
      <c r="J677" s="1610"/>
      <c r="K677" s="1611"/>
    </row>
    <row r="678" spans="2:14" ht="11.25" customHeight="1">
      <c r="B678" s="1601"/>
      <c r="C678" s="1603"/>
      <c r="D678" s="1603"/>
      <c r="E678" s="1612" t="s">
        <v>244</v>
      </c>
      <c r="F678" s="1602" t="s">
        <v>245</v>
      </c>
      <c r="G678" s="1602" t="s">
        <v>246</v>
      </c>
      <c r="H678" s="1608"/>
      <c r="I678" s="1612" t="s">
        <v>211</v>
      </c>
      <c r="J678" s="1612" t="s">
        <v>20</v>
      </c>
      <c r="K678" s="1615" t="s">
        <v>212</v>
      </c>
    </row>
    <row r="679" spans="2:14" ht="11.25" customHeight="1">
      <c r="B679" s="1601"/>
      <c r="C679" s="1603"/>
      <c r="D679" s="1603"/>
      <c r="E679" s="1613"/>
      <c r="F679" s="1603"/>
      <c r="G679" s="1603"/>
      <c r="H679" s="1608"/>
      <c r="I679" s="1614"/>
      <c r="J679" s="1614"/>
      <c r="K679" s="1616"/>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596" t="s">
        <v>240</v>
      </c>
      <c r="D682" s="1596"/>
      <c r="E682" s="1596"/>
      <c r="F682" s="1596"/>
      <c r="G682" s="1596"/>
      <c r="H682" s="1596"/>
      <c r="I682" s="1596"/>
      <c r="J682" s="1596"/>
      <c r="K682" s="1597"/>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17" t="s">
        <v>415</v>
      </c>
      <c r="C715" s="1617"/>
      <c r="D715" s="1617"/>
      <c r="E715" s="1617"/>
      <c r="F715" s="1617"/>
      <c r="G715" s="1617"/>
      <c r="H715" s="1617"/>
      <c r="I715" s="1617"/>
      <c r="J715" s="1617"/>
      <c r="K715" s="1617"/>
      <c r="L715"/>
    </row>
    <row r="716" spans="2:12" ht="18.75" thickBot="1">
      <c r="B716" s="689"/>
      <c r="C716" s="689"/>
      <c r="D716" s="689"/>
      <c r="E716" s="689"/>
      <c r="F716" s="558" t="s">
        <v>202</v>
      </c>
      <c r="G716" s="689"/>
      <c r="H716" s="689"/>
      <c r="I716" s="689"/>
      <c r="J716" s="689"/>
      <c r="K716" s="689"/>
    </row>
    <row r="717" spans="2:12" ht="12.75" customHeight="1">
      <c r="B717" s="1618" t="s">
        <v>203</v>
      </c>
      <c r="C717" s="1621" t="s">
        <v>18</v>
      </c>
      <c r="D717" s="1621" t="s">
        <v>204</v>
      </c>
      <c r="E717" s="1623" t="s">
        <v>205</v>
      </c>
      <c r="F717" s="1624"/>
      <c r="G717" s="1625"/>
      <c r="H717" s="1621" t="s">
        <v>206</v>
      </c>
      <c r="I717" s="1623" t="s">
        <v>207</v>
      </c>
      <c r="J717" s="1624"/>
      <c r="K717" s="1626"/>
    </row>
    <row r="718" spans="2:12" ht="11.25" customHeight="1">
      <c r="B718" s="1619"/>
      <c r="C718" s="1603"/>
      <c r="D718" s="1603"/>
      <c r="E718" s="1613" t="s">
        <v>244</v>
      </c>
      <c r="F718" s="1603" t="s">
        <v>245</v>
      </c>
      <c r="G718" s="1603" t="s">
        <v>246</v>
      </c>
      <c r="H718" s="1603"/>
      <c r="I718" s="1613" t="s">
        <v>211</v>
      </c>
      <c r="J718" s="1613" t="s">
        <v>20</v>
      </c>
      <c r="K718" s="1628" t="s">
        <v>283</v>
      </c>
    </row>
    <row r="719" spans="2:12" ht="17.25" customHeight="1">
      <c r="B719" s="1619"/>
      <c r="C719" s="1603"/>
      <c r="D719" s="1603"/>
      <c r="E719" s="1613"/>
      <c r="F719" s="1603"/>
      <c r="G719" s="1603"/>
      <c r="H719" s="1603"/>
      <c r="I719" s="1613"/>
      <c r="J719" s="1613"/>
      <c r="K719" s="1628"/>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598" t="s">
        <v>214</v>
      </c>
      <c r="D722" s="1598"/>
      <c r="E722" s="1598"/>
      <c r="F722" s="1598"/>
      <c r="G722" s="1598"/>
      <c r="H722" s="1598"/>
      <c r="I722" s="1598"/>
      <c r="J722" s="1598"/>
      <c r="K722" s="1599"/>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596" t="s">
        <v>239</v>
      </c>
      <c r="D739" s="1596"/>
      <c r="E739" s="1596"/>
      <c r="F739" s="1596"/>
      <c r="G739" s="1596"/>
      <c r="H739" s="1596"/>
      <c r="I739" s="1596"/>
      <c r="J739" s="1596"/>
      <c r="K739" s="1597"/>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600" t="s">
        <v>203</v>
      </c>
      <c r="C756" s="1602" t="s">
        <v>18</v>
      </c>
      <c r="D756" s="1602" t="s">
        <v>204</v>
      </c>
      <c r="E756" s="1604" t="s">
        <v>205</v>
      </c>
      <c r="F756" s="1605"/>
      <c r="G756" s="1606"/>
      <c r="H756" s="1607" t="s">
        <v>206</v>
      </c>
      <c r="I756" s="1609" t="s">
        <v>207</v>
      </c>
      <c r="J756" s="1610"/>
      <c r="K756" s="1611"/>
    </row>
    <row r="757" spans="2:11" ht="11.25" customHeight="1">
      <c r="B757" s="1601"/>
      <c r="C757" s="1603"/>
      <c r="D757" s="1603"/>
      <c r="E757" s="1612" t="s">
        <v>244</v>
      </c>
      <c r="F757" s="1602" t="s">
        <v>245</v>
      </c>
      <c r="G757" s="1602" t="s">
        <v>246</v>
      </c>
      <c r="H757" s="1608"/>
      <c r="I757" s="1612" t="s">
        <v>211</v>
      </c>
      <c r="J757" s="1612" t="s">
        <v>20</v>
      </c>
      <c r="K757" s="1615" t="s">
        <v>212</v>
      </c>
    </row>
    <row r="758" spans="2:11" ht="11.25" customHeight="1">
      <c r="B758" s="1601"/>
      <c r="C758" s="1603"/>
      <c r="D758" s="1603"/>
      <c r="E758" s="1613"/>
      <c r="F758" s="1603"/>
      <c r="G758" s="1603"/>
      <c r="H758" s="1608"/>
      <c r="I758" s="1614"/>
      <c r="J758" s="1614"/>
      <c r="K758" s="1616"/>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596" t="s">
        <v>240</v>
      </c>
      <c r="D761" s="1596"/>
      <c r="E761" s="1596"/>
      <c r="F761" s="1596"/>
      <c r="G761" s="1596"/>
      <c r="H761" s="1596"/>
      <c r="I761" s="1596"/>
      <c r="J761" s="1596"/>
      <c r="K761" s="1597"/>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617" t="s">
        <v>476</v>
      </c>
      <c r="C795" s="1617"/>
      <c r="D795" s="1617"/>
      <c r="E795" s="1617"/>
      <c r="F795" s="1617"/>
      <c r="G795" s="1617"/>
      <c r="H795" s="1617"/>
      <c r="I795" s="1617"/>
      <c r="J795" s="1617"/>
      <c r="K795" s="1617"/>
    </row>
    <row r="796" spans="2:11" ht="18.75" thickBot="1">
      <c r="B796" s="787"/>
      <c r="C796" s="787"/>
      <c r="D796" s="787"/>
      <c r="E796" s="787"/>
      <c r="F796" s="558" t="s">
        <v>202</v>
      </c>
      <c r="G796" s="787"/>
      <c r="H796" s="787"/>
      <c r="I796" s="787"/>
      <c r="J796" s="787"/>
      <c r="K796" s="787"/>
    </row>
    <row r="797" spans="2:11" ht="12.75">
      <c r="B797" s="1618" t="s">
        <v>203</v>
      </c>
      <c r="C797" s="1621" t="s">
        <v>18</v>
      </c>
      <c r="D797" s="1621" t="s">
        <v>204</v>
      </c>
      <c r="E797" s="1623" t="s">
        <v>205</v>
      </c>
      <c r="F797" s="1624"/>
      <c r="G797" s="1625"/>
      <c r="H797" s="1621" t="s">
        <v>206</v>
      </c>
      <c r="I797" s="1623" t="s">
        <v>207</v>
      </c>
      <c r="J797" s="1624"/>
      <c r="K797" s="1626"/>
    </row>
    <row r="798" spans="2:11">
      <c r="B798" s="1619"/>
      <c r="C798" s="1603"/>
      <c r="D798" s="1603"/>
      <c r="E798" s="1613" t="s">
        <v>244</v>
      </c>
      <c r="F798" s="1603" t="s">
        <v>245</v>
      </c>
      <c r="G798" s="1603" t="s">
        <v>246</v>
      </c>
      <c r="H798" s="1603"/>
      <c r="I798" s="1613" t="s">
        <v>211</v>
      </c>
      <c r="J798" s="1613" t="s">
        <v>20</v>
      </c>
      <c r="K798" s="1628" t="s">
        <v>283</v>
      </c>
    </row>
    <row r="799" spans="2:11" ht="12" thickBot="1">
      <c r="B799" s="1620"/>
      <c r="C799" s="1622"/>
      <c r="D799" s="1622"/>
      <c r="E799" s="1627"/>
      <c r="F799" s="1622"/>
      <c r="G799" s="1622"/>
      <c r="H799" s="1622"/>
      <c r="I799" s="1627"/>
      <c r="J799" s="1627"/>
      <c r="K799" s="1629"/>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598" t="s">
        <v>214</v>
      </c>
      <c r="D802" s="1598"/>
      <c r="E802" s="1598"/>
      <c r="F802" s="1598"/>
      <c r="G802" s="1598"/>
      <c r="H802" s="1598"/>
      <c r="I802" s="1598"/>
      <c r="J802" s="1598"/>
      <c r="K802" s="1599"/>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596" t="s">
        <v>239</v>
      </c>
      <c r="D819" s="1596"/>
      <c r="E819" s="1596"/>
      <c r="F819" s="1596"/>
      <c r="G819" s="1596"/>
      <c r="H819" s="1596"/>
      <c r="I819" s="1596"/>
      <c r="J819" s="1596"/>
      <c r="K819" s="1597"/>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600" t="s">
        <v>203</v>
      </c>
      <c r="C836" s="1602" t="s">
        <v>18</v>
      </c>
      <c r="D836" s="1602" t="s">
        <v>204</v>
      </c>
      <c r="E836" s="1604" t="s">
        <v>205</v>
      </c>
      <c r="F836" s="1605"/>
      <c r="G836" s="1606"/>
      <c r="H836" s="1607" t="s">
        <v>206</v>
      </c>
      <c r="I836" s="1609" t="s">
        <v>207</v>
      </c>
      <c r="J836" s="1610"/>
      <c r="K836" s="1611"/>
    </row>
    <row r="837" spans="2:11" ht="11.25" customHeight="1">
      <c r="B837" s="1601"/>
      <c r="C837" s="1603"/>
      <c r="D837" s="1603"/>
      <c r="E837" s="1612" t="s">
        <v>244</v>
      </c>
      <c r="F837" s="1602" t="s">
        <v>245</v>
      </c>
      <c r="G837" s="1602" t="s">
        <v>246</v>
      </c>
      <c r="H837" s="1608"/>
      <c r="I837" s="1612" t="s">
        <v>211</v>
      </c>
      <c r="J837" s="1612" t="s">
        <v>20</v>
      </c>
      <c r="K837" s="1615" t="s">
        <v>212</v>
      </c>
    </row>
    <row r="838" spans="2:11" ht="11.25" customHeight="1">
      <c r="B838" s="1601"/>
      <c r="C838" s="1603"/>
      <c r="D838" s="1603"/>
      <c r="E838" s="1613"/>
      <c r="F838" s="1603"/>
      <c r="G838" s="1603"/>
      <c r="H838" s="1608"/>
      <c r="I838" s="1614"/>
      <c r="J838" s="1614"/>
      <c r="K838" s="1616"/>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596" t="s">
        <v>240</v>
      </c>
      <c r="D841" s="1596"/>
      <c r="E841" s="1596"/>
      <c r="F841" s="1596"/>
      <c r="G841" s="1596"/>
      <c r="H841" s="1596"/>
      <c r="I841" s="1596"/>
      <c r="J841" s="1596"/>
      <c r="K841" s="1597"/>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700" t="s">
        <v>513</v>
      </c>
      <c r="C875" s="1701"/>
      <c r="D875" s="1701"/>
      <c r="E875" s="1701"/>
      <c r="F875" s="1701"/>
      <c r="G875" s="1701"/>
      <c r="H875" s="1701"/>
      <c r="I875" s="1701"/>
      <c r="J875" s="1701"/>
      <c r="K875" s="1702"/>
    </row>
    <row r="876" spans="2:11" ht="18">
      <c r="B876" s="1033"/>
      <c r="C876" s="1034"/>
      <c r="D876" s="1034"/>
      <c r="E876" s="1034"/>
      <c r="F876" s="1035" t="s">
        <v>202</v>
      </c>
      <c r="G876" s="1034"/>
      <c r="H876" s="1034"/>
      <c r="I876" s="1034"/>
      <c r="J876" s="1034"/>
      <c r="K876" s="1036"/>
    </row>
    <row r="877" spans="2:11" ht="12.75">
      <c r="B877" s="1703" t="s">
        <v>203</v>
      </c>
      <c r="C877" s="1602" t="s">
        <v>18</v>
      </c>
      <c r="D877" s="1602" t="s">
        <v>204</v>
      </c>
      <c r="E877" s="1604" t="s">
        <v>205</v>
      </c>
      <c r="F877" s="1605"/>
      <c r="G877" s="1606"/>
      <c r="H877" s="1607" t="s">
        <v>206</v>
      </c>
      <c r="I877" s="1604" t="s">
        <v>207</v>
      </c>
      <c r="J877" s="1605"/>
      <c r="K877" s="1704"/>
    </row>
    <row r="878" spans="2:11">
      <c r="B878" s="1619"/>
      <c r="C878" s="1603"/>
      <c r="D878" s="1603"/>
      <c r="E878" s="1612" t="s">
        <v>244</v>
      </c>
      <c r="F878" s="1602" t="s">
        <v>245</v>
      </c>
      <c r="G878" s="1602" t="s">
        <v>246</v>
      </c>
      <c r="H878" s="1608"/>
      <c r="I878" s="1612" t="s">
        <v>211</v>
      </c>
      <c r="J878" s="1612" t="s">
        <v>20</v>
      </c>
      <c r="K878" s="1615" t="s">
        <v>283</v>
      </c>
    </row>
    <row r="879" spans="2:11">
      <c r="B879" s="1619"/>
      <c r="C879" s="1603"/>
      <c r="D879" s="1603"/>
      <c r="E879" s="1613"/>
      <c r="F879" s="1603"/>
      <c r="G879" s="1603"/>
      <c r="H879" s="1608"/>
      <c r="I879" s="1613"/>
      <c r="J879" s="1613"/>
      <c r="K879" s="1628"/>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598" t="s">
        <v>214</v>
      </c>
      <c r="D882" s="1598"/>
      <c r="E882" s="1598"/>
      <c r="F882" s="1598"/>
      <c r="G882" s="1598"/>
      <c r="H882" s="1598"/>
      <c r="I882" s="1598"/>
      <c r="J882" s="1598"/>
      <c r="K882" s="1599"/>
    </row>
    <row r="883" spans="2:11" ht="12.75">
      <c r="B883" s="661"/>
      <c r="C883" s="503"/>
      <c r="D883" s="503"/>
      <c r="E883" s="503"/>
      <c r="F883" s="503"/>
      <c r="G883" s="503"/>
      <c r="H883" s="503"/>
      <c r="I883" s="503"/>
      <c r="J883" s="503"/>
      <c r="K883" s="662"/>
    </row>
    <row r="884" spans="2:11" ht="12.75">
      <c r="B884" s="1484" t="s">
        <v>215</v>
      </c>
      <c r="C884" s="676">
        <f>SUM(D884+H884)</f>
        <v>136406</v>
      </c>
      <c r="D884" s="676">
        <v>2862</v>
      </c>
      <c r="E884" s="676">
        <v>1106</v>
      </c>
      <c r="F884" s="676">
        <v>1311</v>
      </c>
      <c r="G884" s="676">
        <v>445</v>
      </c>
      <c r="H884" s="676">
        <v>133544</v>
      </c>
      <c r="I884" s="676">
        <v>24250</v>
      </c>
      <c r="J884" s="676">
        <v>40380</v>
      </c>
      <c r="K884" s="677">
        <v>68914</v>
      </c>
    </row>
    <row r="885" spans="2:11" ht="12.75">
      <c r="B885" s="1484"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1484" t="s">
        <v>217</v>
      </c>
      <c r="C886" s="676">
        <f t="shared" si="97"/>
        <v>170008</v>
      </c>
      <c r="D886" s="678">
        <v>3972</v>
      </c>
      <c r="E886" s="678">
        <v>2161</v>
      </c>
      <c r="F886" s="678">
        <v>1402</v>
      </c>
      <c r="G886" s="679">
        <v>409</v>
      </c>
      <c r="H886" s="676">
        <v>166036</v>
      </c>
      <c r="I886" s="678">
        <v>28907</v>
      </c>
      <c r="J886" s="678">
        <v>44929</v>
      </c>
      <c r="K886" s="679">
        <v>92200</v>
      </c>
    </row>
    <row r="887" spans="2:11" ht="12.75">
      <c r="B887" s="1484" t="s">
        <v>218</v>
      </c>
      <c r="C887" s="676">
        <f>SUM(D887+H887)</f>
        <v>124444</v>
      </c>
      <c r="D887" s="676">
        <v>2810</v>
      </c>
      <c r="E887" s="677">
        <v>1441</v>
      </c>
      <c r="F887" s="677">
        <v>987</v>
      </c>
      <c r="G887" s="676">
        <v>382</v>
      </c>
      <c r="H887" s="676">
        <v>121634</v>
      </c>
      <c r="I887" s="676">
        <v>20977</v>
      </c>
      <c r="J887" s="676">
        <v>36045</v>
      </c>
      <c r="K887" s="677">
        <v>64612</v>
      </c>
    </row>
    <row r="888" spans="2:11" ht="12.75">
      <c r="B888" s="1484" t="s">
        <v>219</v>
      </c>
      <c r="C888" s="676">
        <f>SUM(D888+H888)</f>
        <v>151047</v>
      </c>
      <c r="D888" s="1073">
        <v>2945</v>
      </c>
      <c r="E888" s="1074">
        <v>1490</v>
      </c>
      <c r="F888" s="1075">
        <v>1101</v>
      </c>
      <c r="G888" s="1075">
        <v>354</v>
      </c>
      <c r="H888" s="1073">
        <v>148102</v>
      </c>
      <c r="I888" s="1074">
        <v>27100</v>
      </c>
      <c r="J888" s="1074">
        <v>38353</v>
      </c>
      <c r="K888" s="1075">
        <v>82649</v>
      </c>
    </row>
    <row r="889" spans="2:11" ht="12.75">
      <c r="B889" s="1484" t="s">
        <v>220</v>
      </c>
      <c r="C889" s="676">
        <f t="shared" si="97"/>
        <v>147309</v>
      </c>
      <c r="D889" s="676">
        <v>3287</v>
      </c>
      <c r="E889" s="677">
        <v>1703</v>
      </c>
      <c r="F889" s="677">
        <v>1175</v>
      </c>
      <c r="G889" s="676">
        <v>409</v>
      </c>
      <c r="H889" s="676">
        <v>144022</v>
      </c>
      <c r="I889" s="676">
        <v>27906</v>
      </c>
      <c r="J889" s="676">
        <v>39280</v>
      </c>
      <c r="K889" s="677">
        <v>76836</v>
      </c>
    </row>
    <row r="890" spans="2:11" ht="12.75">
      <c r="B890" s="1484" t="s">
        <v>221</v>
      </c>
      <c r="C890" s="676">
        <f>SUM(D890+H890)</f>
        <v>114652</v>
      </c>
      <c r="D890" s="591">
        <v>2668</v>
      </c>
      <c r="E890" s="678">
        <v>1596</v>
      </c>
      <c r="F890" s="679">
        <v>843</v>
      </c>
      <c r="G890" s="679">
        <v>229</v>
      </c>
      <c r="H890" s="676">
        <v>111984</v>
      </c>
      <c r="I890" s="678">
        <v>20935</v>
      </c>
      <c r="J890" s="678">
        <v>33872</v>
      </c>
      <c r="K890" s="679">
        <v>57177</v>
      </c>
    </row>
    <row r="891" spans="2:11" ht="12.75">
      <c r="B891" s="1484" t="s">
        <v>222</v>
      </c>
      <c r="C891" s="676">
        <f t="shared" si="97"/>
        <v>153768</v>
      </c>
      <c r="D891" s="591">
        <v>4721</v>
      </c>
      <c r="E891" s="678">
        <v>2979</v>
      </c>
      <c r="F891" s="678">
        <v>1478</v>
      </c>
      <c r="G891" s="679">
        <v>264</v>
      </c>
      <c r="H891" s="676">
        <v>149047</v>
      </c>
      <c r="I891" s="678">
        <v>25537</v>
      </c>
      <c r="J891" s="678">
        <v>47842</v>
      </c>
      <c r="K891" s="679">
        <v>75668</v>
      </c>
    </row>
    <row r="892" spans="2:11" ht="12.75">
      <c r="B892" s="1484" t="s">
        <v>223</v>
      </c>
      <c r="C892" s="676">
        <f t="shared" si="97"/>
        <v>0</v>
      </c>
      <c r="D892" s="676"/>
      <c r="E892" s="677"/>
      <c r="F892" s="677"/>
      <c r="G892" s="676"/>
      <c r="H892" s="676"/>
      <c r="I892" s="676"/>
      <c r="J892" s="676"/>
      <c r="K892" s="677"/>
    </row>
    <row r="893" spans="2:11" ht="12.75">
      <c r="B893" s="1485" t="s">
        <v>224</v>
      </c>
      <c r="C893" s="676">
        <f>SUM(D893+H893)</f>
        <v>0</v>
      </c>
      <c r="D893" s="591"/>
      <c r="E893" s="678"/>
      <c r="F893" s="678"/>
      <c r="G893" s="678"/>
      <c r="H893" s="677"/>
      <c r="I893" s="678"/>
      <c r="J893" s="678"/>
      <c r="K893" s="679"/>
    </row>
    <row r="894" spans="2:11" ht="12.75">
      <c r="B894" s="1485" t="s">
        <v>225</v>
      </c>
      <c r="C894" s="676">
        <f>SUM(D894+H894)</f>
        <v>0</v>
      </c>
      <c r="D894" s="678"/>
      <c r="E894" s="678"/>
      <c r="F894" s="678"/>
      <c r="G894" s="678"/>
      <c r="H894" s="678"/>
      <c r="I894" s="678"/>
      <c r="J894" s="678"/>
      <c r="K894" s="679"/>
    </row>
    <row r="895" spans="2:11" ht="12.75">
      <c r="B895" s="1485" t="s">
        <v>226</v>
      </c>
      <c r="C895" s="676">
        <f t="shared" si="97"/>
        <v>0</v>
      </c>
      <c r="D895" s="678"/>
      <c r="E895" s="678"/>
      <c r="F895" s="678"/>
      <c r="G895" s="678"/>
      <c r="H895" s="678"/>
      <c r="I895" s="678"/>
      <c r="J895" s="678"/>
      <c r="K895" s="679"/>
    </row>
    <row r="896" spans="2:11" ht="15">
      <c r="B896" s="614"/>
      <c r="C896" s="677"/>
      <c r="D896" s="677"/>
      <c r="E896" s="677"/>
      <c r="F896" s="677"/>
      <c r="G896" s="677"/>
      <c r="H896" s="677"/>
      <c r="I896" s="677"/>
      <c r="J896" s="677"/>
      <c r="K896" s="677"/>
    </row>
    <row r="897" spans="2:11" ht="12.75">
      <c r="B897" s="615">
        <v>2023</v>
      </c>
      <c r="C897" s="670">
        <f t="shared" ref="C897:K897" si="98">SUM(C884:C895)</f>
        <v>1139889</v>
      </c>
      <c r="D897" s="670">
        <f>SUM(D884:D895)</f>
        <v>26862</v>
      </c>
      <c r="E897" s="670">
        <f t="shared" si="98"/>
        <v>14507</v>
      </c>
      <c r="F897" s="670">
        <f t="shared" si="98"/>
        <v>9587</v>
      </c>
      <c r="G897" s="670">
        <f>SUM(G884:G895)</f>
        <v>2768</v>
      </c>
      <c r="H897" s="670">
        <f t="shared" si="98"/>
        <v>1113027</v>
      </c>
      <c r="I897" s="670">
        <f t="shared" si="98"/>
        <v>200447</v>
      </c>
      <c r="J897" s="670">
        <f t="shared" si="98"/>
        <v>320608</v>
      </c>
      <c r="K897" s="670">
        <f t="shared" si="98"/>
        <v>591972</v>
      </c>
    </row>
    <row r="898" spans="2:11" ht="12.75">
      <c r="B898" s="669"/>
      <c r="C898" s="664"/>
      <c r="D898" s="664"/>
      <c r="E898" s="664"/>
      <c r="F898" s="664"/>
      <c r="G898" s="664"/>
      <c r="H898" s="664"/>
      <c r="I898" s="664"/>
      <c r="J898" s="664"/>
      <c r="K898" s="664"/>
    </row>
    <row r="899" spans="2:11" ht="12.75">
      <c r="B899" s="3"/>
      <c r="C899" s="1596" t="s">
        <v>239</v>
      </c>
      <c r="D899" s="1596"/>
      <c r="E899" s="1596"/>
      <c r="F899" s="1596"/>
      <c r="G899" s="1596"/>
      <c r="H899" s="1596"/>
      <c r="I899" s="1596"/>
      <c r="J899" s="1596"/>
      <c r="K899" s="1596"/>
    </row>
    <row r="900" spans="2:11" ht="12.75">
      <c r="B900" s="503"/>
      <c r="C900" s="664"/>
      <c r="D900" s="664"/>
      <c r="E900" s="664"/>
      <c r="F900" s="664"/>
      <c r="G900" s="664"/>
      <c r="H900" s="664"/>
      <c r="I900" s="664"/>
      <c r="J900" s="664"/>
      <c r="K900" s="664"/>
    </row>
    <row r="901" spans="2:11" ht="12.75">
      <c r="B901" s="616"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616"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616"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616"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616" t="s">
        <v>219</v>
      </c>
      <c r="C905" s="676">
        <f t="shared" si="99"/>
        <v>45856347</v>
      </c>
      <c r="D905" s="1074">
        <v>162284</v>
      </c>
      <c r="E905" s="1074">
        <v>51355</v>
      </c>
      <c r="F905" s="1074">
        <v>63157</v>
      </c>
      <c r="G905" s="1074">
        <v>47772</v>
      </c>
      <c r="H905" s="1074">
        <v>45694063</v>
      </c>
      <c r="I905" s="1074">
        <v>7461819</v>
      </c>
      <c r="J905" s="1074">
        <v>10755546</v>
      </c>
      <c r="K905" s="1075">
        <v>27476698</v>
      </c>
    </row>
    <row r="906" spans="2:11" ht="12.75">
      <c r="B906" s="616"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616" t="s">
        <v>221</v>
      </c>
      <c r="C907" s="676">
        <f t="shared" si="99"/>
        <v>34088970</v>
      </c>
      <c r="D907" s="678">
        <v>145531</v>
      </c>
      <c r="E907" s="678">
        <v>56488</v>
      </c>
      <c r="F907" s="678">
        <v>54073</v>
      </c>
      <c r="G907" s="679">
        <v>34970</v>
      </c>
      <c r="H907" s="676">
        <v>33943439</v>
      </c>
      <c r="I907" s="678">
        <v>5731809</v>
      </c>
      <c r="J907" s="678">
        <v>9205678</v>
      </c>
      <c r="K907" s="679">
        <v>19005952</v>
      </c>
    </row>
    <row r="908" spans="2:11" ht="12.75">
      <c r="B908" s="616" t="s">
        <v>222</v>
      </c>
      <c r="C908" s="676">
        <f t="shared" si="99"/>
        <v>44345158</v>
      </c>
      <c r="D908" s="678">
        <v>235600</v>
      </c>
      <c r="E908" s="678">
        <v>104752</v>
      </c>
      <c r="F908" s="678">
        <v>89155</v>
      </c>
      <c r="G908" s="679">
        <v>41693</v>
      </c>
      <c r="H908" s="676">
        <v>44109558</v>
      </c>
      <c r="I908" s="678">
        <v>6929909</v>
      </c>
      <c r="J908" s="678">
        <v>13061277</v>
      </c>
      <c r="K908" s="679">
        <v>24118372</v>
      </c>
    </row>
    <row r="909" spans="2:11" ht="12.75">
      <c r="B909" s="616" t="s">
        <v>223</v>
      </c>
      <c r="C909" s="676">
        <f t="shared" si="99"/>
        <v>0</v>
      </c>
      <c r="D909" s="678"/>
      <c r="E909" s="678"/>
      <c r="F909" s="678"/>
      <c r="G909" s="679"/>
      <c r="H909" s="676"/>
      <c r="I909" s="678"/>
      <c r="J909" s="678"/>
      <c r="K909" s="679"/>
    </row>
    <row r="910" spans="2:11" ht="12.75">
      <c r="B910" s="616" t="s">
        <v>224</v>
      </c>
      <c r="C910" s="676">
        <f>SUM(D910+H910)</f>
        <v>0</v>
      </c>
      <c r="D910" s="678"/>
      <c r="E910" s="678"/>
      <c r="F910" s="678"/>
      <c r="G910" s="678"/>
      <c r="H910" s="677"/>
      <c r="I910" s="678"/>
      <c r="J910" s="678"/>
      <c r="K910" s="679"/>
    </row>
    <row r="911" spans="2:11" ht="12.75">
      <c r="B911" s="616" t="s">
        <v>225</v>
      </c>
      <c r="C911" s="676">
        <f>SUM(D911+H911)</f>
        <v>0</v>
      </c>
      <c r="D911" s="678"/>
      <c r="E911" s="678"/>
      <c r="F911" s="678"/>
      <c r="G911" s="678"/>
      <c r="H911" s="677"/>
      <c r="I911" s="678"/>
      <c r="J911" s="678"/>
      <c r="K911" s="679"/>
    </row>
    <row r="912" spans="2:11" ht="12.75">
      <c r="B912" s="616" t="s">
        <v>226</v>
      </c>
      <c r="C912" s="676">
        <f t="shared" si="99"/>
        <v>0</v>
      </c>
      <c r="D912" s="678"/>
      <c r="E912" s="678"/>
      <c r="F912" s="678"/>
      <c r="G912" s="678"/>
      <c r="H912" s="678"/>
      <c r="I912" s="678"/>
      <c r="J912" s="678"/>
      <c r="K912" s="679"/>
    </row>
    <row r="913" spans="2:11" ht="12.75">
      <c r="B913" s="669"/>
      <c r="C913" s="677"/>
      <c r="D913" s="677"/>
      <c r="E913" s="677"/>
      <c r="F913" s="677"/>
      <c r="G913" s="677"/>
      <c r="H913" s="677"/>
      <c r="I913" s="677"/>
      <c r="J913" s="677"/>
      <c r="K913" s="677"/>
    </row>
    <row r="914" spans="2:11" ht="12.75">
      <c r="B914" s="615">
        <v>2023</v>
      </c>
      <c r="C914" s="670">
        <f t="shared" ref="C914:K914" si="100">SUM(C901:C912)</f>
        <v>343579939</v>
      </c>
      <c r="D914" s="670">
        <f t="shared" si="100"/>
        <v>1464787</v>
      </c>
      <c r="E914" s="670">
        <f t="shared" si="100"/>
        <v>504287</v>
      </c>
      <c r="F914" s="670">
        <f t="shared" si="100"/>
        <v>564878</v>
      </c>
      <c r="G914" s="670">
        <f t="shared" si="100"/>
        <v>395622</v>
      </c>
      <c r="H914" s="670">
        <f t="shared" si="100"/>
        <v>342115152</v>
      </c>
      <c r="I914" s="670">
        <f t="shared" si="100"/>
        <v>54913569</v>
      </c>
      <c r="J914" s="670">
        <f t="shared" si="100"/>
        <v>89604440</v>
      </c>
      <c r="K914" s="670">
        <f t="shared" si="100"/>
        <v>197597143</v>
      </c>
    </row>
    <row r="915" spans="2:11" ht="12.75">
      <c r="B915" s="510"/>
      <c r="C915" s="665"/>
      <c r="D915" s="665"/>
      <c r="E915" s="665"/>
      <c r="F915" s="665"/>
      <c r="G915" s="665"/>
      <c r="H915" s="665"/>
      <c r="I915" s="665"/>
      <c r="J915" s="665"/>
      <c r="K915" s="665"/>
    </row>
    <row r="916" spans="2:11" ht="12.75" customHeight="1">
      <c r="B916" s="1692" t="s">
        <v>203</v>
      </c>
      <c r="C916" s="1602" t="s">
        <v>18</v>
      </c>
      <c r="D916" s="1602" t="s">
        <v>204</v>
      </c>
      <c r="E916" s="1604" t="s">
        <v>205</v>
      </c>
      <c r="F916" s="1605"/>
      <c r="G916" s="1606"/>
      <c r="H916" s="1607" t="s">
        <v>206</v>
      </c>
      <c r="I916" s="1609" t="s">
        <v>207</v>
      </c>
      <c r="J916" s="1610"/>
      <c r="K916" s="1610"/>
    </row>
    <row r="917" spans="2:11" ht="11.25" customHeight="1">
      <c r="B917" s="1693"/>
      <c r="C917" s="1603"/>
      <c r="D917" s="1603"/>
      <c r="E917" s="1612" t="s">
        <v>244</v>
      </c>
      <c r="F917" s="1602" t="s">
        <v>245</v>
      </c>
      <c r="G917" s="1602" t="s">
        <v>246</v>
      </c>
      <c r="H917" s="1608"/>
      <c r="I917" s="1612" t="s">
        <v>211</v>
      </c>
      <c r="J917" s="1612" t="s">
        <v>20</v>
      </c>
      <c r="K917" s="1602" t="s">
        <v>212</v>
      </c>
    </row>
    <row r="918" spans="2:11" ht="11.25" customHeight="1">
      <c r="B918" s="1693"/>
      <c r="C918" s="1603"/>
      <c r="D918" s="1603"/>
      <c r="E918" s="1613"/>
      <c r="F918" s="1603"/>
      <c r="G918" s="1603"/>
      <c r="H918" s="1608"/>
      <c r="I918" s="1614"/>
      <c r="J918" s="1614"/>
      <c r="K918" s="1691"/>
    </row>
    <row r="919" spans="2:11" ht="12.75">
      <c r="B919" s="500">
        <v>0</v>
      </c>
      <c r="C919" s="666">
        <v>1</v>
      </c>
      <c r="D919" s="666">
        <v>2</v>
      </c>
      <c r="E919" s="667">
        <v>3</v>
      </c>
      <c r="F919" s="667">
        <v>4</v>
      </c>
      <c r="G919" s="666">
        <v>5</v>
      </c>
      <c r="H919" s="666">
        <v>6</v>
      </c>
      <c r="I919" s="666">
        <v>7</v>
      </c>
      <c r="J919" s="666">
        <v>8</v>
      </c>
      <c r="K919" s="666">
        <v>9</v>
      </c>
    </row>
    <row r="920" spans="2:11" ht="12.75">
      <c r="B920" s="503"/>
      <c r="C920" s="664"/>
      <c r="D920" s="664"/>
      <c r="E920" s="664"/>
      <c r="F920" s="664"/>
      <c r="G920" s="664"/>
      <c r="H920" s="664"/>
      <c r="I920" s="664"/>
      <c r="J920" s="664"/>
      <c r="K920" s="664"/>
    </row>
    <row r="921" spans="2:11" ht="12.75">
      <c r="B921" s="3"/>
      <c r="C921" s="1596" t="s">
        <v>240</v>
      </c>
      <c r="D921" s="1596"/>
      <c r="E921" s="1596"/>
      <c r="F921" s="1596"/>
      <c r="G921" s="1596"/>
      <c r="H921" s="1596"/>
      <c r="I921" s="1596"/>
      <c r="J921" s="1596"/>
      <c r="K921" s="1596"/>
    </row>
    <row r="922" spans="2:11" ht="12.75">
      <c r="B922" s="3"/>
      <c r="C922" s="668"/>
      <c r="D922" s="668"/>
      <c r="E922" s="668"/>
      <c r="F922" s="668"/>
      <c r="G922" s="668"/>
      <c r="H922" s="668"/>
      <c r="I922" s="668"/>
      <c r="J922" s="668"/>
      <c r="K922" s="668"/>
    </row>
    <row r="923" spans="2:11" ht="12.75">
      <c r="B923" s="616"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616"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616"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616"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616" t="s">
        <v>219</v>
      </c>
      <c r="C927" s="676">
        <f t="shared" si="101"/>
        <v>90424682</v>
      </c>
      <c r="D927" s="1074">
        <v>286702</v>
      </c>
      <c r="E927" s="1074">
        <v>91156</v>
      </c>
      <c r="F927" s="1074">
        <v>111222</v>
      </c>
      <c r="G927" s="1074">
        <v>84324</v>
      </c>
      <c r="H927" s="1074">
        <v>90137980</v>
      </c>
      <c r="I927" s="1074">
        <v>14710488</v>
      </c>
      <c r="J927" s="1074">
        <v>22097348</v>
      </c>
      <c r="K927" s="1075">
        <v>53330144</v>
      </c>
    </row>
    <row r="928" spans="2:11" ht="12.75">
      <c r="B928" s="616"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616" t="s">
        <v>221</v>
      </c>
      <c r="C929" s="676">
        <f>SUM(D929+H929)</f>
        <v>67084106</v>
      </c>
      <c r="D929" s="678">
        <v>255222</v>
      </c>
      <c r="E929" s="678">
        <v>99432</v>
      </c>
      <c r="F929" s="678">
        <v>95147</v>
      </c>
      <c r="G929" s="679">
        <v>60643</v>
      </c>
      <c r="H929" s="676">
        <v>66828884</v>
      </c>
      <c r="I929" s="678">
        <v>11329513</v>
      </c>
      <c r="J929" s="678">
        <v>18691865</v>
      </c>
      <c r="K929" s="679">
        <v>36807506</v>
      </c>
    </row>
    <row r="930" spans="2:11" ht="12.75">
      <c r="B930" s="616" t="s">
        <v>222</v>
      </c>
      <c r="C930" s="676">
        <f>SUM(D930+H930)</f>
        <v>87504925</v>
      </c>
      <c r="D930" s="678">
        <v>408448</v>
      </c>
      <c r="E930" s="678">
        <v>181673</v>
      </c>
      <c r="F930" s="678">
        <v>154525</v>
      </c>
      <c r="G930" s="679">
        <v>72250</v>
      </c>
      <c r="H930" s="676">
        <v>87096477</v>
      </c>
      <c r="I930" s="678">
        <v>13609989</v>
      </c>
      <c r="J930" s="678">
        <v>27054053</v>
      </c>
      <c r="K930" s="679">
        <v>46432435</v>
      </c>
    </row>
    <row r="931" spans="2:11" ht="12.75">
      <c r="B931" s="616" t="s">
        <v>223</v>
      </c>
      <c r="C931" s="676">
        <f t="shared" si="101"/>
        <v>0</v>
      </c>
      <c r="D931" s="676"/>
      <c r="E931" s="677"/>
      <c r="F931" s="677"/>
      <c r="G931" s="677"/>
      <c r="H931" s="676"/>
      <c r="I931" s="677"/>
      <c r="J931" s="677"/>
      <c r="K931" s="677"/>
    </row>
    <row r="932" spans="2:11" ht="12.75">
      <c r="B932" s="616" t="s">
        <v>224</v>
      </c>
      <c r="C932" s="676">
        <f t="shared" si="101"/>
        <v>0</v>
      </c>
      <c r="D932" s="678"/>
      <c r="E932" s="678"/>
      <c r="F932" s="678"/>
      <c r="G932" s="678"/>
      <c r="H932" s="677"/>
      <c r="I932" s="678"/>
      <c r="J932" s="678"/>
      <c r="K932" s="679"/>
    </row>
    <row r="933" spans="2:11" ht="12.75">
      <c r="B933" s="616" t="s">
        <v>225</v>
      </c>
      <c r="C933" s="676">
        <f t="shared" si="101"/>
        <v>0</v>
      </c>
      <c r="D933" s="678"/>
      <c r="E933" s="678"/>
      <c r="F933" s="678"/>
      <c r="G933" s="678"/>
      <c r="H933" s="677"/>
      <c r="I933" s="678"/>
      <c r="J933" s="678"/>
      <c r="K933" s="679"/>
    </row>
    <row r="934" spans="2:11" ht="12.75">
      <c r="B934" s="616" t="s">
        <v>226</v>
      </c>
      <c r="C934" s="676">
        <f t="shared" si="101"/>
        <v>0</v>
      </c>
      <c r="D934" s="678"/>
      <c r="E934" s="678"/>
      <c r="F934" s="678"/>
      <c r="G934" s="679"/>
      <c r="H934" s="680"/>
      <c r="I934" s="678"/>
      <c r="J934" s="678"/>
      <c r="K934" s="679"/>
    </row>
    <row r="935" spans="2:11" ht="12.75">
      <c r="B935" s="616"/>
      <c r="C935" s="675"/>
      <c r="D935" s="672"/>
      <c r="E935" s="673"/>
      <c r="F935" s="673"/>
      <c r="G935" s="673"/>
      <c r="H935" s="672"/>
      <c r="I935" s="673"/>
      <c r="J935" s="673"/>
      <c r="K935" s="673"/>
    </row>
    <row r="936" spans="2:11" ht="13.5" thickBot="1">
      <c r="B936" s="615">
        <v>2023</v>
      </c>
      <c r="C936" s="674">
        <f t="shared" ref="C936:K936" si="102">SUM(C923:C934)</f>
        <v>676230705</v>
      </c>
      <c r="D936" s="674">
        <f t="shared" si="102"/>
        <v>2572706</v>
      </c>
      <c r="E936" s="674">
        <f t="shared" si="102"/>
        <v>887390</v>
      </c>
      <c r="F936" s="674">
        <f t="shared" si="102"/>
        <v>991966</v>
      </c>
      <c r="G936" s="674">
        <f t="shared" si="102"/>
        <v>693350</v>
      </c>
      <c r="H936" s="674">
        <f t="shared" si="102"/>
        <v>673657999</v>
      </c>
      <c r="I936" s="674">
        <f t="shared" si="102"/>
        <v>108079372</v>
      </c>
      <c r="J936" s="674">
        <f t="shared" si="102"/>
        <v>183933607</v>
      </c>
      <c r="K936" s="674">
        <f t="shared" si="102"/>
        <v>381645020</v>
      </c>
    </row>
    <row r="937" spans="2:11">
      <c r="B937" s="1037"/>
      <c r="C937" s="344"/>
      <c r="D937" s="344"/>
      <c r="E937" s="344"/>
      <c r="F937" s="344"/>
      <c r="G937" s="344"/>
      <c r="H937" s="344"/>
      <c r="I937" s="344"/>
      <c r="J937" s="344"/>
      <c r="K937" s="1038"/>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56"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Z33" sqref="Z33"/>
    </sheetView>
  </sheetViews>
  <sheetFormatPr defaultRowHeight="12.75"/>
  <cols>
    <col min="1" max="16384" width="9.140625" style="3"/>
  </cols>
  <sheetData>
    <row r="9" spans="24:26" ht="18">
      <c r="X9" s="1041"/>
      <c r="Y9" s="1041"/>
      <c r="Z9" s="1041"/>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705" t="s">
        <v>514</v>
      </c>
      <c r="B1" s="1705"/>
      <c r="C1" s="1705"/>
      <c r="D1" s="1705"/>
      <c r="E1" s="1705"/>
      <c r="F1" s="1705"/>
      <c r="G1" s="1705"/>
      <c r="H1" s="1705"/>
      <c r="I1" s="1705"/>
      <c r="J1" s="1705"/>
      <c r="K1" s="1705"/>
      <c r="L1" s="1705"/>
      <c r="M1" s="1705"/>
      <c r="N1" s="1705"/>
    </row>
    <row r="2" spans="1:14" ht="15.75" thickBot="1">
      <c r="G2" s="1247" t="s">
        <v>278</v>
      </c>
    </row>
    <row r="3" spans="1:14" ht="15.75" thickBot="1">
      <c r="A3" s="1248" t="s">
        <v>279</v>
      </c>
      <c r="B3" s="1249" t="s">
        <v>166</v>
      </c>
      <c r="C3" s="1249" t="s">
        <v>167</v>
      </c>
      <c r="D3" s="1249" t="s">
        <v>168</v>
      </c>
      <c r="E3" s="1249" t="s">
        <v>169</v>
      </c>
      <c r="F3" s="1249" t="s">
        <v>170</v>
      </c>
      <c r="G3" s="1249" t="s">
        <v>171</v>
      </c>
      <c r="H3" s="1249" t="s">
        <v>172</v>
      </c>
      <c r="I3" s="1249" t="s">
        <v>173</v>
      </c>
      <c r="J3" s="1249" t="s">
        <v>174</v>
      </c>
      <c r="K3" s="1249" t="s">
        <v>175</v>
      </c>
      <c r="L3" s="1249" t="s">
        <v>176</v>
      </c>
      <c r="M3" s="1249" t="s">
        <v>177</v>
      </c>
      <c r="N3" s="1249" t="s">
        <v>184</v>
      </c>
    </row>
    <row r="4" spans="1:14">
      <c r="A4" s="1250">
        <v>2004</v>
      </c>
      <c r="B4" s="1251">
        <v>299.39999999999998</v>
      </c>
      <c r="C4" s="1251">
        <v>296.39999999999998</v>
      </c>
      <c r="D4" s="1251">
        <v>293.7</v>
      </c>
      <c r="E4" s="1251">
        <v>293.5</v>
      </c>
      <c r="F4" s="1251">
        <v>293.5</v>
      </c>
      <c r="G4" s="1251">
        <v>291.60000000000002</v>
      </c>
      <c r="H4" s="1251">
        <v>290.2</v>
      </c>
      <c r="I4" s="1251">
        <v>286.3</v>
      </c>
      <c r="J4" s="1251">
        <v>285.39999999999998</v>
      </c>
      <c r="K4" s="1251">
        <v>285.10000000000002</v>
      </c>
      <c r="L4" s="1251">
        <v>291.2</v>
      </c>
      <c r="M4" s="1251">
        <v>297.8</v>
      </c>
      <c r="N4" s="1252">
        <v>291.3</v>
      </c>
    </row>
    <row r="5" spans="1:14">
      <c r="A5" s="1253">
        <v>2005</v>
      </c>
      <c r="B5" s="1254">
        <v>304.10000000000002</v>
      </c>
      <c r="C5" s="1254">
        <v>308.10000000000002</v>
      </c>
      <c r="D5" s="1254">
        <v>308.2</v>
      </c>
      <c r="E5" s="1254">
        <v>310.89999999999998</v>
      </c>
      <c r="F5" s="1254">
        <v>309.89999999999998</v>
      </c>
      <c r="G5" s="1254">
        <v>309.10000000000002</v>
      </c>
      <c r="H5" s="1254">
        <v>307</v>
      </c>
      <c r="I5" s="1254">
        <v>300.60000000000002</v>
      </c>
      <c r="J5" s="1254">
        <v>303.3</v>
      </c>
      <c r="K5" s="1254">
        <v>304.3</v>
      </c>
      <c r="L5" s="1254">
        <v>311.8</v>
      </c>
      <c r="M5" s="1254">
        <v>315.5</v>
      </c>
      <c r="N5" s="1255">
        <v>307.60000000000002</v>
      </c>
    </row>
    <row r="6" spans="1:14">
      <c r="A6" s="1253">
        <v>2006</v>
      </c>
      <c r="B6" s="1254">
        <v>317.10000000000002</v>
      </c>
      <c r="C6" s="1254">
        <v>319.89999999999998</v>
      </c>
      <c r="D6" s="1254">
        <v>324</v>
      </c>
      <c r="E6" s="1254">
        <v>319.5</v>
      </c>
      <c r="F6" s="1254">
        <v>325.8</v>
      </c>
      <c r="G6" s="1254">
        <v>323.8</v>
      </c>
      <c r="H6" s="1254">
        <v>312.8</v>
      </c>
      <c r="I6" s="1254">
        <v>313</v>
      </c>
      <c r="J6" s="1254">
        <v>315.2</v>
      </c>
      <c r="K6" s="1254">
        <v>311.2</v>
      </c>
      <c r="L6" s="1254">
        <v>316.2</v>
      </c>
      <c r="M6" s="1254">
        <v>321.8</v>
      </c>
      <c r="N6" s="1255">
        <v>318.7</v>
      </c>
    </row>
    <row r="7" spans="1:14">
      <c r="A7" s="1253">
        <v>2007</v>
      </c>
      <c r="B7" s="1254">
        <v>325.7</v>
      </c>
      <c r="C7" s="1254">
        <v>327.9</v>
      </c>
      <c r="D7" s="1254">
        <v>329.1</v>
      </c>
      <c r="E7" s="1254">
        <v>329.9</v>
      </c>
      <c r="F7" s="1254">
        <v>328.7</v>
      </c>
      <c r="G7" s="1254">
        <v>330</v>
      </c>
      <c r="H7" s="1254">
        <v>327.9</v>
      </c>
      <c r="I7" s="1254">
        <v>324</v>
      </c>
      <c r="J7" s="1254">
        <v>329.3</v>
      </c>
      <c r="K7" s="1254">
        <v>312.8</v>
      </c>
      <c r="L7" s="1254">
        <v>317.5</v>
      </c>
      <c r="M7" s="1254">
        <v>319</v>
      </c>
      <c r="N7" s="1255">
        <v>325.39999999999998</v>
      </c>
    </row>
    <row r="8" spans="1:14">
      <c r="A8" s="1253">
        <v>2008</v>
      </c>
      <c r="B8" s="1254">
        <v>326.5</v>
      </c>
      <c r="C8" s="1254">
        <v>327</v>
      </c>
      <c r="D8" s="1254">
        <v>324.5</v>
      </c>
      <c r="E8" s="1254">
        <v>322.60000000000002</v>
      </c>
      <c r="F8" s="1254">
        <v>325.7</v>
      </c>
      <c r="G8" s="1254">
        <v>323.8</v>
      </c>
      <c r="H8" s="1254">
        <v>317</v>
      </c>
      <c r="I8" s="1254">
        <v>314.39999999999998</v>
      </c>
      <c r="J8" s="1254">
        <v>314.60000000000002</v>
      </c>
      <c r="K8" s="1254">
        <v>310.5</v>
      </c>
      <c r="L8" s="1254">
        <v>315.10000000000002</v>
      </c>
      <c r="M8" s="1254">
        <v>321.7</v>
      </c>
      <c r="N8" s="1255">
        <v>320.39999999999998</v>
      </c>
    </row>
    <row r="9" spans="1:14">
      <c r="A9" s="1253">
        <v>2009</v>
      </c>
      <c r="B9" s="1254">
        <v>322.2</v>
      </c>
      <c r="C9" s="1254">
        <v>324.3</v>
      </c>
      <c r="D9" s="1254">
        <v>325.89999999999998</v>
      </c>
      <c r="E9" s="1254">
        <v>324.2</v>
      </c>
      <c r="F9" s="1254">
        <v>325.3</v>
      </c>
      <c r="G9" s="1254">
        <v>324.5</v>
      </c>
      <c r="H9" s="1254">
        <v>323.3</v>
      </c>
      <c r="I9" s="1254">
        <v>316.2</v>
      </c>
      <c r="J9" s="1254">
        <v>320.10000000000002</v>
      </c>
      <c r="K9" s="1254">
        <v>320</v>
      </c>
      <c r="L9" s="1254">
        <v>324.5</v>
      </c>
      <c r="M9" s="1254">
        <v>330</v>
      </c>
      <c r="N9" s="1256">
        <v>323.60000000000002</v>
      </c>
    </row>
    <row r="10" spans="1:14">
      <c r="A10" s="1253">
        <v>2010</v>
      </c>
      <c r="B10" s="1254">
        <v>333.4</v>
      </c>
      <c r="C10" s="1254">
        <v>341.3</v>
      </c>
      <c r="D10" s="1254">
        <v>335.1</v>
      </c>
      <c r="E10" s="1254">
        <v>343.1</v>
      </c>
      <c r="F10" s="1254">
        <v>346.2</v>
      </c>
      <c r="G10" s="1254">
        <v>345.9</v>
      </c>
      <c r="H10" s="1254">
        <v>340.4</v>
      </c>
      <c r="I10" s="1254">
        <v>336.9</v>
      </c>
      <c r="J10" s="1254">
        <v>334.2</v>
      </c>
      <c r="K10" s="1254">
        <v>325.7</v>
      </c>
      <c r="L10" s="1254">
        <v>326.39999999999998</v>
      </c>
      <c r="M10" s="1254">
        <v>326.3</v>
      </c>
      <c r="N10" s="1256">
        <v>335.8</v>
      </c>
    </row>
    <row r="11" spans="1:14">
      <c r="A11" s="1253">
        <v>2011</v>
      </c>
      <c r="B11" s="1254">
        <v>325.60000000000002</v>
      </c>
      <c r="C11" s="1254">
        <v>323.5</v>
      </c>
      <c r="D11" s="1254">
        <v>322.8</v>
      </c>
      <c r="E11" s="1254">
        <v>323</v>
      </c>
      <c r="F11" s="1254">
        <v>326.89999999999998</v>
      </c>
      <c r="G11" s="1254">
        <v>323.39999999999998</v>
      </c>
      <c r="H11" s="1254">
        <v>321.10000000000002</v>
      </c>
      <c r="I11" s="1254">
        <v>317.7</v>
      </c>
      <c r="J11" s="1254">
        <v>313</v>
      </c>
      <c r="K11" s="1254">
        <v>312.89999999999998</v>
      </c>
      <c r="L11" s="1254">
        <v>315.60000000000002</v>
      </c>
      <c r="M11" s="1254">
        <v>322.10000000000002</v>
      </c>
      <c r="N11" s="1256">
        <v>320.7</v>
      </c>
    </row>
    <row r="12" spans="1:14">
      <c r="A12" s="1257">
        <v>2012</v>
      </c>
      <c r="B12" s="1258">
        <v>324.89999999999998</v>
      </c>
      <c r="C12" s="1258">
        <v>327.2</v>
      </c>
      <c r="D12" s="1258">
        <v>329</v>
      </c>
      <c r="E12" s="1258">
        <v>329.8</v>
      </c>
      <c r="F12" s="1258">
        <v>334.6</v>
      </c>
      <c r="G12" s="1258">
        <v>336.3</v>
      </c>
      <c r="H12" s="1258">
        <v>330.7</v>
      </c>
      <c r="I12" s="1258">
        <v>326.3</v>
      </c>
      <c r="J12" s="1258">
        <v>325.7</v>
      </c>
      <c r="K12" s="1258">
        <v>322</v>
      </c>
      <c r="L12" s="1258">
        <v>327.2</v>
      </c>
      <c r="M12" s="1258">
        <v>330.6</v>
      </c>
      <c r="N12" s="1259">
        <v>328.9</v>
      </c>
    </row>
    <row r="13" spans="1:14">
      <c r="A13" s="1257">
        <v>2013</v>
      </c>
      <c r="B13" s="1258">
        <v>334</v>
      </c>
      <c r="C13" s="1258">
        <v>336.5</v>
      </c>
      <c r="D13" s="1258">
        <v>334.9</v>
      </c>
      <c r="E13" s="1258">
        <v>338</v>
      </c>
      <c r="F13" s="1258">
        <v>338.8</v>
      </c>
      <c r="G13" s="1258">
        <v>343</v>
      </c>
      <c r="H13" s="1258">
        <v>338.6</v>
      </c>
      <c r="I13" s="1258">
        <v>334</v>
      </c>
      <c r="J13" s="1258">
        <v>329.8</v>
      </c>
      <c r="K13" s="1258">
        <v>328.9</v>
      </c>
      <c r="L13" s="1258">
        <v>331</v>
      </c>
      <c r="M13" s="1258">
        <v>333.1</v>
      </c>
      <c r="N13" s="1259">
        <v>335.2</v>
      </c>
    </row>
    <row r="14" spans="1:14">
      <c r="A14" s="1257">
        <v>2014</v>
      </c>
      <c r="B14" s="1258">
        <v>335.3</v>
      </c>
      <c r="C14" s="1258">
        <v>339.5</v>
      </c>
      <c r="D14" s="1258">
        <v>336</v>
      </c>
      <c r="E14" s="1258">
        <v>338.1</v>
      </c>
      <c r="F14" s="1258">
        <v>336</v>
      </c>
      <c r="G14" s="1258">
        <v>336.1</v>
      </c>
      <c r="H14" s="1258">
        <v>331.4</v>
      </c>
      <c r="I14" s="1258">
        <v>332.4</v>
      </c>
      <c r="J14" s="1258">
        <v>327.3</v>
      </c>
      <c r="K14" s="1258">
        <v>326.3</v>
      </c>
      <c r="L14" s="1258">
        <v>328.5</v>
      </c>
      <c r="M14" s="1258">
        <v>340.6</v>
      </c>
      <c r="N14" s="1259">
        <v>333.6</v>
      </c>
    </row>
    <row r="15" spans="1:14">
      <c r="A15" s="1260">
        <v>2015</v>
      </c>
      <c r="B15" s="1261">
        <v>336</v>
      </c>
      <c r="C15" s="1261">
        <v>338.9</v>
      </c>
      <c r="D15" s="1261">
        <v>339.7</v>
      </c>
      <c r="E15" s="1261">
        <v>340.8</v>
      </c>
      <c r="F15" s="1261">
        <v>346.1</v>
      </c>
      <c r="G15" s="1261">
        <v>343.9</v>
      </c>
      <c r="H15" s="1261">
        <v>339.4</v>
      </c>
      <c r="I15" s="1261">
        <v>334</v>
      </c>
      <c r="J15" s="1261">
        <v>332.9</v>
      </c>
      <c r="K15" s="1261">
        <v>331.2</v>
      </c>
      <c r="L15" s="1261">
        <v>332.8</v>
      </c>
      <c r="M15" s="1261">
        <v>335.4</v>
      </c>
      <c r="N15" s="1262">
        <v>337.6</v>
      </c>
    </row>
    <row r="16" spans="1:14">
      <c r="A16" s="1260">
        <v>2016</v>
      </c>
      <c r="B16" s="1261">
        <v>335.2</v>
      </c>
      <c r="C16" s="1261">
        <v>337.7</v>
      </c>
      <c r="D16" s="1261">
        <v>338.5</v>
      </c>
      <c r="E16" s="1261">
        <v>340.3</v>
      </c>
      <c r="F16" s="1261">
        <v>345.4</v>
      </c>
      <c r="G16" s="1261">
        <v>342.5</v>
      </c>
      <c r="H16" s="1261">
        <v>339.1</v>
      </c>
      <c r="I16" s="1261">
        <v>336.7</v>
      </c>
      <c r="J16" s="1261">
        <v>336</v>
      </c>
      <c r="K16" s="1261">
        <v>338.1</v>
      </c>
      <c r="L16" s="1261">
        <v>339.8</v>
      </c>
      <c r="M16" s="1261">
        <v>343.5</v>
      </c>
      <c r="N16" s="1262">
        <v>339.5</v>
      </c>
    </row>
    <row r="17" spans="1:14">
      <c r="A17" s="1260">
        <v>2017</v>
      </c>
      <c r="B17" s="1261">
        <v>343.84877560849145</v>
      </c>
      <c r="C17" s="1261">
        <v>344.01260355448568</v>
      </c>
      <c r="D17" s="1261">
        <v>345.08323788722237</v>
      </c>
      <c r="E17" s="1261">
        <v>349.4260933003689</v>
      </c>
      <c r="F17" s="1261">
        <v>351.85998819252393</v>
      </c>
      <c r="G17" s="1261">
        <v>351.12109667545815</v>
      </c>
      <c r="H17" s="1261">
        <v>346.75726994620067</v>
      </c>
      <c r="I17" s="1261">
        <v>344.85589941972938</v>
      </c>
      <c r="J17" s="1261">
        <v>342.09908231074832</v>
      </c>
      <c r="K17" s="1261">
        <v>340.25607000681453</v>
      </c>
      <c r="L17" s="1261">
        <v>343.96423731809307</v>
      </c>
      <c r="M17" s="1261">
        <v>345.17611667491775</v>
      </c>
      <c r="N17" s="1262">
        <v>345.73613890143946</v>
      </c>
    </row>
    <row r="18" spans="1:14">
      <c r="A18" s="1260">
        <v>2018</v>
      </c>
      <c r="B18" s="1261">
        <v>328.68883172082138</v>
      </c>
      <c r="C18" s="1261">
        <v>335.33083028686195</v>
      </c>
      <c r="D18" s="1261">
        <v>339.13477331184731</v>
      </c>
      <c r="E18" s="1261">
        <v>352.1288362407397</v>
      </c>
      <c r="F18" s="1261">
        <v>354.40806226015781</v>
      </c>
      <c r="G18" s="1261">
        <v>352.31798629918734</v>
      </c>
      <c r="H18" s="1261">
        <v>349.02563708344542</v>
      </c>
      <c r="I18" s="1261">
        <v>347.00933631012759</v>
      </c>
      <c r="J18" s="1261">
        <v>345.11329021489684</v>
      </c>
      <c r="K18" s="1261">
        <v>347.11988043981063</v>
      </c>
      <c r="L18" s="1261">
        <v>349.40972512323503</v>
      </c>
      <c r="M18" s="1261">
        <v>350.98601398601369</v>
      </c>
      <c r="N18" s="1262">
        <v>345.25543478260863</v>
      </c>
    </row>
    <row r="19" spans="1:14">
      <c r="A19" s="1263">
        <v>2019</v>
      </c>
      <c r="B19" s="1264">
        <v>354.37491656654714</v>
      </c>
      <c r="C19" s="1264">
        <v>356.43838796545651</v>
      </c>
      <c r="D19" s="1264">
        <v>357.2969949465724</v>
      </c>
      <c r="E19" s="1264">
        <v>357.47446683623537</v>
      </c>
      <c r="F19" s="1264">
        <v>361.2054005838466</v>
      </c>
      <c r="G19" s="1264">
        <v>357.93540852897377</v>
      </c>
      <c r="H19" s="1264">
        <v>354.2490676912646</v>
      </c>
      <c r="I19" s="1264">
        <v>353.13528487554794</v>
      </c>
      <c r="J19" s="1264">
        <v>352.05841293166753</v>
      </c>
      <c r="K19" s="1264">
        <v>345</v>
      </c>
      <c r="L19" s="1264">
        <v>349.6</v>
      </c>
      <c r="M19" s="1264">
        <v>354.4</v>
      </c>
      <c r="N19" s="1265">
        <v>354.2</v>
      </c>
    </row>
    <row r="20" spans="1:14">
      <c r="A20" s="1263">
        <v>2020</v>
      </c>
      <c r="B20" s="1264">
        <v>354.8</v>
      </c>
      <c r="C20" s="1264">
        <v>355</v>
      </c>
      <c r="D20" s="1264">
        <v>356.13</v>
      </c>
      <c r="E20" s="1264">
        <v>354.02</v>
      </c>
      <c r="F20" s="1264">
        <v>356.2</v>
      </c>
      <c r="G20" s="1264">
        <v>358.1</v>
      </c>
      <c r="H20" s="1264">
        <v>352.8</v>
      </c>
      <c r="I20" s="1264">
        <v>350.8</v>
      </c>
      <c r="J20" s="1264">
        <v>346.7</v>
      </c>
      <c r="K20" s="1264">
        <v>345</v>
      </c>
      <c r="L20" s="1264">
        <v>347.8</v>
      </c>
      <c r="M20" s="1264">
        <v>347.4</v>
      </c>
      <c r="N20" s="1265">
        <v>352.3</v>
      </c>
    </row>
    <row r="21" spans="1:14">
      <c r="A21" s="1263">
        <v>2021</v>
      </c>
      <c r="B21" s="1264">
        <v>350.5</v>
      </c>
      <c r="C21" s="1264">
        <v>354.1</v>
      </c>
      <c r="D21" s="1264">
        <v>354.1</v>
      </c>
      <c r="E21" s="1264">
        <v>354.4</v>
      </c>
      <c r="F21" s="1264">
        <v>353.4</v>
      </c>
      <c r="G21" s="1264">
        <v>352.5</v>
      </c>
      <c r="H21" s="1264">
        <v>348.2</v>
      </c>
      <c r="I21" s="1264">
        <v>348.4</v>
      </c>
      <c r="J21" s="1264">
        <v>343.2</v>
      </c>
      <c r="K21" s="1264">
        <v>402.6</v>
      </c>
      <c r="L21" s="1264">
        <v>345.6</v>
      </c>
      <c r="M21" s="1264">
        <v>347</v>
      </c>
      <c r="N21" s="1265">
        <v>349.8</v>
      </c>
    </row>
    <row r="22" spans="1:14">
      <c r="A22" s="1263">
        <v>2022</v>
      </c>
      <c r="B22" s="1264">
        <v>350.1</v>
      </c>
      <c r="C22" s="1264">
        <v>354.4</v>
      </c>
      <c r="D22" s="1264">
        <v>351</v>
      </c>
      <c r="E22" s="1264">
        <v>354.6</v>
      </c>
      <c r="F22" s="1264">
        <v>353.3</v>
      </c>
      <c r="G22" s="1264">
        <v>351.4</v>
      </c>
      <c r="H22" s="1264">
        <v>352</v>
      </c>
      <c r="I22" s="1264">
        <v>350.9</v>
      </c>
      <c r="J22" s="1264">
        <v>347.5</v>
      </c>
      <c r="K22" s="1264">
        <v>349.1</v>
      </c>
      <c r="L22" s="1264">
        <v>348</v>
      </c>
      <c r="M22" s="1264">
        <v>348.7</v>
      </c>
      <c r="N22" s="1265">
        <v>351</v>
      </c>
    </row>
    <row r="23" spans="1:14" ht="15.75" thickBot="1">
      <c r="A23" s="1266">
        <v>2023</v>
      </c>
      <c r="B23" s="1267">
        <v>352.3</v>
      </c>
      <c r="C23" s="1267">
        <v>353.3</v>
      </c>
      <c r="D23" s="1267">
        <v>354.9</v>
      </c>
      <c r="E23" s="1267">
        <v>351.4</v>
      </c>
      <c r="F23" s="1267">
        <v>285.10000000000002</v>
      </c>
      <c r="G23" s="1267"/>
      <c r="H23" s="1267"/>
      <c r="I23" s="1267">
        <v>349.2</v>
      </c>
      <c r="J23" s="1267"/>
      <c r="K23" s="1267"/>
      <c r="L23" s="1267"/>
      <c r="M23" s="1267"/>
      <c r="N23" s="1268"/>
    </row>
    <row r="25" spans="1:14" ht="15.75" thickBot="1">
      <c r="G25" s="1269" t="s">
        <v>280</v>
      </c>
      <c r="N25" s="1270"/>
    </row>
    <row r="26" spans="1:14" ht="15.75" thickBot="1">
      <c r="A26" s="1248" t="s">
        <v>279</v>
      </c>
      <c r="B26" s="1249" t="s">
        <v>166</v>
      </c>
      <c r="C26" s="1249" t="s">
        <v>167</v>
      </c>
      <c r="D26" s="1249" t="s">
        <v>168</v>
      </c>
      <c r="E26" s="1249" t="s">
        <v>169</v>
      </c>
      <c r="F26" s="1249" t="s">
        <v>170</v>
      </c>
      <c r="G26" s="1249" t="s">
        <v>171</v>
      </c>
      <c r="H26" s="1249" t="s">
        <v>172</v>
      </c>
      <c r="I26" s="1249" t="s">
        <v>173</v>
      </c>
      <c r="J26" s="1249" t="s">
        <v>174</v>
      </c>
      <c r="K26" s="1249" t="s">
        <v>175</v>
      </c>
      <c r="L26" s="1249" t="s">
        <v>176</v>
      </c>
      <c r="M26" s="1249" t="s">
        <v>177</v>
      </c>
      <c r="N26" s="1249" t="s">
        <v>184</v>
      </c>
    </row>
    <row r="27" spans="1:14">
      <c r="A27" s="1250">
        <v>2004</v>
      </c>
      <c r="B27" s="1251">
        <v>272.2</v>
      </c>
      <c r="C27" s="1251">
        <v>271.5</v>
      </c>
      <c r="D27" s="1251">
        <v>272</v>
      </c>
      <c r="E27" s="1251">
        <v>273.10000000000002</v>
      </c>
      <c r="F27" s="1251">
        <v>267.2</v>
      </c>
      <c r="G27" s="1251">
        <v>269.60000000000002</v>
      </c>
      <c r="H27" s="1251">
        <v>261.5</v>
      </c>
      <c r="I27" s="1251">
        <v>261.39999999999998</v>
      </c>
      <c r="J27" s="1251">
        <v>264.8</v>
      </c>
      <c r="K27" s="1251">
        <v>267</v>
      </c>
      <c r="L27" s="1251">
        <v>266.39999999999998</v>
      </c>
      <c r="M27" s="1251">
        <v>271.3</v>
      </c>
      <c r="N27" s="1252">
        <v>267.3</v>
      </c>
    </row>
    <row r="28" spans="1:14">
      <c r="A28" s="1253">
        <v>2005</v>
      </c>
      <c r="B28" s="1254">
        <v>272.10000000000002</v>
      </c>
      <c r="C28" s="1254">
        <v>274.8</v>
      </c>
      <c r="D28" s="1254">
        <v>271.8</v>
      </c>
      <c r="E28" s="1254">
        <v>273.39999999999998</v>
      </c>
      <c r="F28" s="1254">
        <v>271</v>
      </c>
      <c r="G28" s="1254">
        <v>266.39999999999998</v>
      </c>
      <c r="H28" s="1254">
        <v>264.60000000000002</v>
      </c>
      <c r="I28" s="1254">
        <v>261.10000000000002</v>
      </c>
      <c r="J28" s="1254">
        <v>266.60000000000002</v>
      </c>
      <c r="K28" s="1254">
        <v>272.5</v>
      </c>
      <c r="L28" s="1254">
        <v>270.60000000000002</v>
      </c>
      <c r="M28" s="1254">
        <v>272.39999999999998</v>
      </c>
      <c r="N28" s="1255">
        <v>269.2</v>
      </c>
    </row>
    <row r="29" spans="1:14">
      <c r="A29" s="1253">
        <v>2006</v>
      </c>
      <c r="B29" s="1254">
        <v>275.10000000000002</v>
      </c>
      <c r="C29" s="1254">
        <v>273.39999999999998</v>
      </c>
      <c r="D29" s="1254">
        <v>273.39999999999998</v>
      </c>
      <c r="E29" s="1254">
        <v>272.89999999999998</v>
      </c>
      <c r="F29" s="1254">
        <v>270.39999999999998</v>
      </c>
      <c r="G29" s="1254">
        <v>264.2</v>
      </c>
      <c r="H29" s="1254">
        <v>260.2</v>
      </c>
      <c r="I29" s="1254">
        <v>258.10000000000002</v>
      </c>
      <c r="J29" s="1254">
        <v>263.5</v>
      </c>
      <c r="K29" s="1254">
        <v>263.89999999999998</v>
      </c>
      <c r="L29" s="1254">
        <v>264.89999999999998</v>
      </c>
      <c r="M29" s="1254">
        <v>266.89999999999998</v>
      </c>
      <c r="N29" s="1255">
        <v>267.5</v>
      </c>
    </row>
    <row r="30" spans="1:14">
      <c r="A30" s="1253">
        <v>2007</v>
      </c>
      <c r="B30" s="1254">
        <v>274.10000000000002</v>
      </c>
      <c r="C30" s="1254">
        <v>274.89999999999998</v>
      </c>
      <c r="D30" s="1254">
        <v>274</v>
      </c>
      <c r="E30" s="1254">
        <v>272.3</v>
      </c>
      <c r="F30" s="1254">
        <v>271.89999999999998</v>
      </c>
      <c r="G30" s="1254">
        <v>269.2</v>
      </c>
      <c r="H30" s="1254">
        <v>267.89999999999998</v>
      </c>
      <c r="I30" s="1254">
        <v>264.60000000000002</v>
      </c>
      <c r="J30" s="1254">
        <v>266</v>
      </c>
      <c r="K30" s="1254">
        <v>268.8</v>
      </c>
      <c r="L30" s="1254">
        <v>269.10000000000002</v>
      </c>
      <c r="M30" s="1254">
        <v>271.60000000000002</v>
      </c>
      <c r="N30" s="1255">
        <v>270.2</v>
      </c>
    </row>
    <row r="31" spans="1:14">
      <c r="A31" s="1253">
        <v>2008</v>
      </c>
      <c r="B31" s="1254">
        <v>273.89999999999998</v>
      </c>
      <c r="C31" s="1254">
        <v>274.89999999999998</v>
      </c>
      <c r="D31" s="1254">
        <v>273.8</v>
      </c>
      <c r="E31" s="1254">
        <v>270</v>
      </c>
      <c r="F31" s="1254">
        <v>271.89999999999998</v>
      </c>
      <c r="G31" s="1254">
        <v>270.5</v>
      </c>
      <c r="H31" s="1254">
        <v>268.60000000000002</v>
      </c>
      <c r="I31" s="1254">
        <v>265</v>
      </c>
      <c r="J31" s="1254">
        <v>266.5</v>
      </c>
      <c r="K31" s="1254">
        <v>266.60000000000002</v>
      </c>
      <c r="L31" s="1254">
        <v>269.7</v>
      </c>
      <c r="M31" s="1254">
        <v>274.60000000000002</v>
      </c>
      <c r="N31" s="1255">
        <v>270.3</v>
      </c>
    </row>
    <row r="32" spans="1:14">
      <c r="A32" s="1253">
        <v>2009</v>
      </c>
      <c r="B32" s="1254">
        <v>276.8</v>
      </c>
      <c r="C32" s="1254">
        <v>274.3</v>
      </c>
      <c r="D32" s="1254">
        <v>276.39999999999998</v>
      </c>
      <c r="E32" s="1254">
        <v>273.60000000000002</v>
      </c>
      <c r="F32" s="1254">
        <v>273.8</v>
      </c>
      <c r="G32" s="1254">
        <v>272.10000000000002</v>
      </c>
      <c r="H32" s="1254">
        <v>268.60000000000002</v>
      </c>
      <c r="I32" s="1254">
        <v>266.8</v>
      </c>
      <c r="J32" s="1254">
        <v>269.5</v>
      </c>
      <c r="K32" s="1254">
        <v>271.39999999999998</v>
      </c>
      <c r="L32" s="1254">
        <v>275.60000000000002</v>
      </c>
      <c r="M32" s="1254">
        <v>277.10000000000002</v>
      </c>
      <c r="N32" s="1256">
        <v>272.8</v>
      </c>
    </row>
    <row r="33" spans="1:14">
      <c r="A33" s="1253">
        <v>2010</v>
      </c>
      <c r="B33" s="1254">
        <v>278.5</v>
      </c>
      <c r="C33" s="1254">
        <v>282.10000000000002</v>
      </c>
      <c r="D33" s="1254">
        <v>281.7</v>
      </c>
      <c r="E33" s="1254">
        <v>280.5</v>
      </c>
      <c r="F33" s="1254">
        <v>280.89999999999998</v>
      </c>
      <c r="G33" s="1254">
        <v>279</v>
      </c>
      <c r="H33" s="1254">
        <v>275</v>
      </c>
      <c r="I33" s="1254">
        <v>272.89999999999998</v>
      </c>
      <c r="J33" s="1254">
        <v>275.5</v>
      </c>
      <c r="K33" s="1254">
        <v>275.10000000000002</v>
      </c>
      <c r="L33" s="1254">
        <v>275</v>
      </c>
      <c r="M33" s="1254">
        <v>277.5</v>
      </c>
      <c r="N33" s="1256">
        <v>277.8</v>
      </c>
    </row>
    <row r="34" spans="1:14">
      <c r="A34" s="1253">
        <v>2011</v>
      </c>
      <c r="B34" s="1254">
        <v>280.2</v>
      </c>
      <c r="C34" s="1254">
        <v>279.3</v>
      </c>
      <c r="D34" s="1254">
        <v>279.5</v>
      </c>
      <c r="E34" s="1254">
        <v>281.39999999999998</v>
      </c>
      <c r="F34" s="1254">
        <v>279.7</v>
      </c>
      <c r="G34" s="1254">
        <v>275.89999999999998</v>
      </c>
      <c r="H34" s="1254">
        <v>274.2</v>
      </c>
      <c r="I34" s="1254">
        <v>268.2</v>
      </c>
      <c r="J34" s="1254">
        <v>259.3</v>
      </c>
      <c r="K34" s="1254">
        <v>260.89999999999998</v>
      </c>
      <c r="L34" s="1254">
        <v>262.89999999999998</v>
      </c>
      <c r="M34" s="1254">
        <v>267.2</v>
      </c>
      <c r="N34" s="1256">
        <v>271.2</v>
      </c>
    </row>
    <row r="35" spans="1:14">
      <c r="A35" s="1257">
        <v>2012</v>
      </c>
      <c r="B35" s="1258">
        <v>270.2</v>
      </c>
      <c r="C35" s="1258">
        <v>267.8</v>
      </c>
      <c r="D35" s="1258">
        <v>269.60000000000002</v>
      </c>
      <c r="E35" s="1258">
        <v>266.2</v>
      </c>
      <c r="F35" s="1258">
        <v>265.3</v>
      </c>
      <c r="G35" s="1258">
        <v>265.10000000000002</v>
      </c>
      <c r="H35" s="1258">
        <v>259.10000000000002</v>
      </c>
      <c r="I35" s="1258">
        <v>258.3</v>
      </c>
      <c r="J35" s="1258">
        <v>258.89999999999998</v>
      </c>
      <c r="K35" s="1258">
        <v>261.60000000000002</v>
      </c>
      <c r="L35" s="1258">
        <v>263.2</v>
      </c>
      <c r="M35" s="1258">
        <v>267</v>
      </c>
      <c r="N35" s="1259">
        <v>264</v>
      </c>
    </row>
    <row r="36" spans="1:14">
      <c r="A36" s="1257">
        <v>2013</v>
      </c>
      <c r="B36" s="1258">
        <v>269.39999999999998</v>
      </c>
      <c r="C36" s="1258">
        <v>271.89999999999998</v>
      </c>
      <c r="D36" s="1258">
        <v>270.60000000000002</v>
      </c>
      <c r="E36" s="1258">
        <v>270.89999999999998</v>
      </c>
      <c r="F36" s="1258">
        <v>266.89999999999998</v>
      </c>
      <c r="G36" s="1258">
        <v>265.89999999999998</v>
      </c>
      <c r="H36" s="1258">
        <v>262.5</v>
      </c>
      <c r="I36" s="1258">
        <v>259.3</v>
      </c>
      <c r="J36" s="1258">
        <v>261.2</v>
      </c>
      <c r="K36" s="1258">
        <v>263.10000000000002</v>
      </c>
      <c r="L36" s="1258">
        <v>265.5</v>
      </c>
      <c r="M36" s="1258">
        <v>270.2</v>
      </c>
      <c r="N36" s="1259">
        <v>266.10000000000002</v>
      </c>
    </row>
    <row r="37" spans="1:14">
      <c r="A37" s="1257">
        <v>2014</v>
      </c>
      <c r="B37" s="1258">
        <v>273</v>
      </c>
      <c r="C37" s="1258">
        <v>274.60000000000002</v>
      </c>
      <c r="D37" s="1258">
        <v>271.8</v>
      </c>
      <c r="E37" s="1258">
        <v>270.39999999999998</v>
      </c>
      <c r="F37" s="1258">
        <v>268.39999999999998</v>
      </c>
      <c r="G37" s="1258">
        <v>268.60000000000002</v>
      </c>
      <c r="H37" s="1258">
        <v>264.5</v>
      </c>
      <c r="I37" s="1258">
        <v>259.7</v>
      </c>
      <c r="J37" s="1258">
        <v>261.60000000000002</v>
      </c>
      <c r="K37" s="1258">
        <v>263.39999999999998</v>
      </c>
      <c r="L37" s="1258">
        <v>264.39999999999998</v>
      </c>
      <c r="M37" s="1258">
        <v>264.8</v>
      </c>
      <c r="N37" s="1259">
        <v>267</v>
      </c>
    </row>
    <row r="38" spans="1:14">
      <c r="A38" s="1260">
        <v>2015</v>
      </c>
      <c r="B38" s="1261">
        <v>270.5</v>
      </c>
      <c r="C38" s="1261">
        <v>271.5</v>
      </c>
      <c r="D38" s="1261">
        <v>272.60000000000002</v>
      </c>
      <c r="E38" s="1261">
        <v>270.89999999999998</v>
      </c>
      <c r="F38" s="1261">
        <v>273.3</v>
      </c>
      <c r="G38" s="1261">
        <v>272</v>
      </c>
      <c r="H38" s="1261">
        <v>267.8</v>
      </c>
      <c r="I38" s="1261">
        <v>262.10000000000002</v>
      </c>
      <c r="J38" s="1261">
        <v>261.39999999999998</v>
      </c>
      <c r="K38" s="1261">
        <v>264.5</v>
      </c>
      <c r="L38" s="1261">
        <v>266.60000000000002</v>
      </c>
      <c r="M38" s="1261">
        <v>268.10000000000002</v>
      </c>
      <c r="N38" s="1262">
        <v>267.89999999999998</v>
      </c>
    </row>
    <row r="39" spans="1:14">
      <c r="A39" s="1260">
        <v>2016</v>
      </c>
      <c r="B39" s="1261">
        <v>270.10000000000002</v>
      </c>
      <c r="C39" s="1261">
        <v>272.10000000000002</v>
      </c>
      <c r="D39" s="1261">
        <v>268.7</v>
      </c>
      <c r="E39" s="1261">
        <v>267.7</v>
      </c>
      <c r="F39" s="1261">
        <v>266.10000000000002</v>
      </c>
      <c r="G39" s="1261">
        <v>263.60000000000002</v>
      </c>
      <c r="H39" s="1261">
        <v>259.10000000000002</v>
      </c>
      <c r="I39" s="1261">
        <v>256.7</v>
      </c>
      <c r="J39" s="1261">
        <v>259.60000000000002</v>
      </c>
      <c r="K39" s="1261">
        <v>263.8</v>
      </c>
      <c r="L39" s="1261">
        <v>267.10000000000002</v>
      </c>
      <c r="M39" s="1261">
        <v>271.10000000000002</v>
      </c>
      <c r="N39" s="1262">
        <v>265.2</v>
      </c>
    </row>
    <row r="40" spans="1:14">
      <c r="A40" s="1260">
        <v>2017</v>
      </c>
      <c r="B40" s="1261">
        <v>272.88640213541373</v>
      </c>
      <c r="C40" s="1261">
        <v>276.25085307594861</v>
      </c>
      <c r="D40" s="1261">
        <v>274.85711246631678</v>
      </c>
      <c r="E40" s="1261">
        <v>274.82589285714283</v>
      </c>
      <c r="F40" s="1261">
        <v>275.79789937320038</v>
      </c>
      <c r="G40" s="1261">
        <v>275.68322171001125</v>
      </c>
      <c r="H40" s="1261">
        <v>271.12366069701773</v>
      </c>
      <c r="I40" s="1261">
        <v>265.89233861961111</v>
      </c>
      <c r="J40" s="1261">
        <v>268.51868601734992</v>
      </c>
      <c r="K40" s="1261">
        <v>269.27624185210152</v>
      </c>
      <c r="L40" s="1261">
        <v>272.87214014486779</v>
      </c>
      <c r="M40" s="1261">
        <v>275.60365369340764</v>
      </c>
      <c r="N40" s="1262">
        <v>272.59345923219968</v>
      </c>
    </row>
    <row r="41" spans="1:14">
      <c r="A41" s="1260">
        <v>2018</v>
      </c>
      <c r="B41" s="1261">
        <v>271.81169536218374</v>
      </c>
      <c r="C41" s="1261">
        <v>271.62933094384721</v>
      </c>
      <c r="D41" s="1261">
        <v>275.82298136645966</v>
      </c>
      <c r="E41" s="1261">
        <v>276.47664184157117</v>
      </c>
      <c r="F41" s="1261">
        <v>276.53879641485253</v>
      </c>
      <c r="G41" s="1261">
        <v>273.5957050315024</v>
      </c>
      <c r="H41" s="1261">
        <v>267.18371383829231</v>
      </c>
      <c r="I41" s="1261">
        <v>262.45748745224398</v>
      </c>
      <c r="J41" s="1261">
        <v>265.66096423017115</v>
      </c>
      <c r="K41" s="1261">
        <v>270.12991512212</v>
      </c>
      <c r="L41" s="1261">
        <v>273.99583766909478</v>
      </c>
      <c r="M41" s="1261">
        <v>277.44326025733028</v>
      </c>
      <c r="N41" s="1262">
        <v>271.5347702055667</v>
      </c>
    </row>
    <row r="42" spans="1:14">
      <c r="A42" s="1263">
        <v>2019</v>
      </c>
      <c r="B42" s="1264">
        <v>281.27826336739287</v>
      </c>
      <c r="C42" s="1264">
        <v>284.30536717690359</v>
      </c>
      <c r="D42" s="1264">
        <v>286.22046450702811</v>
      </c>
      <c r="E42" s="1264">
        <v>290.8767352564733</v>
      </c>
      <c r="F42" s="1264">
        <v>285.31500572737696</v>
      </c>
      <c r="G42" s="1264">
        <v>281.29946839929153</v>
      </c>
      <c r="H42" s="1264">
        <v>274.8623926185175</v>
      </c>
      <c r="I42" s="1264">
        <v>271.9152332887009</v>
      </c>
      <c r="J42" s="1264">
        <v>273.41321243523339</v>
      </c>
      <c r="K42" s="1264">
        <v>276.3</v>
      </c>
      <c r="L42" s="1264">
        <v>279.2</v>
      </c>
      <c r="M42" s="1264">
        <v>286.5</v>
      </c>
      <c r="N42" s="1265">
        <v>286.2</v>
      </c>
    </row>
    <row r="43" spans="1:14">
      <c r="A43" s="1263">
        <v>2020</v>
      </c>
      <c r="B43" s="1264">
        <v>286.2</v>
      </c>
      <c r="C43" s="1264">
        <v>288.2</v>
      </c>
      <c r="D43" s="1264">
        <v>287.13</v>
      </c>
      <c r="E43" s="1264">
        <v>286.24</v>
      </c>
      <c r="F43" s="1264">
        <v>285.8</v>
      </c>
      <c r="G43" s="1264">
        <v>286</v>
      </c>
      <c r="H43" s="1264">
        <v>280.5</v>
      </c>
      <c r="I43" s="1264">
        <v>277.2</v>
      </c>
      <c r="J43" s="1264">
        <v>277.2</v>
      </c>
      <c r="K43" s="1264">
        <v>277.7</v>
      </c>
      <c r="L43" s="1264">
        <v>281.60000000000002</v>
      </c>
      <c r="M43" s="1264">
        <v>284.8</v>
      </c>
      <c r="N43" s="1265">
        <v>282.8</v>
      </c>
    </row>
    <row r="44" spans="1:14">
      <c r="A44" s="1263">
        <v>2021</v>
      </c>
      <c r="B44" s="1264">
        <v>288.3</v>
      </c>
      <c r="C44" s="1264">
        <v>294.5</v>
      </c>
      <c r="D44" s="1264">
        <v>289.10000000000002</v>
      </c>
      <c r="E44" s="1264">
        <v>288.5</v>
      </c>
      <c r="F44" s="1264">
        <v>287.5</v>
      </c>
      <c r="G44" s="1264">
        <v>281.89999999999998</v>
      </c>
      <c r="H44" s="1264">
        <v>275.89999999999998</v>
      </c>
      <c r="I44" s="1264">
        <v>274.10000000000002</v>
      </c>
      <c r="J44" s="1264">
        <v>275.2</v>
      </c>
      <c r="K44" s="1264">
        <v>279.5</v>
      </c>
      <c r="L44" s="1264">
        <v>281.5</v>
      </c>
      <c r="M44" s="1264">
        <v>283</v>
      </c>
      <c r="N44" s="1265">
        <v>283</v>
      </c>
    </row>
    <row r="45" spans="1:14">
      <c r="A45" s="1263">
        <v>2022</v>
      </c>
      <c r="B45" s="1264">
        <v>285.2</v>
      </c>
      <c r="C45" s="1264">
        <v>286.8</v>
      </c>
      <c r="D45" s="1264">
        <v>286.5</v>
      </c>
      <c r="E45" s="1264">
        <v>288.10000000000002</v>
      </c>
      <c r="F45" s="1264">
        <v>285.7</v>
      </c>
      <c r="G45" s="1264">
        <v>281.39999999999998</v>
      </c>
      <c r="H45" s="1264">
        <v>278</v>
      </c>
      <c r="I45" s="1264">
        <v>274.3</v>
      </c>
      <c r="J45" s="1264">
        <v>275.60000000000002</v>
      </c>
      <c r="K45" s="1264">
        <v>279.60000000000002</v>
      </c>
      <c r="L45" s="1264">
        <v>281.3</v>
      </c>
      <c r="M45" s="1264">
        <v>283</v>
      </c>
      <c r="N45" s="1265">
        <v>281.89999999999998</v>
      </c>
    </row>
    <row r="46" spans="1:14" ht="15.75" thickBot="1">
      <c r="A46" s="1266">
        <v>2023</v>
      </c>
      <c r="B46" s="1267">
        <v>287</v>
      </c>
      <c r="C46" s="1267">
        <v>289.5</v>
      </c>
      <c r="D46" s="1267">
        <v>286.60000000000002</v>
      </c>
      <c r="E46" s="1267">
        <v>285.39999999999998</v>
      </c>
      <c r="F46" s="1267">
        <v>285.10000000000002</v>
      </c>
      <c r="G46" s="1267"/>
      <c r="H46" s="1267"/>
      <c r="I46" s="1267">
        <v>273.5</v>
      </c>
      <c r="J46" s="1267"/>
      <c r="K46" s="1267"/>
      <c r="L46" s="1267"/>
      <c r="M46" s="1267"/>
      <c r="N46" s="1268"/>
    </row>
    <row r="48" spans="1:14" ht="15.75" thickBot="1">
      <c r="G48" s="1269" t="s">
        <v>281</v>
      </c>
      <c r="N48" s="1270"/>
    </row>
    <row r="49" spans="1:14" ht="15.75" thickBot="1">
      <c r="A49" s="1248" t="s">
        <v>279</v>
      </c>
      <c r="B49" s="1249" t="s">
        <v>166</v>
      </c>
      <c r="C49" s="1249" t="s">
        <v>167</v>
      </c>
      <c r="D49" s="1249" t="s">
        <v>168</v>
      </c>
      <c r="E49" s="1249" t="s">
        <v>169</v>
      </c>
      <c r="F49" s="1249" t="s">
        <v>170</v>
      </c>
      <c r="G49" s="1249" t="s">
        <v>171</v>
      </c>
      <c r="H49" s="1249" t="s">
        <v>172</v>
      </c>
      <c r="I49" s="1249" t="s">
        <v>173</v>
      </c>
      <c r="J49" s="1249" t="s">
        <v>174</v>
      </c>
      <c r="K49" s="1249" t="s">
        <v>175</v>
      </c>
      <c r="L49" s="1249" t="s">
        <v>176</v>
      </c>
      <c r="M49" s="1249" t="s">
        <v>177</v>
      </c>
      <c r="N49" s="1249" t="s">
        <v>184</v>
      </c>
    </row>
    <row r="50" spans="1:14">
      <c r="A50" s="1250">
        <v>2004</v>
      </c>
      <c r="B50" s="1251">
        <v>240.7</v>
      </c>
      <c r="C50" s="1251">
        <v>241.7</v>
      </c>
      <c r="D50" s="1251">
        <v>243.7</v>
      </c>
      <c r="E50" s="1251">
        <v>237.7</v>
      </c>
      <c r="F50" s="1251">
        <v>240.8</v>
      </c>
      <c r="G50" s="1251">
        <v>241.5</v>
      </c>
      <c r="H50" s="1251">
        <v>243.3</v>
      </c>
      <c r="I50" s="1251">
        <v>237.1</v>
      </c>
      <c r="J50" s="1251">
        <v>241.6</v>
      </c>
      <c r="K50" s="1251">
        <v>238.8</v>
      </c>
      <c r="L50" s="1251">
        <v>245.7</v>
      </c>
      <c r="M50" s="1251">
        <v>249.9</v>
      </c>
      <c r="N50" s="1252">
        <v>242.4</v>
      </c>
    </row>
    <row r="51" spans="1:14">
      <c r="A51" s="1253">
        <v>2005</v>
      </c>
      <c r="B51" s="1254">
        <v>253.1</v>
      </c>
      <c r="C51" s="1254">
        <v>256.89999999999998</v>
      </c>
      <c r="D51" s="1254">
        <v>255</v>
      </c>
      <c r="E51" s="1254">
        <v>253.3</v>
      </c>
      <c r="F51" s="1254">
        <v>253</v>
      </c>
      <c r="G51" s="1254">
        <v>252.2</v>
      </c>
      <c r="H51" s="1254">
        <v>251.1</v>
      </c>
      <c r="I51" s="1254">
        <v>247.9</v>
      </c>
      <c r="J51" s="1254">
        <v>246.7</v>
      </c>
      <c r="K51" s="1254">
        <v>249.2</v>
      </c>
      <c r="L51" s="1254">
        <v>250.4</v>
      </c>
      <c r="M51" s="1254">
        <v>256.2</v>
      </c>
      <c r="N51" s="1255">
        <v>251.9</v>
      </c>
    </row>
    <row r="52" spans="1:14">
      <c r="A52" s="1253">
        <v>2006</v>
      </c>
      <c r="B52" s="1254">
        <v>257.8</v>
      </c>
      <c r="C52" s="1254">
        <v>258.60000000000002</v>
      </c>
      <c r="D52" s="1254">
        <v>259.39999999999998</v>
      </c>
      <c r="E52" s="1254">
        <v>256.39999999999998</v>
      </c>
      <c r="F52" s="1254">
        <v>257.60000000000002</v>
      </c>
      <c r="G52" s="1254">
        <v>256.10000000000002</v>
      </c>
      <c r="H52" s="1254">
        <v>250.4</v>
      </c>
      <c r="I52" s="1254">
        <v>248.4</v>
      </c>
      <c r="J52" s="1254">
        <v>249.2</v>
      </c>
      <c r="K52" s="1254">
        <v>246.2</v>
      </c>
      <c r="L52" s="1254">
        <v>246.3</v>
      </c>
      <c r="M52" s="1254">
        <v>251</v>
      </c>
      <c r="N52" s="1255">
        <v>253.1</v>
      </c>
    </row>
    <row r="53" spans="1:14">
      <c r="A53" s="1253">
        <v>2007</v>
      </c>
      <c r="B53" s="1254">
        <v>257</v>
      </c>
      <c r="C53" s="1254">
        <v>258.60000000000002</v>
      </c>
      <c r="D53" s="1254">
        <v>258.5</v>
      </c>
      <c r="E53" s="1254">
        <v>260.5</v>
      </c>
      <c r="F53" s="1254">
        <v>258.8</v>
      </c>
      <c r="G53" s="1254">
        <v>257.5</v>
      </c>
      <c r="H53" s="1254">
        <v>254.5</v>
      </c>
      <c r="I53" s="1254">
        <v>250.9</v>
      </c>
      <c r="J53" s="1254">
        <v>249.3</v>
      </c>
      <c r="K53" s="1254">
        <v>246.9</v>
      </c>
      <c r="L53" s="1254">
        <v>251.1</v>
      </c>
      <c r="M53" s="1254">
        <v>253</v>
      </c>
      <c r="N53" s="1255">
        <v>254.3</v>
      </c>
    </row>
    <row r="54" spans="1:14">
      <c r="A54" s="1253">
        <v>2008</v>
      </c>
      <c r="B54" s="1254">
        <v>260</v>
      </c>
      <c r="C54" s="1254">
        <v>259.7</v>
      </c>
      <c r="D54" s="1254">
        <v>256.5</v>
      </c>
      <c r="E54" s="1254">
        <v>253.2</v>
      </c>
      <c r="F54" s="1254">
        <v>257.89999999999998</v>
      </c>
      <c r="G54" s="1254">
        <v>255.5</v>
      </c>
      <c r="H54" s="1254">
        <v>249</v>
      </c>
      <c r="I54" s="1254">
        <v>247.1</v>
      </c>
      <c r="J54" s="1254">
        <v>246.8</v>
      </c>
      <c r="K54" s="1254">
        <v>243.8</v>
      </c>
      <c r="L54" s="1254">
        <v>247.6</v>
      </c>
      <c r="M54" s="1254">
        <v>252.5</v>
      </c>
      <c r="N54" s="1255">
        <v>252.2</v>
      </c>
    </row>
    <row r="55" spans="1:14">
      <c r="A55" s="1253">
        <v>2009</v>
      </c>
      <c r="B55" s="1254">
        <v>254.8</v>
      </c>
      <c r="C55" s="1254">
        <v>256.39999999999998</v>
      </c>
      <c r="D55" s="1254">
        <v>258.2</v>
      </c>
      <c r="E55" s="1254">
        <v>257.39999999999998</v>
      </c>
      <c r="F55" s="1254">
        <v>257.39999999999998</v>
      </c>
      <c r="G55" s="1254">
        <v>255.2</v>
      </c>
      <c r="H55" s="1254">
        <v>253.6</v>
      </c>
      <c r="I55" s="1254">
        <v>250.6</v>
      </c>
      <c r="J55" s="1254">
        <v>251.8</v>
      </c>
      <c r="K55" s="1254">
        <v>252.9</v>
      </c>
      <c r="L55" s="1254">
        <v>255.6</v>
      </c>
      <c r="M55" s="1254">
        <v>260.8</v>
      </c>
      <c r="N55" s="1255">
        <v>255.4</v>
      </c>
    </row>
    <row r="56" spans="1:14">
      <c r="A56" s="1253">
        <v>2010</v>
      </c>
      <c r="B56" s="1254">
        <v>261.8</v>
      </c>
      <c r="C56" s="1254">
        <v>267.39999999999998</v>
      </c>
      <c r="D56" s="1254">
        <v>265.7</v>
      </c>
      <c r="E56" s="1254">
        <v>267.89999999999998</v>
      </c>
      <c r="F56" s="1254">
        <v>268.8</v>
      </c>
      <c r="G56" s="1254">
        <v>266.89999999999998</v>
      </c>
      <c r="H56" s="1254">
        <v>264.39999999999998</v>
      </c>
      <c r="I56" s="1254">
        <v>259.89999999999998</v>
      </c>
      <c r="J56" s="1254">
        <v>258.10000000000002</v>
      </c>
      <c r="K56" s="1254">
        <v>254.5</v>
      </c>
      <c r="L56" s="1254">
        <v>258.10000000000002</v>
      </c>
      <c r="M56" s="1254">
        <v>262.5</v>
      </c>
      <c r="N56" s="1255">
        <v>262.8</v>
      </c>
    </row>
    <row r="57" spans="1:14">
      <c r="A57" s="1253">
        <v>2011</v>
      </c>
      <c r="B57" s="1254">
        <v>262.7</v>
      </c>
      <c r="C57" s="1254">
        <v>262.60000000000002</v>
      </c>
      <c r="D57" s="1254">
        <v>262.2</v>
      </c>
      <c r="E57" s="1254">
        <v>261.5</v>
      </c>
      <c r="F57" s="1254">
        <v>261.2</v>
      </c>
      <c r="G57" s="1254">
        <v>258</v>
      </c>
      <c r="H57" s="1254">
        <v>256.2</v>
      </c>
      <c r="I57" s="1254">
        <v>251.1</v>
      </c>
      <c r="J57" s="1254">
        <v>250.5</v>
      </c>
      <c r="K57" s="1254">
        <v>251.1</v>
      </c>
      <c r="L57" s="1254">
        <v>253.3</v>
      </c>
      <c r="M57" s="1254">
        <v>259.5</v>
      </c>
      <c r="N57" s="1255">
        <v>257.2</v>
      </c>
    </row>
    <row r="58" spans="1:14">
      <c r="A58" s="1253">
        <v>2012</v>
      </c>
      <c r="B58" s="1254">
        <v>263.39999999999998</v>
      </c>
      <c r="C58" s="1254">
        <v>263.8</v>
      </c>
      <c r="D58" s="1254">
        <v>264</v>
      </c>
      <c r="E58" s="1254">
        <v>262.5</v>
      </c>
      <c r="F58" s="1254">
        <v>265.3</v>
      </c>
      <c r="G58" s="1254">
        <v>262.2</v>
      </c>
      <c r="H58" s="1254">
        <v>260.3</v>
      </c>
      <c r="I58" s="1254">
        <v>256</v>
      </c>
      <c r="J58" s="1254">
        <v>256.2</v>
      </c>
      <c r="K58" s="1254">
        <v>257.60000000000002</v>
      </c>
      <c r="L58" s="1254">
        <v>260.7</v>
      </c>
      <c r="M58" s="1254">
        <v>263.5</v>
      </c>
      <c r="N58" s="1255">
        <v>261.3</v>
      </c>
    </row>
    <row r="59" spans="1:14">
      <c r="A59" s="1253">
        <v>2013</v>
      </c>
      <c r="B59" s="1254">
        <v>263.7</v>
      </c>
      <c r="C59" s="1254">
        <v>268.2</v>
      </c>
      <c r="D59" s="1254">
        <v>266.3</v>
      </c>
      <c r="E59" s="1254">
        <v>267.2</v>
      </c>
      <c r="F59" s="1254">
        <v>267</v>
      </c>
      <c r="G59" s="1254">
        <v>269.39999999999998</v>
      </c>
      <c r="H59" s="1254">
        <v>265.3</v>
      </c>
      <c r="I59" s="1254">
        <v>261.7</v>
      </c>
      <c r="J59" s="1254">
        <v>261.2</v>
      </c>
      <c r="K59" s="1254">
        <v>259.89999999999998</v>
      </c>
      <c r="L59" s="1254">
        <v>263.3</v>
      </c>
      <c r="M59" s="1254">
        <v>265.8</v>
      </c>
      <c r="N59" s="1255">
        <v>264.8</v>
      </c>
    </row>
    <row r="60" spans="1:14">
      <c r="A60" s="1257">
        <v>2014</v>
      </c>
      <c r="B60" s="1254">
        <v>267.7</v>
      </c>
      <c r="C60" s="1254">
        <v>270.8</v>
      </c>
      <c r="D60" s="1254">
        <v>267.3</v>
      </c>
      <c r="E60" s="1254">
        <v>267.2</v>
      </c>
      <c r="F60" s="1254">
        <v>267.7</v>
      </c>
      <c r="G60" s="1254">
        <v>267.39999999999998</v>
      </c>
      <c r="H60" s="1254">
        <v>264.89999999999998</v>
      </c>
      <c r="I60" s="1254">
        <v>263.3</v>
      </c>
      <c r="J60" s="1254">
        <v>260.39999999999998</v>
      </c>
      <c r="K60" s="1254">
        <v>262</v>
      </c>
      <c r="L60" s="1254">
        <v>263.3</v>
      </c>
      <c r="M60" s="1254">
        <v>267.89999999999998</v>
      </c>
      <c r="N60" s="1255">
        <v>265.7</v>
      </c>
    </row>
    <row r="61" spans="1:14">
      <c r="A61" s="1260">
        <v>2015</v>
      </c>
      <c r="B61" s="1271">
        <v>270.89999999999998</v>
      </c>
      <c r="C61" s="1271">
        <v>271.7</v>
      </c>
      <c r="D61" s="1271">
        <v>270.89999999999998</v>
      </c>
      <c r="E61" s="1271">
        <v>272.5</v>
      </c>
      <c r="F61" s="1271">
        <v>274.8</v>
      </c>
      <c r="G61" s="1271">
        <v>275.7</v>
      </c>
      <c r="H61" s="1271">
        <v>272.39999999999998</v>
      </c>
      <c r="I61" s="1271">
        <v>268.60000000000002</v>
      </c>
      <c r="J61" s="1271">
        <v>266.3</v>
      </c>
      <c r="K61" s="1271">
        <v>266.10000000000002</v>
      </c>
      <c r="L61" s="1271">
        <v>268.7</v>
      </c>
      <c r="M61" s="1271">
        <v>270.39999999999998</v>
      </c>
      <c r="N61" s="1272">
        <v>270.5</v>
      </c>
    </row>
    <row r="62" spans="1:14">
      <c r="A62" s="1260">
        <v>2016</v>
      </c>
      <c r="B62" s="1271">
        <v>271.7</v>
      </c>
      <c r="C62" s="1271">
        <v>271.89999999999998</v>
      </c>
      <c r="D62" s="1271">
        <v>270.2</v>
      </c>
      <c r="E62" s="1271">
        <v>272.2</v>
      </c>
      <c r="F62" s="1271">
        <v>275.5</v>
      </c>
      <c r="G62" s="1271">
        <v>274.2</v>
      </c>
      <c r="H62" s="1271">
        <v>270.5</v>
      </c>
      <c r="I62" s="1271">
        <v>268.7</v>
      </c>
      <c r="J62" s="1271">
        <v>268</v>
      </c>
      <c r="K62" s="1271">
        <v>270</v>
      </c>
      <c r="L62" s="1271">
        <v>273.2</v>
      </c>
      <c r="M62" s="1271">
        <v>276.5</v>
      </c>
      <c r="N62" s="1272">
        <v>271.8</v>
      </c>
    </row>
    <row r="63" spans="1:14">
      <c r="A63" s="1260">
        <v>2017</v>
      </c>
      <c r="B63" s="1271">
        <v>276.69926282533487</v>
      </c>
      <c r="C63" s="1271">
        <v>276.47892871209154</v>
      </c>
      <c r="D63" s="1271">
        <v>278.22339935513622</v>
      </c>
      <c r="E63" s="1271">
        <v>279.34229084700496</v>
      </c>
      <c r="F63" s="1271">
        <v>281.69560720701139</v>
      </c>
      <c r="G63" s="1271">
        <v>282.87137778735314</v>
      </c>
      <c r="H63" s="1271">
        <v>277.47576558713354</v>
      </c>
      <c r="I63" s="1271">
        <v>274.10388337620998</v>
      </c>
      <c r="J63" s="1271">
        <v>273.58284883720944</v>
      </c>
      <c r="K63" s="1271">
        <v>274.03936753791561</v>
      </c>
      <c r="L63" s="1271">
        <v>275.29776603686923</v>
      </c>
      <c r="M63" s="1271">
        <v>280.80114332380572</v>
      </c>
      <c r="N63" s="1262">
        <v>277.62487398742144</v>
      </c>
    </row>
    <row r="64" spans="1:14">
      <c r="A64" s="1260">
        <v>2018</v>
      </c>
      <c r="B64" s="1261">
        <v>279.54637865311327</v>
      </c>
      <c r="C64" s="1261">
        <v>282.17688062735988</v>
      </c>
      <c r="D64" s="1261">
        <v>283.66516998075673</v>
      </c>
      <c r="E64" s="1261">
        <v>284.39577732607717</v>
      </c>
      <c r="F64" s="1261">
        <v>286.91837000390598</v>
      </c>
      <c r="G64" s="1261">
        <v>286.16812790097981</v>
      </c>
      <c r="H64" s="1261">
        <v>281.7233466698047</v>
      </c>
      <c r="I64" s="1261">
        <v>279.00896414342645</v>
      </c>
      <c r="J64" s="1261">
        <v>276.36222177119254</v>
      </c>
      <c r="K64" s="1261">
        <v>278.71065267650755</v>
      </c>
      <c r="L64" s="1261">
        <v>284.00026838432649</v>
      </c>
      <c r="M64" s="1261">
        <v>284.93782985955824</v>
      </c>
      <c r="N64" s="1262">
        <v>282.28926615670917</v>
      </c>
    </row>
    <row r="65" spans="1:14">
      <c r="A65" s="1263">
        <v>2019</v>
      </c>
      <c r="B65" s="1264">
        <v>287.03444832750858</v>
      </c>
      <c r="C65" s="1264">
        <v>289.1459538749898</v>
      </c>
      <c r="D65" s="1264">
        <v>288.5072199817875</v>
      </c>
      <c r="E65" s="1264">
        <v>290.10412746204969</v>
      </c>
      <c r="F65" s="1264">
        <v>292.71949231485786</v>
      </c>
      <c r="G65" s="1264">
        <v>289.1722528130237</v>
      </c>
      <c r="H65" s="1264">
        <v>284.60732456803191</v>
      </c>
      <c r="I65" s="1264">
        <v>281.83476394849748</v>
      </c>
      <c r="J65" s="1264">
        <v>281.74347936186393</v>
      </c>
      <c r="K65" s="1264">
        <v>280</v>
      </c>
      <c r="L65" s="1264">
        <v>283.39999999999998</v>
      </c>
      <c r="M65" s="1264">
        <v>281.7</v>
      </c>
      <c r="N65" s="1265">
        <v>280.2</v>
      </c>
    </row>
    <row r="66" spans="1:14">
      <c r="A66" s="1263">
        <v>2020</v>
      </c>
      <c r="B66" s="1264">
        <v>288.10000000000002</v>
      </c>
      <c r="C66" s="1264">
        <v>289.7</v>
      </c>
      <c r="D66" s="1264">
        <v>291.47000000000003</v>
      </c>
      <c r="E66" s="1264">
        <v>290.86</v>
      </c>
      <c r="F66" s="1264">
        <v>294.3</v>
      </c>
      <c r="G66" s="1264">
        <v>295</v>
      </c>
      <c r="H66" s="1264">
        <v>291.7</v>
      </c>
      <c r="I66" s="1264">
        <v>288</v>
      </c>
      <c r="J66" s="1264">
        <v>285</v>
      </c>
      <c r="K66" s="1264">
        <v>289.7</v>
      </c>
      <c r="L66" s="1264">
        <v>286</v>
      </c>
      <c r="M66" s="1264">
        <v>288.2</v>
      </c>
      <c r="N66" s="1265">
        <v>289.89999999999998</v>
      </c>
    </row>
    <row r="67" spans="1:14">
      <c r="A67" s="1260">
        <v>2021</v>
      </c>
      <c r="B67" s="1271">
        <v>291.3</v>
      </c>
      <c r="C67" s="1271">
        <v>293.10000000000002</v>
      </c>
      <c r="D67" s="1271">
        <v>291.60000000000002</v>
      </c>
      <c r="E67" s="1271">
        <v>294.10000000000002</v>
      </c>
      <c r="F67" s="1271">
        <v>295.60000000000002</v>
      </c>
      <c r="G67" s="1271">
        <v>294.60000000000002</v>
      </c>
      <c r="H67" s="1271">
        <v>290.5</v>
      </c>
      <c r="I67" s="1271">
        <v>288.2</v>
      </c>
      <c r="J67" s="1271">
        <v>286.10000000000002</v>
      </c>
      <c r="K67" s="1271">
        <v>286</v>
      </c>
      <c r="L67" s="1271">
        <v>287.7</v>
      </c>
      <c r="M67" s="1271">
        <v>289.5</v>
      </c>
      <c r="N67" s="1272">
        <v>290.60000000000002</v>
      </c>
    </row>
    <row r="68" spans="1:14">
      <c r="A68" s="1263">
        <v>2022</v>
      </c>
      <c r="B68" s="1264">
        <v>292.2</v>
      </c>
      <c r="C68" s="1264">
        <v>293.10000000000002</v>
      </c>
      <c r="D68" s="1264">
        <v>290.8</v>
      </c>
      <c r="E68" s="1264">
        <v>293.3</v>
      </c>
      <c r="F68" s="1264">
        <v>295.8</v>
      </c>
      <c r="G68" s="1264">
        <v>295.2</v>
      </c>
      <c r="H68" s="1264">
        <v>290.10000000000002</v>
      </c>
      <c r="I68" s="1264">
        <v>287.8</v>
      </c>
      <c r="J68" s="1264">
        <v>288.10000000000002</v>
      </c>
      <c r="K68" s="1264">
        <v>288.5</v>
      </c>
      <c r="L68" s="1264">
        <v>292.5</v>
      </c>
      <c r="M68" s="1264">
        <v>291.5</v>
      </c>
      <c r="N68" s="1265">
        <v>291.7</v>
      </c>
    </row>
    <row r="69" spans="1:14" ht="15.75" thickBot="1">
      <c r="A69" s="1266">
        <v>2023</v>
      </c>
      <c r="B69" s="1267">
        <v>292.2</v>
      </c>
      <c r="C69" s="1267">
        <v>296.10000000000002</v>
      </c>
      <c r="D69" s="1267">
        <v>294.5</v>
      </c>
      <c r="E69" s="1267">
        <v>293.3</v>
      </c>
      <c r="F69" s="1267">
        <v>295.7</v>
      </c>
      <c r="G69" s="1267"/>
      <c r="H69" s="1267"/>
      <c r="I69" s="1267">
        <v>288.39999999999998</v>
      </c>
      <c r="J69" s="1267"/>
      <c r="K69" s="1267"/>
      <c r="L69" s="1267"/>
      <c r="M69" s="1267"/>
      <c r="N69" s="1268"/>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77" zoomScale="75" workbookViewId="0">
      <selection activeCell="S624" sqref="S624"/>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07" t="s">
        <v>515</v>
      </c>
      <c r="B1" s="1707"/>
      <c r="C1" s="1707"/>
      <c r="D1" s="1707"/>
      <c r="E1" s="1707"/>
      <c r="F1" s="1707"/>
      <c r="G1" s="1707"/>
      <c r="H1" s="1707"/>
      <c r="I1" s="1707"/>
      <c r="J1" s="1707"/>
      <c r="K1" s="1707"/>
      <c r="L1" s="1707"/>
      <c r="M1" s="1707"/>
    </row>
    <row r="2" spans="1:29" ht="12.75" hidden="1" customHeight="1">
      <c r="A2" s="1707"/>
      <c r="B2" s="1707"/>
      <c r="C2" s="1707"/>
      <c r="D2" s="1707"/>
      <c r="E2" s="1707"/>
      <c r="F2" s="1707"/>
      <c r="G2" s="1707"/>
      <c r="H2" s="1707"/>
      <c r="I2" s="1707"/>
      <c r="J2" s="1707"/>
      <c r="K2" s="1707"/>
      <c r="L2" s="1707"/>
      <c r="M2" s="1707"/>
    </row>
    <row r="3" spans="1:29" ht="12.75" hidden="1" customHeight="1">
      <c r="A3" s="1707"/>
      <c r="B3" s="1707"/>
      <c r="C3" s="1707"/>
      <c r="D3" s="1707"/>
      <c r="E3" s="1707"/>
      <c r="F3" s="1707"/>
      <c r="G3" s="1707"/>
      <c r="H3" s="1707"/>
      <c r="I3" s="1707"/>
      <c r="J3" s="1707"/>
      <c r="K3" s="1707"/>
      <c r="L3" s="1707"/>
      <c r="M3" s="1707"/>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706" t="s">
        <v>163</v>
      </c>
      <c r="R6" s="1706"/>
      <c r="S6" s="1706"/>
      <c r="T6" s="642"/>
      <c r="U6" s="7">
        <v>2003</v>
      </c>
      <c r="V6" s="1706" t="s">
        <v>164</v>
      </c>
      <c r="W6" s="1708"/>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06" t="s">
        <v>163</v>
      </c>
      <c r="Q15" s="1706"/>
      <c r="R15" s="1706"/>
      <c r="S15" s="1706"/>
      <c r="T15" s="8"/>
      <c r="U15" s="7">
        <v>2004</v>
      </c>
      <c r="V15" s="1706" t="s">
        <v>164</v>
      </c>
      <c r="W15" s="1706"/>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06" t="s">
        <v>163</v>
      </c>
      <c r="Q24" s="1706"/>
      <c r="R24" s="1706"/>
      <c r="S24" s="1706"/>
      <c r="T24" s="8"/>
      <c r="U24" s="7">
        <v>2005</v>
      </c>
      <c r="V24" s="1706" t="s">
        <v>164</v>
      </c>
      <c r="W24" s="1706"/>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06" t="s">
        <v>163</v>
      </c>
      <c r="Q33" s="1706"/>
      <c r="R33" s="1706"/>
      <c r="S33" s="1706"/>
      <c r="T33" s="8"/>
      <c r="U33" s="7">
        <v>2006</v>
      </c>
      <c r="V33" s="1706" t="s">
        <v>164</v>
      </c>
      <c r="W33" s="1706"/>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06" t="s">
        <v>163</v>
      </c>
      <c r="Q42" s="1706"/>
      <c r="R42" s="1706"/>
      <c r="S42" s="1706"/>
      <c r="T42" s="8"/>
      <c r="U42" s="7">
        <v>2007</v>
      </c>
      <c r="V42" s="1706" t="s">
        <v>164</v>
      </c>
      <c r="W42" s="1706"/>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06" t="s">
        <v>163</v>
      </c>
      <c r="Q51" s="1706"/>
      <c r="R51" s="1706"/>
      <c r="S51" s="1706"/>
      <c r="T51" s="8"/>
      <c r="U51" s="7">
        <v>2008</v>
      </c>
      <c r="V51" s="1706" t="s">
        <v>164</v>
      </c>
      <c r="W51" s="1706"/>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06" t="s">
        <v>163</v>
      </c>
      <c r="Q60" s="1706"/>
      <c r="R60" s="1706"/>
      <c r="S60" s="1706"/>
      <c r="T60" s="8"/>
      <c r="U60" s="7">
        <v>2009</v>
      </c>
      <c r="V60" s="1706" t="s">
        <v>164</v>
      </c>
      <c r="W60" s="1706"/>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06" t="s">
        <v>163</v>
      </c>
      <c r="Q69" s="1706"/>
      <c r="R69" s="1706"/>
      <c r="S69" s="1706"/>
      <c r="T69" s="8"/>
      <c r="U69" s="7">
        <v>2010</v>
      </c>
      <c r="V69" s="1706" t="s">
        <v>164</v>
      </c>
      <c r="W69" s="1706"/>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06" t="s">
        <v>163</v>
      </c>
      <c r="Q78" s="1706"/>
      <c r="R78" s="1706"/>
      <c r="S78" s="1706"/>
      <c r="T78" s="8"/>
      <c r="U78" s="7">
        <v>2011</v>
      </c>
      <c r="V78" s="1706" t="s">
        <v>164</v>
      </c>
      <c r="W78" s="1706"/>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06" t="s">
        <v>163</v>
      </c>
      <c r="Q87" s="1706"/>
      <c r="R87" s="1706"/>
      <c r="S87" s="1706"/>
      <c r="T87" s="8"/>
      <c r="U87" s="7">
        <v>2012</v>
      </c>
      <c r="V87" s="1706" t="s">
        <v>164</v>
      </c>
      <c r="W87" s="1706"/>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06" t="s">
        <v>163</v>
      </c>
      <c r="Q96" s="1706"/>
      <c r="R96" s="1706"/>
      <c r="S96" s="1706"/>
      <c r="T96" s="8"/>
      <c r="U96" s="7">
        <v>2013</v>
      </c>
      <c r="V96" s="1706" t="s">
        <v>164</v>
      </c>
      <c r="W96" s="1706"/>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06" t="s">
        <v>163</v>
      </c>
      <c r="Q105" s="1706"/>
      <c r="R105" s="1706"/>
      <c r="S105" s="1706"/>
      <c r="T105" s="8"/>
      <c r="U105" s="7">
        <v>2014</v>
      </c>
      <c r="V105" s="1706" t="s">
        <v>164</v>
      </c>
      <c r="W105" s="1706"/>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06" t="s">
        <v>163</v>
      </c>
      <c r="Q115" s="1706"/>
      <c r="R115" s="1706"/>
      <c r="S115" s="1706"/>
      <c r="T115" s="8"/>
      <c r="U115" s="7">
        <v>2015</v>
      </c>
      <c r="V115" s="1706" t="s">
        <v>164</v>
      </c>
      <c r="W115" s="1706"/>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06" t="s">
        <v>163</v>
      </c>
      <c r="Q125" s="1706"/>
      <c r="R125" s="1706"/>
      <c r="S125" s="1706"/>
      <c r="T125" s="8"/>
      <c r="U125" s="7">
        <v>2016</v>
      </c>
      <c r="V125" s="1706" t="s">
        <v>164</v>
      </c>
      <c r="W125" s="1706"/>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06" t="s">
        <v>163</v>
      </c>
      <c r="Q135" s="1706"/>
      <c r="R135" s="1706"/>
      <c r="S135" s="1706"/>
      <c r="T135" s="8"/>
      <c r="U135" s="7">
        <v>2017</v>
      </c>
      <c r="V135" s="1706" t="s">
        <v>164</v>
      </c>
      <c r="W135" s="1706"/>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706" t="s">
        <v>163</v>
      </c>
      <c r="Q145" s="1706"/>
      <c r="R145" s="1706"/>
      <c r="S145" s="1706"/>
      <c r="T145" s="8"/>
      <c r="U145" s="7">
        <v>2018</v>
      </c>
      <c r="V145" s="1706" t="s">
        <v>164</v>
      </c>
      <c r="W145" s="1706"/>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06" t="s">
        <v>163</v>
      </c>
      <c r="Q155" s="1706"/>
      <c r="R155" s="1706"/>
      <c r="S155" s="1706"/>
      <c r="T155" s="8"/>
      <c r="U155" s="7">
        <v>2019</v>
      </c>
      <c r="V155" s="1706" t="s">
        <v>164</v>
      </c>
      <c r="W155" s="1706"/>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06" t="s">
        <v>163</v>
      </c>
      <c r="Q165" s="1706"/>
      <c r="R165" s="1706"/>
      <c r="S165" s="1706"/>
      <c r="T165" s="8"/>
      <c r="U165" s="7">
        <v>2020</v>
      </c>
      <c r="V165" s="1706" t="s">
        <v>164</v>
      </c>
      <c r="W165" s="1706"/>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06" t="s">
        <v>163</v>
      </c>
      <c r="Q175" s="1706"/>
      <c r="R175" s="1706"/>
      <c r="S175" s="1706"/>
      <c r="T175" s="8"/>
      <c r="U175" s="7">
        <v>2021</v>
      </c>
      <c r="V175" s="1706" t="s">
        <v>164</v>
      </c>
      <c r="W175" s="1706"/>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06" t="s">
        <v>163</v>
      </c>
      <c r="Q185" s="1706"/>
      <c r="R185" s="1706"/>
      <c r="S185" s="1706"/>
      <c r="T185" s="8"/>
      <c r="U185" s="7">
        <v>2022</v>
      </c>
      <c r="V185" s="1706" t="s">
        <v>164</v>
      </c>
      <c r="W185" s="1706"/>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06" t="s">
        <v>163</v>
      </c>
      <c r="Q195" s="1706"/>
      <c r="R195" s="1706"/>
      <c r="S195" s="1706"/>
      <c r="T195" s="8"/>
      <c r="U195" s="7">
        <v>2023</v>
      </c>
      <c r="V195" s="1706" t="s">
        <v>164</v>
      </c>
      <c r="W195" s="1706"/>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c r="L197" s="53"/>
      <c r="M197" s="54"/>
      <c r="N197" s="41"/>
      <c r="O197" s="26" t="s">
        <v>185</v>
      </c>
      <c r="P197" s="83">
        <v>21228.68922523018</v>
      </c>
      <c r="Q197" s="53">
        <v>20788.98704051186</v>
      </c>
      <c r="R197" s="53">
        <v>19324.719790393112</v>
      </c>
      <c r="S197" s="54"/>
      <c r="T197" s="8"/>
      <c r="U197" s="26" t="s">
        <v>185</v>
      </c>
      <c r="V197" s="83">
        <v>21023.647518125708</v>
      </c>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c r="L198" s="57"/>
      <c r="M198" s="59"/>
      <c r="N198" s="41"/>
      <c r="O198" s="20" t="s">
        <v>190</v>
      </c>
      <c r="P198" s="126">
        <v>21226.835972667093</v>
      </c>
      <c r="Q198" s="76">
        <v>20519.043335832092</v>
      </c>
      <c r="R198" s="76">
        <v>18779.20244005429</v>
      </c>
      <c r="S198" s="32"/>
      <c r="T198" s="8"/>
      <c r="U198" s="20" t="s">
        <v>190</v>
      </c>
      <c r="V198" s="106">
        <v>20969.947011290998</v>
      </c>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c r="L199" s="64"/>
      <c r="M199" s="33"/>
      <c r="N199" s="41"/>
      <c r="O199" s="20" t="s">
        <v>186</v>
      </c>
      <c r="P199" s="109">
        <v>22349.197363622359</v>
      </c>
      <c r="Q199" s="64">
        <v>21627.080665064092</v>
      </c>
      <c r="R199" s="64">
        <v>20345.751346445715</v>
      </c>
      <c r="S199" s="33"/>
      <c r="T199" s="8"/>
      <c r="U199" s="20" t="s">
        <v>186</v>
      </c>
      <c r="V199" s="63">
        <v>22006.982329310424</v>
      </c>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c r="L200" s="64"/>
      <c r="M200" s="33"/>
      <c r="N200" s="41"/>
      <c r="O200" s="20" t="s">
        <v>187</v>
      </c>
      <c r="P200" s="109">
        <v>22091.133838172038</v>
      </c>
      <c r="Q200" s="64">
        <v>21472.14550131818</v>
      </c>
      <c r="R200" s="64">
        <v>19974.322397757311</v>
      </c>
      <c r="S200" s="33"/>
      <c r="T200" s="8"/>
      <c r="U200" s="20" t="s">
        <v>187</v>
      </c>
      <c r="V200" s="63">
        <v>21830.342687964054</v>
      </c>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c r="L201" s="64"/>
      <c r="M201" s="33"/>
      <c r="N201" s="41"/>
      <c r="O201" s="20" t="s">
        <v>188</v>
      </c>
      <c r="P201" s="109">
        <v>22757.992435517499</v>
      </c>
      <c r="Q201" s="64">
        <v>21461.366180398083</v>
      </c>
      <c r="R201" s="64">
        <v>20418.424438405797</v>
      </c>
      <c r="S201" s="33"/>
      <c r="T201" s="8"/>
      <c r="U201" s="20" t="s">
        <v>188</v>
      </c>
      <c r="V201" s="109">
        <v>22023.434969549922</v>
      </c>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c r="L202" s="64"/>
      <c r="M202" s="33"/>
      <c r="N202" s="41"/>
      <c r="O202" s="20" t="s">
        <v>71</v>
      </c>
      <c r="P202" s="109">
        <v>18528.819143447457</v>
      </c>
      <c r="Q202" s="64">
        <v>18290.631791646163</v>
      </c>
      <c r="R202" s="64">
        <v>17005.386006901517</v>
      </c>
      <c r="S202" s="33"/>
      <c r="T202" s="8"/>
      <c r="U202" s="20" t="s">
        <v>71</v>
      </c>
      <c r="V202" s="63">
        <v>18420.549397150487</v>
      </c>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c r="L203" s="67"/>
      <c r="M203" s="34"/>
      <c r="N203" s="41"/>
      <c r="O203" s="15" t="s">
        <v>189</v>
      </c>
      <c r="P203" s="111">
        <v>22605.989800756703</v>
      </c>
      <c r="Q203" s="67">
        <v>22183.622359876703</v>
      </c>
      <c r="R203" s="67">
        <v>20777.040661229195</v>
      </c>
      <c r="S203" s="34"/>
      <c r="T203" s="8"/>
      <c r="U203" s="15" t="s">
        <v>189</v>
      </c>
      <c r="V203" s="66">
        <v>22400.560336019891</v>
      </c>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0</v>
      </c>
      <c r="L397" s="187">
        <f t="shared" si="178"/>
        <v>0</v>
      </c>
      <c r="M397" s="188">
        <f t="shared" ref="M397:M403" si="179">(M197/1000)/1.02</f>
        <v>0</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0</v>
      </c>
      <c r="L398" s="187">
        <f t="shared" si="178"/>
        <v>0</v>
      </c>
      <c r="M398" s="188">
        <f t="shared" si="179"/>
        <v>0</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0</v>
      </c>
      <c r="L399" s="187">
        <f t="shared" si="178"/>
        <v>0</v>
      </c>
      <c r="M399" s="188">
        <f t="shared" si="179"/>
        <v>0</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0</v>
      </c>
      <c r="L400" s="187">
        <f t="shared" si="178"/>
        <v>0</v>
      </c>
      <c r="M400" s="188">
        <f t="shared" si="179"/>
        <v>0</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0</v>
      </c>
      <c r="L401" s="187">
        <f t="shared" si="178"/>
        <v>0</v>
      </c>
      <c r="M401" s="188">
        <f t="shared" si="179"/>
        <v>0</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0</v>
      </c>
      <c r="L402" s="187">
        <f t="shared" si="178"/>
        <v>0</v>
      </c>
      <c r="M402" s="188">
        <f t="shared" si="179"/>
        <v>0</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0</v>
      </c>
      <c r="L403" s="187">
        <f t="shared" si="178"/>
        <v>0</v>
      </c>
      <c r="M403" s="188">
        <f t="shared" si="179"/>
        <v>0</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0</v>
      </c>
      <c r="L591" s="274">
        <f t="shared" si="290"/>
        <v>0</v>
      </c>
      <c r="M591" s="276">
        <f t="shared" si="290"/>
        <v>0</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0</v>
      </c>
      <c r="L592" s="257">
        <f t="shared" si="291"/>
        <v>0</v>
      </c>
      <c r="M592" s="258">
        <f t="shared" si="291"/>
        <v>0</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0</v>
      </c>
      <c r="L593" s="234">
        <f t="shared" si="292"/>
        <v>0</v>
      </c>
      <c r="M593" s="235">
        <f t="shared" si="292"/>
        <v>0</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0</v>
      </c>
      <c r="L594" s="234">
        <f t="shared" si="294"/>
        <v>0</v>
      </c>
      <c r="M594" s="235">
        <f t="shared" si="294"/>
        <v>0</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0</v>
      </c>
      <c r="L595" s="234">
        <f>L401*0.533</f>
        <v>0</v>
      </c>
      <c r="M595" s="235">
        <f>M401*0.521</f>
        <v>0</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0</v>
      </c>
      <c r="L596" s="234">
        <f>L402*0.521</f>
        <v>0</v>
      </c>
      <c r="M596" s="235">
        <f>M402*0.487</f>
        <v>0</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0</v>
      </c>
      <c r="L597" s="242">
        <f>L403*0.487</f>
        <v>0</v>
      </c>
      <c r="M597" s="243">
        <f>M403*0.518</f>
        <v>0</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6" workbookViewId="0">
      <selection activeCell="S38" sqref="S3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09" t="s">
        <v>354</v>
      </c>
      <c r="B4" s="1709"/>
      <c r="C4" s="1709"/>
      <c r="D4" s="1709"/>
      <c r="E4" s="1709"/>
      <c r="F4" s="1709"/>
      <c r="G4" s="1709"/>
      <c r="H4" s="1709"/>
      <c r="I4" s="1709"/>
      <c r="J4" s="1709"/>
      <c r="K4" s="1709"/>
      <c r="L4" s="1709"/>
      <c r="M4" s="1709"/>
      <c r="N4" s="1709"/>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c r="L23" s="647"/>
      <c r="M23" s="649"/>
    </row>
    <row r="24" spans="1:30">
      <c r="O24"/>
      <c r="P24"/>
      <c r="Q24"/>
      <c r="R24"/>
      <c r="S24"/>
      <c r="T24"/>
      <c r="U24"/>
      <c r="V24"/>
      <c r="W24"/>
      <c r="X24"/>
      <c r="Y24"/>
      <c r="Z24"/>
      <c r="AA24"/>
      <c r="AB24"/>
      <c r="AC24"/>
      <c r="AD24"/>
    </row>
    <row r="25" spans="1:30" ht="15.75">
      <c r="A25" s="1709" t="s">
        <v>355</v>
      </c>
      <c r="B25" s="1709"/>
      <c r="C25" s="1709"/>
      <c r="D25" s="1709"/>
      <c r="E25" s="1709"/>
      <c r="F25" s="1709"/>
      <c r="G25" s="1709"/>
      <c r="H25" s="1709"/>
      <c r="I25" s="1709"/>
      <c r="J25" s="1709"/>
      <c r="K25" s="1709"/>
      <c r="L25" s="1709"/>
      <c r="M25" s="1709"/>
      <c r="N25" s="1709"/>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498" t="s">
        <v>63</v>
      </c>
      <c r="B1" s="1498"/>
      <c r="C1" s="1498"/>
      <c r="D1" s="1498"/>
      <c r="E1" s="1498"/>
      <c r="F1" s="1498"/>
      <c r="G1" s="1498"/>
      <c r="H1" s="1498"/>
      <c r="I1" s="1498"/>
      <c r="J1" s="1498"/>
      <c r="K1" s="1170"/>
    </row>
    <row r="2" spans="1:11" ht="15.75" thickBot="1">
      <c r="A2" s="1512" t="s">
        <v>273</v>
      </c>
      <c r="B2" s="1513"/>
      <c r="C2" s="1513"/>
      <c r="D2" s="1513"/>
      <c r="E2" s="1513"/>
      <c r="F2" s="1513"/>
      <c r="G2" s="1513"/>
      <c r="H2" s="1513"/>
      <c r="I2" s="1513"/>
      <c r="J2" s="1514"/>
    </row>
    <row r="3" spans="1:11" ht="30.75" thickBot="1">
      <c r="A3" s="1171"/>
      <c r="B3" s="1172"/>
      <c r="C3" s="1173" t="s">
        <v>59</v>
      </c>
      <c r="D3" s="1174"/>
      <c r="E3" s="1175"/>
      <c r="F3" s="1176" t="s">
        <v>262</v>
      </c>
      <c r="G3" s="1177" t="s">
        <v>263</v>
      </c>
      <c r="H3" s="1178" t="s">
        <v>66</v>
      </c>
      <c r="I3" s="1176" t="s">
        <v>264</v>
      </c>
      <c r="J3" s="1177" t="s">
        <v>265</v>
      </c>
    </row>
    <row r="4" spans="1:11" ht="30">
      <c r="A4" s="1179" t="s">
        <v>53</v>
      </c>
      <c r="B4" s="1180" t="s">
        <v>60</v>
      </c>
      <c r="C4" s="1181" t="s">
        <v>61</v>
      </c>
      <c r="D4" s="1182" t="s">
        <v>62</v>
      </c>
      <c r="E4" s="1183" t="s">
        <v>67</v>
      </c>
      <c r="F4" s="1184" t="s">
        <v>55</v>
      </c>
      <c r="G4" s="1185" t="s">
        <v>49</v>
      </c>
      <c r="H4" s="1186" t="s">
        <v>68</v>
      </c>
      <c r="I4" s="1187" t="s">
        <v>50</v>
      </c>
      <c r="J4" s="1188" t="s">
        <v>67</v>
      </c>
    </row>
    <row r="5" spans="1:11" ht="15.75" thickBot="1">
      <c r="A5" s="1189"/>
      <c r="B5" s="1160" t="s">
        <v>537</v>
      </c>
      <c r="C5" s="1190" t="s">
        <v>537</v>
      </c>
      <c r="D5" s="1190" t="s">
        <v>537</v>
      </c>
      <c r="E5" s="1191" t="s">
        <v>50</v>
      </c>
      <c r="F5" s="1159" t="s">
        <v>537</v>
      </c>
      <c r="G5" s="1192" t="s">
        <v>69</v>
      </c>
      <c r="H5" s="1193" t="s">
        <v>65</v>
      </c>
      <c r="I5" s="1159" t="s">
        <v>537</v>
      </c>
      <c r="J5" s="1194" t="s">
        <v>57</v>
      </c>
    </row>
    <row r="6" spans="1:11" ht="15.75" thickBot="1">
      <c r="A6" s="1195" t="s">
        <v>268</v>
      </c>
      <c r="B6" s="1196"/>
      <c r="C6" s="1196"/>
      <c r="D6" s="1196"/>
      <c r="E6" s="1196"/>
      <c r="F6" s="1196"/>
      <c r="G6" s="1196"/>
      <c r="H6" s="1196"/>
      <c r="I6" s="1197"/>
      <c r="J6" s="1198"/>
    </row>
    <row r="7" spans="1:11" ht="15.75" thickBot="1">
      <c r="A7" s="1199" t="s">
        <v>18</v>
      </c>
      <c r="B7" s="1200">
        <v>9.9149387892281329</v>
      </c>
      <c r="C7" s="1201">
        <v>19140.808473413381</v>
      </c>
      <c r="D7" s="1202">
        <v>19523.624642881648</v>
      </c>
      <c r="E7" s="1203">
        <v>-1.0953892995859313</v>
      </c>
      <c r="F7" s="1204">
        <v>310.77947998503555</v>
      </c>
      <c r="G7" s="1203">
        <v>-0.49007778058730628</v>
      </c>
      <c r="H7" s="1203">
        <v>-31.78512185785377</v>
      </c>
      <c r="I7" s="1203">
        <v>100</v>
      </c>
      <c r="J7" s="1205" t="s">
        <v>19</v>
      </c>
    </row>
    <row r="8" spans="1:11">
      <c r="A8" s="1206" t="s">
        <v>75</v>
      </c>
      <c r="B8" s="1207" t="s">
        <v>200</v>
      </c>
      <c r="C8" s="1208" t="s">
        <v>200</v>
      </c>
      <c r="D8" s="1209" t="s">
        <v>200</v>
      </c>
      <c r="E8" s="1210" t="s">
        <v>73</v>
      </c>
      <c r="F8" s="1211" t="s">
        <v>200</v>
      </c>
      <c r="G8" s="1212" t="s">
        <v>73</v>
      </c>
      <c r="H8" s="1212" t="s">
        <v>73</v>
      </c>
      <c r="I8" s="1213">
        <v>3.741114852225963E-2</v>
      </c>
      <c r="J8" s="1214" t="s">
        <v>73</v>
      </c>
    </row>
    <row r="9" spans="1:11">
      <c r="A9" s="1215" t="s">
        <v>76</v>
      </c>
      <c r="B9" s="1216">
        <v>10.831159706947728</v>
      </c>
      <c r="C9" s="1217">
        <v>20321.125153748082</v>
      </c>
      <c r="D9" s="1218">
        <v>20727.547656823044</v>
      </c>
      <c r="E9" s="1219">
        <v>-1.4360597608169627</v>
      </c>
      <c r="F9" s="1220">
        <v>348.9855285472018</v>
      </c>
      <c r="G9" s="1221">
        <v>0.99081031824714583</v>
      </c>
      <c r="H9" s="1221">
        <v>-35.296269202633503</v>
      </c>
      <c r="I9" s="1221">
        <v>33.090160867938643</v>
      </c>
      <c r="J9" s="1222">
        <v>-1.7956372691035938</v>
      </c>
    </row>
    <row r="10" spans="1:11">
      <c r="A10" s="1215" t="s">
        <v>77</v>
      </c>
      <c r="B10" s="1216">
        <v>10.579590880484945</v>
      </c>
      <c r="C10" s="1217">
        <v>19849.138612542109</v>
      </c>
      <c r="D10" s="1218">
        <v>20246.12138479295</v>
      </c>
      <c r="E10" s="1219">
        <v>-0.70731278352904581</v>
      </c>
      <c r="F10" s="1220">
        <v>393.80909090909097</v>
      </c>
      <c r="G10" s="1221">
        <v>0.99028482272382268</v>
      </c>
      <c r="H10" s="1221">
        <v>-46.617647058823529</v>
      </c>
      <c r="I10" s="1221">
        <v>6.7901234567901234</v>
      </c>
      <c r="J10" s="1222">
        <v>-1.8866661310623716</v>
      </c>
    </row>
    <row r="11" spans="1:11">
      <c r="A11" s="1215" t="s">
        <v>78</v>
      </c>
      <c r="B11" s="1223" t="s">
        <v>73</v>
      </c>
      <c r="C11" s="1217" t="s">
        <v>200</v>
      </c>
      <c r="D11" s="1218" t="s">
        <v>200</v>
      </c>
      <c r="E11" s="1219" t="s">
        <v>73</v>
      </c>
      <c r="F11" s="1220" t="s">
        <v>200</v>
      </c>
      <c r="G11" s="1221" t="s">
        <v>73</v>
      </c>
      <c r="H11" s="1221" t="s">
        <v>73</v>
      </c>
      <c r="I11" s="1221" t="s">
        <v>73</v>
      </c>
      <c r="J11" s="1222" t="s">
        <v>73</v>
      </c>
    </row>
    <row r="12" spans="1:11">
      <c r="A12" s="1215" t="s">
        <v>71</v>
      </c>
      <c r="B12" s="1216">
        <v>7.9633225099464777</v>
      </c>
      <c r="C12" s="1217">
        <v>16351.79160153281</v>
      </c>
      <c r="D12" s="1218">
        <v>16678.827433563467</v>
      </c>
      <c r="E12" s="1219">
        <v>-2.3654647850915591</v>
      </c>
      <c r="F12" s="1220">
        <v>273.68121546961328</v>
      </c>
      <c r="G12" s="1221">
        <v>-0.75502090552872514</v>
      </c>
      <c r="H12" s="1221">
        <v>-32.26047904191617</v>
      </c>
      <c r="I12" s="1221">
        <v>33.857089412644967</v>
      </c>
      <c r="J12" s="1222">
        <v>-0.23758967374013196</v>
      </c>
    </row>
    <row r="13" spans="1:11" ht="15.75" thickBot="1">
      <c r="A13" s="1224" t="s">
        <v>79</v>
      </c>
      <c r="B13" s="1225">
        <v>10.630881934764748</v>
      </c>
      <c r="C13" s="1226">
        <v>20522.938098001443</v>
      </c>
      <c r="D13" s="1227">
        <v>20933.396859961471</v>
      </c>
      <c r="E13" s="1228">
        <v>0.26650267269202937</v>
      </c>
      <c r="F13" s="1229">
        <v>284.3572908956329</v>
      </c>
      <c r="G13" s="1230">
        <v>-0.77576994343397132</v>
      </c>
      <c r="H13" s="1230">
        <v>-22.042700519330641</v>
      </c>
      <c r="I13" s="1230">
        <v>25.271230826786383</v>
      </c>
      <c r="J13" s="1231">
        <v>3.1581773624505374</v>
      </c>
    </row>
    <row r="14" spans="1:11" ht="15.75" thickBot="1">
      <c r="A14" s="1195" t="s">
        <v>266</v>
      </c>
      <c r="B14" s="1196"/>
      <c r="C14" s="1196"/>
      <c r="D14" s="1232"/>
      <c r="E14" s="1196"/>
      <c r="F14" s="1196"/>
      <c r="G14" s="1196"/>
      <c r="H14" s="1196"/>
      <c r="I14" s="1197"/>
      <c r="J14" s="1198"/>
    </row>
    <row r="15" spans="1:11" ht="15.75" thickBot="1">
      <c r="A15" s="1199" t="s">
        <v>18</v>
      </c>
      <c r="B15" s="1233">
        <v>9.6615568985264826</v>
      </c>
      <c r="C15" s="1234">
        <v>18651.654244259618</v>
      </c>
      <c r="D15" s="1235">
        <v>19024.68732914481</v>
      </c>
      <c r="E15" s="1203">
        <v>-1.0756463768557292</v>
      </c>
      <c r="F15" s="1203">
        <v>306.74629559270517</v>
      </c>
      <c r="G15" s="1203">
        <v>0.28735927839671205</v>
      </c>
      <c r="H15" s="1203">
        <v>-23.186925434116446</v>
      </c>
      <c r="I15" s="1203">
        <v>100</v>
      </c>
      <c r="J15" s="1205" t="s">
        <v>19</v>
      </c>
    </row>
    <row r="16" spans="1:11">
      <c r="A16" s="1206" t="s">
        <v>75</v>
      </c>
      <c r="B16" s="1236">
        <v>9.819904270243029</v>
      </c>
      <c r="C16" s="1208">
        <v>18218.746326981498</v>
      </c>
      <c r="D16" s="1209">
        <v>18583.121253521127</v>
      </c>
      <c r="E16" s="1210">
        <v>2.6813683409141764</v>
      </c>
      <c r="F16" s="1211">
        <v>212.98999999999995</v>
      </c>
      <c r="G16" s="1212">
        <v>-1.1902061855670267</v>
      </c>
      <c r="H16" s="1212">
        <v>11.111111111111111</v>
      </c>
      <c r="I16" s="1213">
        <v>0.1899696048632219</v>
      </c>
      <c r="J16" s="1214">
        <v>5.864026005073103E-2</v>
      </c>
    </row>
    <row r="17" spans="1:10">
      <c r="A17" s="1215" t="s">
        <v>76</v>
      </c>
      <c r="B17" s="1216">
        <v>10.878249810926413</v>
      </c>
      <c r="C17" s="1217">
        <v>20409.474316935106</v>
      </c>
      <c r="D17" s="1218">
        <v>20817.663803273808</v>
      </c>
      <c r="E17" s="1219">
        <v>1.1423569142398862</v>
      </c>
      <c r="F17" s="1220">
        <v>350.33982102908277</v>
      </c>
      <c r="G17" s="1221">
        <v>1.5097870499149637</v>
      </c>
      <c r="H17" s="1221">
        <v>-28.250401284109149</v>
      </c>
      <c r="I17" s="1221">
        <v>25.474924012158056</v>
      </c>
      <c r="J17" s="1222">
        <v>-1.7978032605692142</v>
      </c>
    </row>
    <row r="18" spans="1:10">
      <c r="A18" s="1215" t="s">
        <v>77</v>
      </c>
      <c r="B18" s="1216">
        <v>10.581616323424431</v>
      </c>
      <c r="C18" s="1217">
        <v>19852.938693103995</v>
      </c>
      <c r="D18" s="1218">
        <v>20249.997466966077</v>
      </c>
      <c r="E18" s="1219">
        <v>-1.7310229684840126</v>
      </c>
      <c r="F18" s="1220">
        <v>389.93041474654376</v>
      </c>
      <c r="G18" s="1221">
        <v>0.2387069054929449</v>
      </c>
      <c r="H18" s="1221">
        <v>-33.435582822085891</v>
      </c>
      <c r="I18" s="1221">
        <v>4.1223404255319149</v>
      </c>
      <c r="J18" s="1222">
        <v>-0.63470028656497668</v>
      </c>
    </row>
    <row r="19" spans="1:10">
      <c r="A19" s="1215" t="s">
        <v>78</v>
      </c>
      <c r="B19" s="1223" t="s">
        <v>73</v>
      </c>
      <c r="C19" s="1217" t="s">
        <v>200</v>
      </c>
      <c r="D19" s="1218" t="s">
        <v>200</v>
      </c>
      <c r="E19" s="1219" t="s">
        <v>73</v>
      </c>
      <c r="F19" s="1220" t="s">
        <v>200</v>
      </c>
      <c r="G19" s="1221" t="s">
        <v>73</v>
      </c>
      <c r="H19" s="1221" t="s">
        <v>73</v>
      </c>
      <c r="I19" s="1221" t="s">
        <v>73</v>
      </c>
      <c r="J19" s="1222" t="s">
        <v>73</v>
      </c>
    </row>
    <row r="20" spans="1:10">
      <c r="A20" s="1215" t="s">
        <v>71</v>
      </c>
      <c r="B20" s="1216">
        <v>7.6921728212384561</v>
      </c>
      <c r="C20" s="1217">
        <v>15795.016060037899</v>
      </c>
      <c r="D20" s="1218">
        <v>16110.916381238656</v>
      </c>
      <c r="E20" s="1219">
        <v>-3.8685945293084139</v>
      </c>
      <c r="F20" s="1220">
        <v>285.0625730994152</v>
      </c>
      <c r="G20" s="1221">
        <v>0.88271595386223356</v>
      </c>
      <c r="H20" s="1221">
        <v>-24.464831804281346</v>
      </c>
      <c r="I20" s="1221">
        <v>42.230243161094229</v>
      </c>
      <c r="J20" s="1222">
        <v>-0.71445259259029115</v>
      </c>
    </row>
    <row r="21" spans="1:10" ht="15.75" thickBot="1">
      <c r="A21" s="1224" t="s">
        <v>79</v>
      </c>
      <c r="B21" s="1225">
        <v>10.753154544570988</v>
      </c>
      <c r="C21" s="1226">
        <v>20758.985607279898</v>
      </c>
      <c r="D21" s="1227">
        <v>21174.165319425494</v>
      </c>
      <c r="E21" s="1228">
        <v>-0.57400406738197407</v>
      </c>
      <c r="F21" s="1229">
        <v>288.11579310344831</v>
      </c>
      <c r="G21" s="1230">
        <v>0.31187573039944405</v>
      </c>
      <c r="H21" s="1230">
        <v>-14.605418138987044</v>
      </c>
      <c r="I21" s="1230">
        <v>27.54559270516717</v>
      </c>
      <c r="J21" s="1231">
        <v>2.7681229838772232</v>
      </c>
    </row>
    <row r="22" spans="1:10" ht="15.75" thickBot="1">
      <c r="A22" s="1195" t="s">
        <v>269</v>
      </c>
      <c r="B22" s="1196"/>
      <c r="C22" s="1196"/>
      <c r="D22" s="1232"/>
      <c r="E22" s="1196"/>
      <c r="F22" s="1196"/>
      <c r="G22" s="1196"/>
      <c r="H22" s="1196"/>
      <c r="I22" s="1197"/>
      <c r="J22" s="1198"/>
    </row>
    <row r="23" spans="1:10" ht="15.75" thickBot="1">
      <c r="A23" s="1199" t="s">
        <v>18</v>
      </c>
      <c r="B23" s="1233">
        <v>9.5443481008244682</v>
      </c>
      <c r="C23" s="1234">
        <v>18425.382434024072</v>
      </c>
      <c r="D23" s="1235">
        <v>18793.890082704555</v>
      </c>
      <c r="E23" s="1203">
        <v>0.92691752939098848</v>
      </c>
      <c r="F23" s="1203">
        <v>301.72876618950238</v>
      </c>
      <c r="G23" s="1203">
        <v>1.389271965153321</v>
      </c>
      <c r="H23" s="1203">
        <v>-28.193832599118945</v>
      </c>
      <c r="I23" s="1203">
        <v>100</v>
      </c>
      <c r="J23" s="1205" t="s">
        <v>19</v>
      </c>
    </row>
    <row r="24" spans="1:10">
      <c r="A24" s="1206" t="s">
        <v>75</v>
      </c>
      <c r="B24" s="1207" t="s">
        <v>73</v>
      </c>
      <c r="C24" s="1208" t="s">
        <v>200</v>
      </c>
      <c r="D24" s="1209" t="s">
        <v>200</v>
      </c>
      <c r="E24" s="1210" t="s">
        <v>73</v>
      </c>
      <c r="F24" s="1211" t="s">
        <v>200</v>
      </c>
      <c r="G24" s="1212" t="s">
        <v>73</v>
      </c>
      <c r="H24" s="1213" t="s">
        <v>73</v>
      </c>
      <c r="I24" s="1213">
        <v>0.13633265167007499</v>
      </c>
      <c r="J24" s="1237" t="s">
        <v>73</v>
      </c>
    </row>
    <row r="25" spans="1:10">
      <c r="A25" s="1215" t="s">
        <v>76</v>
      </c>
      <c r="B25" s="1223">
        <v>11.05177162484388</v>
      </c>
      <c r="C25" s="1217">
        <v>20735.031191076698</v>
      </c>
      <c r="D25" s="1218">
        <v>21149.73181489823</v>
      </c>
      <c r="E25" s="1219">
        <v>1.7007957285988866</v>
      </c>
      <c r="F25" s="1220">
        <v>357.84298507462682</v>
      </c>
      <c r="G25" s="1221">
        <v>1.7779588923486362</v>
      </c>
      <c r="H25" s="1221">
        <v>-19.471153846153847</v>
      </c>
      <c r="I25" s="1238">
        <v>22.835719154737561</v>
      </c>
      <c r="J25" s="1239">
        <v>2.4735067220405469</v>
      </c>
    </row>
    <row r="26" spans="1:10">
      <c r="A26" s="1215" t="s">
        <v>77</v>
      </c>
      <c r="B26" s="1216">
        <v>10.424110918378032</v>
      </c>
      <c r="C26" s="1217">
        <v>19557.431366562909</v>
      </c>
      <c r="D26" s="1218">
        <v>19948.579993894167</v>
      </c>
      <c r="E26" s="1219">
        <v>-1.2280891981921938</v>
      </c>
      <c r="F26" s="1220">
        <v>409.43055555555554</v>
      </c>
      <c r="G26" s="1221">
        <v>0.33497696685256273</v>
      </c>
      <c r="H26" s="1221">
        <v>-53.246753246753244</v>
      </c>
      <c r="I26" s="1221">
        <v>2.4539877300613497</v>
      </c>
      <c r="J26" s="1222">
        <v>-1.3149794750292032</v>
      </c>
    </row>
    <row r="27" spans="1:10">
      <c r="A27" s="1215" t="s">
        <v>78</v>
      </c>
      <c r="B27" s="1223" t="s">
        <v>73</v>
      </c>
      <c r="C27" s="1217" t="s">
        <v>73</v>
      </c>
      <c r="D27" s="1218" t="s">
        <v>73</v>
      </c>
      <c r="E27" s="1219" t="s">
        <v>73</v>
      </c>
      <c r="F27" s="1220" t="s">
        <v>73</v>
      </c>
      <c r="G27" s="1221" t="s">
        <v>73</v>
      </c>
      <c r="H27" s="1221" t="s">
        <v>73</v>
      </c>
      <c r="I27" s="1221" t="s">
        <v>73</v>
      </c>
      <c r="J27" s="1222" t="s">
        <v>73</v>
      </c>
    </row>
    <row r="28" spans="1:10">
      <c r="A28" s="1215" t="s">
        <v>71</v>
      </c>
      <c r="B28" s="1223">
        <v>8.0816258804773149</v>
      </c>
      <c r="C28" s="1217">
        <v>16594.714333628985</v>
      </c>
      <c r="D28" s="1218">
        <v>16926.608620301566</v>
      </c>
      <c r="E28" s="1219">
        <v>0.22283593320920592</v>
      </c>
      <c r="F28" s="1220">
        <v>275.58167664670663</v>
      </c>
      <c r="G28" s="1221">
        <v>0.30097447952453688</v>
      </c>
      <c r="H28" s="1221">
        <v>-27.454387489139879</v>
      </c>
      <c r="I28" s="1221">
        <v>56.918882072256302</v>
      </c>
      <c r="J28" s="1222">
        <v>0.58016450005855091</v>
      </c>
    </row>
    <row r="29" spans="1:10" ht="15.75" thickBot="1">
      <c r="A29" s="1224" t="s">
        <v>79</v>
      </c>
      <c r="B29" s="1225">
        <v>10.396187117164965</v>
      </c>
      <c r="C29" s="1226">
        <v>20069.859299546264</v>
      </c>
      <c r="D29" s="1227">
        <v>20471.256485537189</v>
      </c>
      <c r="E29" s="1228">
        <v>1.3332832013662808</v>
      </c>
      <c r="F29" s="1229">
        <v>298.99034749034752</v>
      </c>
      <c r="G29" s="1230">
        <v>4.5920319207507134</v>
      </c>
      <c r="H29" s="1230">
        <v>-35.087719298245609</v>
      </c>
      <c r="I29" s="1230">
        <v>17.65507839127471</v>
      </c>
      <c r="J29" s="1231">
        <v>-1.8750243987399742</v>
      </c>
    </row>
    <row r="30" spans="1:10">
      <c r="A30" s="1240" t="s">
        <v>353</v>
      </c>
    </row>
    <row r="31" spans="1:10">
      <c r="A31" s="1017" t="s">
        <v>253</v>
      </c>
    </row>
    <row r="32" spans="1:10" ht="15.75" thickBot="1">
      <c r="A32" s="1241" t="s">
        <v>41</v>
      </c>
      <c r="B32" s="1242"/>
    </row>
    <row r="33" spans="1:8" ht="15.75" thickBot="1">
      <c r="A33" s="1243" t="s">
        <v>39</v>
      </c>
      <c r="B33" s="1500" t="s">
        <v>40</v>
      </c>
      <c r="C33" s="1501"/>
      <c r="D33" s="1501"/>
      <c r="E33" s="1501"/>
      <c r="F33" s="1501"/>
      <c r="G33" s="1501"/>
      <c r="H33" s="1502"/>
    </row>
    <row r="34" spans="1:8">
      <c r="A34" s="1244" t="s">
        <v>43</v>
      </c>
      <c r="B34" s="1506" t="s">
        <v>44</v>
      </c>
      <c r="C34" s="1507"/>
      <c r="D34" s="1507"/>
      <c r="E34" s="1507"/>
      <c r="F34" s="1507"/>
      <c r="G34" s="1507"/>
      <c r="H34" s="1508"/>
    </row>
    <row r="35" spans="1:8">
      <c r="A35" s="1245" t="s">
        <v>45</v>
      </c>
      <c r="B35" s="1503" t="s">
        <v>46</v>
      </c>
      <c r="C35" s="1504"/>
      <c r="D35" s="1504"/>
      <c r="E35" s="1504"/>
      <c r="F35" s="1504"/>
      <c r="G35" s="1504"/>
      <c r="H35" s="1505"/>
    </row>
    <row r="36" spans="1:8" ht="15.75" thickBot="1">
      <c r="A36" s="1246" t="s">
        <v>47</v>
      </c>
      <c r="B36" s="1509" t="s">
        <v>42</v>
      </c>
      <c r="C36" s="1510"/>
      <c r="D36" s="1510"/>
      <c r="E36" s="1510"/>
      <c r="F36" s="1510"/>
      <c r="G36" s="1510"/>
      <c r="H36" s="1511"/>
    </row>
    <row r="37" spans="1:8">
      <c r="A37" s="1499"/>
      <c r="B37" s="149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29" sqref="Q29"/>
    </sheetView>
  </sheetViews>
  <sheetFormatPr defaultRowHeight="15"/>
  <cols>
    <col min="1" max="1" width="20.140625" style="1003" customWidth="1"/>
    <col min="2" max="2" width="10" style="1003" customWidth="1"/>
    <col min="3" max="3" width="10.7109375" style="1003" customWidth="1"/>
    <col min="4" max="4" width="9.5703125" style="1003" customWidth="1"/>
    <col min="5" max="5" width="10.85546875" style="1003" customWidth="1"/>
    <col min="6" max="6" width="11" style="1003" customWidth="1"/>
    <col min="7" max="7" width="10" style="1003" customWidth="1"/>
    <col min="8" max="8" width="10.28515625" style="1003" customWidth="1"/>
    <col min="9" max="9" width="10.42578125" style="1003" customWidth="1"/>
    <col min="10" max="10" width="9.140625" style="1003"/>
    <col min="11" max="11" width="10.5703125" style="1003" customWidth="1"/>
    <col min="12" max="12" width="10.42578125" style="1003" customWidth="1"/>
    <col min="13" max="256" width="9.140625" style="1003"/>
    <col min="257" max="257" width="20.140625" style="1003" customWidth="1"/>
    <col min="258" max="258" width="10" style="1003" customWidth="1"/>
    <col min="259" max="259" width="10.7109375" style="1003" customWidth="1"/>
    <col min="260" max="260" width="9.5703125" style="1003" customWidth="1"/>
    <col min="261" max="261" width="10.85546875" style="1003" customWidth="1"/>
    <col min="262" max="262" width="11" style="1003" customWidth="1"/>
    <col min="263" max="263" width="10" style="1003" customWidth="1"/>
    <col min="264" max="264" width="10.28515625" style="1003" customWidth="1"/>
    <col min="265" max="265" width="10.42578125" style="1003" customWidth="1"/>
    <col min="266" max="266" width="9.140625" style="1003"/>
    <col min="267" max="267" width="10.5703125" style="1003" customWidth="1"/>
    <col min="268" max="268" width="10.42578125" style="1003" customWidth="1"/>
    <col min="269" max="512" width="9.140625" style="1003"/>
    <col min="513" max="513" width="20.140625" style="1003" customWidth="1"/>
    <col min="514" max="514" width="10" style="1003" customWidth="1"/>
    <col min="515" max="515" width="10.7109375" style="1003" customWidth="1"/>
    <col min="516" max="516" width="9.5703125" style="1003" customWidth="1"/>
    <col min="517" max="517" width="10.85546875" style="1003" customWidth="1"/>
    <col min="518" max="518" width="11" style="1003" customWidth="1"/>
    <col min="519" max="519" width="10" style="1003" customWidth="1"/>
    <col min="520" max="520" width="10.28515625" style="1003" customWidth="1"/>
    <col min="521" max="521" width="10.42578125" style="1003" customWidth="1"/>
    <col min="522" max="522" width="9.140625" style="1003"/>
    <col min="523" max="523" width="10.5703125" style="1003" customWidth="1"/>
    <col min="524" max="524" width="10.42578125" style="1003" customWidth="1"/>
    <col min="525" max="768" width="9.140625" style="1003"/>
    <col min="769" max="769" width="20.140625" style="1003" customWidth="1"/>
    <col min="770" max="770" width="10" style="1003" customWidth="1"/>
    <col min="771" max="771" width="10.7109375" style="1003" customWidth="1"/>
    <col min="772" max="772" width="9.5703125" style="1003" customWidth="1"/>
    <col min="773" max="773" width="10.85546875" style="1003" customWidth="1"/>
    <col min="774" max="774" width="11" style="1003" customWidth="1"/>
    <col min="775" max="775" width="10" style="1003" customWidth="1"/>
    <col min="776" max="776" width="10.28515625" style="1003" customWidth="1"/>
    <col min="777" max="777" width="10.42578125" style="1003" customWidth="1"/>
    <col min="778" max="778" width="9.140625" style="1003"/>
    <col min="779" max="779" width="10.5703125" style="1003" customWidth="1"/>
    <col min="780" max="780" width="10.42578125" style="1003" customWidth="1"/>
    <col min="781" max="1024" width="9.140625" style="1003"/>
    <col min="1025" max="1025" width="20.140625" style="1003" customWidth="1"/>
    <col min="1026" max="1026" width="10" style="1003" customWidth="1"/>
    <col min="1027" max="1027" width="10.7109375" style="1003" customWidth="1"/>
    <col min="1028" max="1028" width="9.5703125" style="1003" customWidth="1"/>
    <col min="1029" max="1029" width="10.85546875" style="1003" customWidth="1"/>
    <col min="1030" max="1030" width="11" style="1003" customWidth="1"/>
    <col min="1031" max="1031" width="10" style="1003" customWidth="1"/>
    <col min="1032" max="1032" width="10.28515625" style="1003" customWidth="1"/>
    <col min="1033" max="1033" width="10.42578125" style="1003" customWidth="1"/>
    <col min="1034" max="1034" width="9.140625" style="1003"/>
    <col min="1035" max="1035" width="10.5703125" style="1003" customWidth="1"/>
    <col min="1036" max="1036" width="10.42578125" style="1003" customWidth="1"/>
    <col min="1037" max="1280" width="9.140625" style="1003"/>
    <col min="1281" max="1281" width="20.140625" style="1003" customWidth="1"/>
    <col min="1282" max="1282" width="10" style="1003" customWidth="1"/>
    <col min="1283" max="1283" width="10.7109375" style="1003" customWidth="1"/>
    <col min="1284" max="1284" width="9.5703125" style="1003" customWidth="1"/>
    <col min="1285" max="1285" width="10.85546875" style="1003" customWidth="1"/>
    <col min="1286" max="1286" width="11" style="1003" customWidth="1"/>
    <col min="1287" max="1287" width="10" style="1003" customWidth="1"/>
    <col min="1288" max="1288" width="10.28515625" style="1003" customWidth="1"/>
    <col min="1289" max="1289" width="10.42578125" style="1003" customWidth="1"/>
    <col min="1290" max="1290" width="9.140625" style="1003"/>
    <col min="1291" max="1291" width="10.5703125" style="1003" customWidth="1"/>
    <col min="1292" max="1292" width="10.42578125" style="1003" customWidth="1"/>
    <col min="1293" max="1536" width="9.140625" style="1003"/>
    <col min="1537" max="1537" width="20.140625" style="1003" customWidth="1"/>
    <col min="1538" max="1538" width="10" style="1003" customWidth="1"/>
    <col min="1539" max="1539" width="10.7109375" style="1003" customWidth="1"/>
    <col min="1540" max="1540" width="9.5703125" style="1003" customWidth="1"/>
    <col min="1541" max="1541" width="10.85546875" style="1003" customWidth="1"/>
    <col min="1542" max="1542" width="11" style="1003" customWidth="1"/>
    <col min="1543" max="1543" width="10" style="1003" customWidth="1"/>
    <col min="1544" max="1544" width="10.28515625" style="1003" customWidth="1"/>
    <col min="1545" max="1545" width="10.42578125" style="1003" customWidth="1"/>
    <col min="1546" max="1546" width="9.140625" style="1003"/>
    <col min="1547" max="1547" width="10.5703125" style="1003" customWidth="1"/>
    <col min="1548" max="1548" width="10.42578125" style="1003" customWidth="1"/>
    <col min="1549" max="1792" width="9.140625" style="1003"/>
    <col min="1793" max="1793" width="20.140625" style="1003" customWidth="1"/>
    <col min="1794" max="1794" width="10" style="1003" customWidth="1"/>
    <col min="1795" max="1795" width="10.7109375" style="1003" customWidth="1"/>
    <col min="1796" max="1796" width="9.5703125" style="1003" customWidth="1"/>
    <col min="1797" max="1797" width="10.85546875" style="1003" customWidth="1"/>
    <col min="1798" max="1798" width="11" style="1003" customWidth="1"/>
    <col min="1799" max="1799" width="10" style="1003" customWidth="1"/>
    <col min="1800" max="1800" width="10.28515625" style="1003" customWidth="1"/>
    <col min="1801" max="1801" width="10.42578125" style="1003" customWidth="1"/>
    <col min="1802" max="1802" width="9.140625" style="1003"/>
    <col min="1803" max="1803" width="10.5703125" style="1003" customWidth="1"/>
    <col min="1804" max="1804" width="10.42578125" style="1003" customWidth="1"/>
    <col min="1805" max="2048" width="9.140625" style="1003"/>
    <col min="2049" max="2049" width="20.140625" style="1003" customWidth="1"/>
    <col min="2050" max="2050" width="10" style="1003" customWidth="1"/>
    <col min="2051" max="2051" width="10.7109375" style="1003" customWidth="1"/>
    <col min="2052" max="2052" width="9.5703125" style="1003" customWidth="1"/>
    <col min="2053" max="2053" width="10.85546875" style="1003" customWidth="1"/>
    <col min="2054" max="2054" width="11" style="1003" customWidth="1"/>
    <col min="2055" max="2055" width="10" style="1003" customWidth="1"/>
    <col min="2056" max="2056" width="10.28515625" style="1003" customWidth="1"/>
    <col min="2057" max="2057" width="10.42578125" style="1003" customWidth="1"/>
    <col min="2058" max="2058" width="9.140625" style="1003"/>
    <col min="2059" max="2059" width="10.5703125" style="1003" customWidth="1"/>
    <col min="2060" max="2060" width="10.42578125" style="1003" customWidth="1"/>
    <col min="2061" max="2304" width="9.140625" style="1003"/>
    <col min="2305" max="2305" width="20.140625" style="1003" customWidth="1"/>
    <col min="2306" max="2306" width="10" style="1003" customWidth="1"/>
    <col min="2307" max="2307" width="10.7109375" style="1003" customWidth="1"/>
    <col min="2308" max="2308" width="9.5703125" style="1003" customWidth="1"/>
    <col min="2309" max="2309" width="10.85546875" style="1003" customWidth="1"/>
    <col min="2310" max="2310" width="11" style="1003" customWidth="1"/>
    <col min="2311" max="2311" width="10" style="1003" customWidth="1"/>
    <col min="2312" max="2312" width="10.28515625" style="1003" customWidth="1"/>
    <col min="2313" max="2313" width="10.42578125" style="1003" customWidth="1"/>
    <col min="2314" max="2314" width="9.140625" style="1003"/>
    <col min="2315" max="2315" width="10.5703125" style="1003" customWidth="1"/>
    <col min="2316" max="2316" width="10.42578125" style="1003" customWidth="1"/>
    <col min="2317" max="2560" width="9.140625" style="1003"/>
    <col min="2561" max="2561" width="20.140625" style="1003" customWidth="1"/>
    <col min="2562" max="2562" width="10" style="1003" customWidth="1"/>
    <col min="2563" max="2563" width="10.7109375" style="1003" customWidth="1"/>
    <col min="2564" max="2564" width="9.5703125" style="1003" customWidth="1"/>
    <col min="2565" max="2565" width="10.85546875" style="1003" customWidth="1"/>
    <col min="2566" max="2566" width="11" style="1003" customWidth="1"/>
    <col min="2567" max="2567" width="10" style="1003" customWidth="1"/>
    <col min="2568" max="2568" width="10.28515625" style="1003" customWidth="1"/>
    <col min="2569" max="2569" width="10.42578125" style="1003" customWidth="1"/>
    <col min="2570" max="2570" width="9.140625" style="1003"/>
    <col min="2571" max="2571" width="10.5703125" style="1003" customWidth="1"/>
    <col min="2572" max="2572" width="10.42578125" style="1003" customWidth="1"/>
    <col min="2573" max="2816" width="9.140625" style="1003"/>
    <col min="2817" max="2817" width="20.140625" style="1003" customWidth="1"/>
    <col min="2818" max="2818" width="10" style="1003" customWidth="1"/>
    <col min="2819" max="2819" width="10.7109375" style="1003" customWidth="1"/>
    <col min="2820" max="2820" width="9.5703125" style="1003" customWidth="1"/>
    <col min="2821" max="2821" width="10.85546875" style="1003" customWidth="1"/>
    <col min="2822" max="2822" width="11" style="1003" customWidth="1"/>
    <col min="2823" max="2823" width="10" style="1003" customWidth="1"/>
    <col min="2824" max="2824" width="10.28515625" style="1003" customWidth="1"/>
    <col min="2825" max="2825" width="10.42578125" style="1003" customWidth="1"/>
    <col min="2826" max="2826" width="9.140625" style="1003"/>
    <col min="2827" max="2827" width="10.5703125" style="1003" customWidth="1"/>
    <col min="2828" max="2828" width="10.42578125" style="1003" customWidth="1"/>
    <col min="2829" max="3072" width="9.140625" style="1003"/>
    <col min="3073" max="3073" width="20.140625" style="1003" customWidth="1"/>
    <col min="3074" max="3074" width="10" style="1003" customWidth="1"/>
    <col min="3075" max="3075" width="10.7109375" style="1003" customWidth="1"/>
    <col min="3076" max="3076" width="9.5703125" style="1003" customWidth="1"/>
    <col min="3077" max="3077" width="10.85546875" style="1003" customWidth="1"/>
    <col min="3078" max="3078" width="11" style="1003" customWidth="1"/>
    <col min="3079" max="3079" width="10" style="1003" customWidth="1"/>
    <col min="3080" max="3080" width="10.28515625" style="1003" customWidth="1"/>
    <col min="3081" max="3081" width="10.42578125" style="1003" customWidth="1"/>
    <col min="3082" max="3082" width="9.140625" style="1003"/>
    <col min="3083" max="3083" width="10.5703125" style="1003" customWidth="1"/>
    <col min="3084" max="3084" width="10.42578125" style="1003" customWidth="1"/>
    <col min="3085" max="3328" width="9.140625" style="1003"/>
    <col min="3329" max="3329" width="20.140625" style="1003" customWidth="1"/>
    <col min="3330" max="3330" width="10" style="1003" customWidth="1"/>
    <col min="3331" max="3331" width="10.7109375" style="1003" customWidth="1"/>
    <col min="3332" max="3332" width="9.5703125" style="1003" customWidth="1"/>
    <col min="3333" max="3333" width="10.85546875" style="1003" customWidth="1"/>
    <col min="3334" max="3334" width="11" style="1003" customWidth="1"/>
    <col min="3335" max="3335" width="10" style="1003" customWidth="1"/>
    <col min="3336" max="3336" width="10.28515625" style="1003" customWidth="1"/>
    <col min="3337" max="3337" width="10.42578125" style="1003" customWidth="1"/>
    <col min="3338" max="3338" width="9.140625" style="1003"/>
    <col min="3339" max="3339" width="10.5703125" style="1003" customWidth="1"/>
    <col min="3340" max="3340" width="10.42578125" style="1003" customWidth="1"/>
    <col min="3341" max="3584" width="9.140625" style="1003"/>
    <col min="3585" max="3585" width="20.140625" style="1003" customWidth="1"/>
    <col min="3586" max="3586" width="10" style="1003" customWidth="1"/>
    <col min="3587" max="3587" width="10.7109375" style="1003" customWidth="1"/>
    <col min="3588" max="3588" width="9.5703125" style="1003" customWidth="1"/>
    <col min="3589" max="3589" width="10.85546875" style="1003" customWidth="1"/>
    <col min="3590" max="3590" width="11" style="1003" customWidth="1"/>
    <col min="3591" max="3591" width="10" style="1003" customWidth="1"/>
    <col min="3592" max="3592" width="10.28515625" style="1003" customWidth="1"/>
    <col min="3593" max="3593" width="10.42578125" style="1003" customWidth="1"/>
    <col min="3594" max="3594" width="9.140625" style="1003"/>
    <col min="3595" max="3595" width="10.5703125" style="1003" customWidth="1"/>
    <col min="3596" max="3596" width="10.42578125" style="1003" customWidth="1"/>
    <col min="3597" max="3840" width="9.140625" style="1003"/>
    <col min="3841" max="3841" width="20.140625" style="1003" customWidth="1"/>
    <col min="3842" max="3842" width="10" style="1003" customWidth="1"/>
    <col min="3843" max="3843" width="10.7109375" style="1003" customWidth="1"/>
    <col min="3844" max="3844" width="9.5703125" style="1003" customWidth="1"/>
    <col min="3845" max="3845" width="10.85546875" style="1003" customWidth="1"/>
    <col min="3846" max="3846" width="11" style="1003" customWidth="1"/>
    <col min="3847" max="3847" width="10" style="1003" customWidth="1"/>
    <col min="3848" max="3848" width="10.28515625" style="1003" customWidth="1"/>
    <col min="3849" max="3849" width="10.42578125" style="1003" customWidth="1"/>
    <col min="3850" max="3850" width="9.140625" style="1003"/>
    <col min="3851" max="3851" width="10.5703125" style="1003" customWidth="1"/>
    <col min="3852" max="3852" width="10.42578125" style="1003" customWidth="1"/>
    <col min="3853" max="4096" width="9.140625" style="1003"/>
    <col min="4097" max="4097" width="20.140625" style="1003" customWidth="1"/>
    <col min="4098" max="4098" width="10" style="1003" customWidth="1"/>
    <col min="4099" max="4099" width="10.7109375" style="1003" customWidth="1"/>
    <col min="4100" max="4100" width="9.5703125" style="1003" customWidth="1"/>
    <col min="4101" max="4101" width="10.85546875" style="1003" customWidth="1"/>
    <col min="4102" max="4102" width="11" style="1003" customWidth="1"/>
    <col min="4103" max="4103" width="10" style="1003" customWidth="1"/>
    <col min="4104" max="4104" width="10.28515625" style="1003" customWidth="1"/>
    <col min="4105" max="4105" width="10.42578125" style="1003" customWidth="1"/>
    <col min="4106" max="4106" width="9.140625" style="1003"/>
    <col min="4107" max="4107" width="10.5703125" style="1003" customWidth="1"/>
    <col min="4108" max="4108" width="10.42578125" style="1003" customWidth="1"/>
    <col min="4109" max="4352" width="9.140625" style="1003"/>
    <col min="4353" max="4353" width="20.140625" style="1003" customWidth="1"/>
    <col min="4354" max="4354" width="10" style="1003" customWidth="1"/>
    <col min="4355" max="4355" width="10.7109375" style="1003" customWidth="1"/>
    <col min="4356" max="4356" width="9.5703125" style="1003" customWidth="1"/>
    <col min="4357" max="4357" width="10.85546875" style="1003" customWidth="1"/>
    <col min="4358" max="4358" width="11" style="1003" customWidth="1"/>
    <col min="4359" max="4359" width="10" style="1003" customWidth="1"/>
    <col min="4360" max="4360" width="10.28515625" style="1003" customWidth="1"/>
    <col min="4361" max="4361" width="10.42578125" style="1003" customWidth="1"/>
    <col min="4362" max="4362" width="9.140625" style="1003"/>
    <col min="4363" max="4363" width="10.5703125" style="1003" customWidth="1"/>
    <col min="4364" max="4364" width="10.42578125" style="1003" customWidth="1"/>
    <col min="4365" max="4608" width="9.140625" style="1003"/>
    <col min="4609" max="4609" width="20.140625" style="1003" customWidth="1"/>
    <col min="4610" max="4610" width="10" style="1003" customWidth="1"/>
    <col min="4611" max="4611" width="10.7109375" style="1003" customWidth="1"/>
    <col min="4612" max="4612" width="9.5703125" style="1003" customWidth="1"/>
    <col min="4613" max="4613" width="10.85546875" style="1003" customWidth="1"/>
    <col min="4614" max="4614" width="11" style="1003" customWidth="1"/>
    <col min="4615" max="4615" width="10" style="1003" customWidth="1"/>
    <col min="4616" max="4616" width="10.28515625" style="1003" customWidth="1"/>
    <col min="4617" max="4617" width="10.42578125" style="1003" customWidth="1"/>
    <col min="4618" max="4618" width="9.140625" style="1003"/>
    <col min="4619" max="4619" width="10.5703125" style="1003" customWidth="1"/>
    <col min="4620" max="4620" width="10.42578125" style="1003" customWidth="1"/>
    <col min="4621" max="4864" width="9.140625" style="1003"/>
    <col min="4865" max="4865" width="20.140625" style="1003" customWidth="1"/>
    <col min="4866" max="4866" width="10" style="1003" customWidth="1"/>
    <col min="4867" max="4867" width="10.7109375" style="1003" customWidth="1"/>
    <col min="4868" max="4868" width="9.5703125" style="1003" customWidth="1"/>
    <col min="4869" max="4869" width="10.85546875" style="1003" customWidth="1"/>
    <col min="4870" max="4870" width="11" style="1003" customWidth="1"/>
    <col min="4871" max="4871" width="10" style="1003" customWidth="1"/>
    <col min="4872" max="4872" width="10.28515625" style="1003" customWidth="1"/>
    <col min="4873" max="4873" width="10.42578125" style="1003" customWidth="1"/>
    <col min="4874" max="4874" width="9.140625" style="1003"/>
    <col min="4875" max="4875" width="10.5703125" style="1003" customWidth="1"/>
    <col min="4876" max="4876" width="10.42578125" style="1003" customWidth="1"/>
    <col min="4877" max="5120" width="9.140625" style="1003"/>
    <col min="5121" max="5121" width="20.140625" style="1003" customWidth="1"/>
    <col min="5122" max="5122" width="10" style="1003" customWidth="1"/>
    <col min="5123" max="5123" width="10.7109375" style="1003" customWidth="1"/>
    <col min="5124" max="5124" width="9.5703125" style="1003" customWidth="1"/>
    <col min="5125" max="5125" width="10.85546875" style="1003" customWidth="1"/>
    <col min="5126" max="5126" width="11" style="1003" customWidth="1"/>
    <col min="5127" max="5127" width="10" style="1003" customWidth="1"/>
    <col min="5128" max="5128" width="10.28515625" style="1003" customWidth="1"/>
    <col min="5129" max="5129" width="10.42578125" style="1003" customWidth="1"/>
    <col min="5130" max="5130" width="9.140625" style="1003"/>
    <col min="5131" max="5131" width="10.5703125" style="1003" customWidth="1"/>
    <col min="5132" max="5132" width="10.42578125" style="1003" customWidth="1"/>
    <col min="5133" max="5376" width="9.140625" style="1003"/>
    <col min="5377" max="5377" width="20.140625" style="1003" customWidth="1"/>
    <col min="5378" max="5378" width="10" style="1003" customWidth="1"/>
    <col min="5379" max="5379" width="10.7109375" style="1003" customWidth="1"/>
    <col min="5380" max="5380" width="9.5703125" style="1003" customWidth="1"/>
    <col min="5381" max="5381" width="10.85546875" style="1003" customWidth="1"/>
    <col min="5382" max="5382" width="11" style="1003" customWidth="1"/>
    <col min="5383" max="5383" width="10" style="1003" customWidth="1"/>
    <col min="5384" max="5384" width="10.28515625" style="1003" customWidth="1"/>
    <col min="5385" max="5385" width="10.42578125" style="1003" customWidth="1"/>
    <col min="5386" max="5386" width="9.140625" style="1003"/>
    <col min="5387" max="5387" width="10.5703125" style="1003" customWidth="1"/>
    <col min="5388" max="5388" width="10.42578125" style="1003" customWidth="1"/>
    <col min="5389" max="5632" width="9.140625" style="1003"/>
    <col min="5633" max="5633" width="20.140625" style="1003" customWidth="1"/>
    <col min="5634" max="5634" width="10" style="1003" customWidth="1"/>
    <col min="5635" max="5635" width="10.7109375" style="1003" customWidth="1"/>
    <col min="5636" max="5636" width="9.5703125" style="1003" customWidth="1"/>
    <col min="5637" max="5637" width="10.85546875" style="1003" customWidth="1"/>
    <col min="5638" max="5638" width="11" style="1003" customWidth="1"/>
    <col min="5639" max="5639" width="10" style="1003" customWidth="1"/>
    <col min="5640" max="5640" width="10.28515625" style="1003" customWidth="1"/>
    <col min="5641" max="5641" width="10.42578125" style="1003" customWidth="1"/>
    <col min="5642" max="5642" width="9.140625" style="1003"/>
    <col min="5643" max="5643" width="10.5703125" style="1003" customWidth="1"/>
    <col min="5644" max="5644" width="10.42578125" style="1003" customWidth="1"/>
    <col min="5645" max="5888" width="9.140625" style="1003"/>
    <col min="5889" max="5889" width="20.140625" style="1003" customWidth="1"/>
    <col min="5890" max="5890" width="10" style="1003" customWidth="1"/>
    <col min="5891" max="5891" width="10.7109375" style="1003" customWidth="1"/>
    <col min="5892" max="5892" width="9.5703125" style="1003" customWidth="1"/>
    <col min="5893" max="5893" width="10.85546875" style="1003" customWidth="1"/>
    <col min="5894" max="5894" width="11" style="1003" customWidth="1"/>
    <col min="5895" max="5895" width="10" style="1003" customWidth="1"/>
    <col min="5896" max="5896" width="10.28515625" style="1003" customWidth="1"/>
    <col min="5897" max="5897" width="10.42578125" style="1003" customWidth="1"/>
    <col min="5898" max="5898" width="9.140625" style="1003"/>
    <col min="5899" max="5899" width="10.5703125" style="1003" customWidth="1"/>
    <col min="5900" max="5900" width="10.42578125" style="1003" customWidth="1"/>
    <col min="5901" max="6144" width="9.140625" style="1003"/>
    <col min="6145" max="6145" width="20.140625" style="1003" customWidth="1"/>
    <col min="6146" max="6146" width="10" style="1003" customWidth="1"/>
    <col min="6147" max="6147" width="10.7109375" style="1003" customWidth="1"/>
    <col min="6148" max="6148" width="9.5703125" style="1003" customWidth="1"/>
    <col min="6149" max="6149" width="10.85546875" style="1003" customWidth="1"/>
    <col min="6150" max="6150" width="11" style="1003" customWidth="1"/>
    <col min="6151" max="6151" width="10" style="1003" customWidth="1"/>
    <col min="6152" max="6152" width="10.28515625" style="1003" customWidth="1"/>
    <col min="6153" max="6153" width="10.42578125" style="1003" customWidth="1"/>
    <col min="6154" max="6154" width="9.140625" style="1003"/>
    <col min="6155" max="6155" width="10.5703125" style="1003" customWidth="1"/>
    <col min="6156" max="6156" width="10.42578125" style="1003" customWidth="1"/>
    <col min="6157" max="6400" width="9.140625" style="1003"/>
    <col min="6401" max="6401" width="20.140625" style="1003" customWidth="1"/>
    <col min="6402" max="6402" width="10" style="1003" customWidth="1"/>
    <col min="6403" max="6403" width="10.7109375" style="1003" customWidth="1"/>
    <col min="6404" max="6404" width="9.5703125" style="1003" customWidth="1"/>
    <col min="6405" max="6405" width="10.85546875" style="1003" customWidth="1"/>
    <col min="6406" max="6406" width="11" style="1003" customWidth="1"/>
    <col min="6407" max="6407" width="10" style="1003" customWidth="1"/>
    <col min="6408" max="6408" width="10.28515625" style="1003" customWidth="1"/>
    <col min="6409" max="6409" width="10.42578125" style="1003" customWidth="1"/>
    <col min="6410" max="6410" width="9.140625" style="1003"/>
    <col min="6411" max="6411" width="10.5703125" style="1003" customWidth="1"/>
    <col min="6412" max="6412" width="10.42578125" style="1003" customWidth="1"/>
    <col min="6413" max="6656" width="9.140625" style="1003"/>
    <col min="6657" max="6657" width="20.140625" style="1003" customWidth="1"/>
    <col min="6658" max="6658" width="10" style="1003" customWidth="1"/>
    <col min="6659" max="6659" width="10.7109375" style="1003" customWidth="1"/>
    <col min="6660" max="6660" width="9.5703125" style="1003" customWidth="1"/>
    <col min="6661" max="6661" width="10.85546875" style="1003" customWidth="1"/>
    <col min="6662" max="6662" width="11" style="1003" customWidth="1"/>
    <col min="6663" max="6663" width="10" style="1003" customWidth="1"/>
    <col min="6664" max="6664" width="10.28515625" style="1003" customWidth="1"/>
    <col min="6665" max="6665" width="10.42578125" style="1003" customWidth="1"/>
    <col min="6666" max="6666" width="9.140625" style="1003"/>
    <col min="6667" max="6667" width="10.5703125" style="1003" customWidth="1"/>
    <col min="6668" max="6668" width="10.42578125" style="1003" customWidth="1"/>
    <col min="6669" max="6912" width="9.140625" style="1003"/>
    <col min="6913" max="6913" width="20.140625" style="1003" customWidth="1"/>
    <col min="6914" max="6914" width="10" style="1003" customWidth="1"/>
    <col min="6915" max="6915" width="10.7109375" style="1003" customWidth="1"/>
    <col min="6916" max="6916" width="9.5703125" style="1003" customWidth="1"/>
    <col min="6917" max="6917" width="10.85546875" style="1003" customWidth="1"/>
    <col min="6918" max="6918" width="11" style="1003" customWidth="1"/>
    <col min="6919" max="6919" width="10" style="1003" customWidth="1"/>
    <col min="6920" max="6920" width="10.28515625" style="1003" customWidth="1"/>
    <col min="6921" max="6921" width="10.42578125" style="1003" customWidth="1"/>
    <col min="6922" max="6922" width="9.140625" style="1003"/>
    <col min="6923" max="6923" width="10.5703125" style="1003" customWidth="1"/>
    <col min="6924" max="6924" width="10.42578125" style="1003" customWidth="1"/>
    <col min="6925" max="7168" width="9.140625" style="1003"/>
    <col min="7169" max="7169" width="20.140625" style="1003" customWidth="1"/>
    <col min="7170" max="7170" width="10" style="1003" customWidth="1"/>
    <col min="7171" max="7171" width="10.7109375" style="1003" customWidth="1"/>
    <col min="7172" max="7172" width="9.5703125" style="1003" customWidth="1"/>
    <col min="7173" max="7173" width="10.85546875" style="1003" customWidth="1"/>
    <col min="7174" max="7174" width="11" style="1003" customWidth="1"/>
    <col min="7175" max="7175" width="10" style="1003" customWidth="1"/>
    <col min="7176" max="7176" width="10.28515625" style="1003" customWidth="1"/>
    <col min="7177" max="7177" width="10.42578125" style="1003" customWidth="1"/>
    <col min="7178" max="7178" width="9.140625" style="1003"/>
    <col min="7179" max="7179" width="10.5703125" style="1003" customWidth="1"/>
    <col min="7180" max="7180" width="10.42578125" style="1003" customWidth="1"/>
    <col min="7181" max="7424" width="9.140625" style="1003"/>
    <col min="7425" max="7425" width="20.140625" style="1003" customWidth="1"/>
    <col min="7426" max="7426" width="10" style="1003" customWidth="1"/>
    <col min="7427" max="7427" width="10.7109375" style="1003" customWidth="1"/>
    <col min="7428" max="7428" width="9.5703125" style="1003" customWidth="1"/>
    <col min="7429" max="7429" width="10.85546875" style="1003" customWidth="1"/>
    <col min="7430" max="7430" width="11" style="1003" customWidth="1"/>
    <col min="7431" max="7431" width="10" style="1003" customWidth="1"/>
    <col min="7432" max="7432" width="10.28515625" style="1003" customWidth="1"/>
    <col min="7433" max="7433" width="10.42578125" style="1003" customWidth="1"/>
    <col min="7434" max="7434" width="9.140625" style="1003"/>
    <col min="7435" max="7435" width="10.5703125" style="1003" customWidth="1"/>
    <col min="7436" max="7436" width="10.42578125" style="1003" customWidth="1"/>
    <col min="7437" max="7680" width="9.140625" style="1003"/>
    <col min="7681" max="7681" width="20.140625" style="1003" customWidth="1"/>
    <col min="7682" max="7682" width="10" style="1003" customWidth="1"/>
    <col min="7683" max="7683" width="10.7109375" style="1003" customWidth="1"/>
    <col min="7684" max="7684" width="9.5703125" style="1003" customWidth="1"/>
    <col min="7685" max="7685" width="10.85546875" style="1003" customWidth="1"/>
    <col min="7686" max="7686" width="11" style="1003" customWidth="1"/>
    <col min="7687" max="7687" width="10" style="1003" customWidth="1"/>
    <col min="7688" max="7688" width="10.28515625" style="1003" customWidth="1"/>
    <col min="7689" max="7689" width="10.42578125" style="1003" customWidth="1"/>
    <col min="7690" max="7690" width="9.140625" style="1003"/>
    <col min="7691" max="7691" width="10.5703125" style="1003" customWidth="1"/>
    <col min="7692" max="7692" width="10.42578125" style="1003" customWidth="1"/>
    <col min="7693" max="7936" width="9.140625" style="1003"/>
    <col min="7937" max="7937" width="20.140625" style="1003" customWidth="1"/>
    <col min="7938" max="7938" width="10" style="1003" customWidth="1"/>
    <col min="7939" max="7939" width="10.7109375" style="1003" customWidth="1"/>
    <col min="7940" max="7940" width="9.5703125" style="1003" customWidth="1"/>
    <col min="7941" max="7941" width="10.85546875" style="1003" customWidth="1"/>
    <col min="7942" max="7942" width="11" style="1003" customWidth="1"/>
    <col min="7943" max="7943" width="10" style="1003" customWidth="1"/>
    <col min="7944" max="7944" width="10.28515625" style="1003" customWidth="1"/>
    <col min="7945" max="7945" width="10.42578125" style="1003" customWidth="1"/>
    <col min="7946" max="7946" width="9.140625" style="1003"/>
    <col min="7947" max="7947" width="10.5703125" style="1003" customWidth="1"/>
    <col min="7948" max="7948" width="10.42578125" style="1003" customWidth="1"/>
    <col min="7949" max="8192" width="9.140625" style="1003"/>
    <col min="8193" max="8193" width="20.140625" style="1003" customWidth="1"/>
    <col min="8194" max="8194" width="10" style="1003" customWidth="1"/>
    <col min="8195" max="8195" width="10.7109375" style="1003" customWidth="1"/>
    <col min="8196" max="8196" width="9.5703125" style="1003" customWidth="1"/>
    <col min="8197" max="8197" width="10.85546875" style="1003" customWidth="1"/>
    <col min="8198" max="8198" width="11" style="1003" customWidth="1"/>
    <col min="8199" max="8199" width="10" style="1003" customWidth="1"/>
    <col min="8200" max="8200" width="10.28515625" style="1003" customWidth="1"/>
    <col min="8201" max="8201" width="10.42578125" style="1003" customWidth="1"/>
    <col min="8202" max="8202" width="9.140625" style="1003"/>
    <col min="8203" max="8203" width="10.5703125" style="1003" customWidth="1"/>
    <col min="8204" max="8204" width="10.42578125" style="1003" customWidth="1"/>
    <col min="8205" max="8448" width="9.140625" style="1003"/>
    <col min="8449" max="8449" width="20.140625" style="1003" customWidth="1"/>
    <col min="8450" max="8450" width="10" style="1003" customWidth="1"/>
    <col min="8451" max="8451" width="10.7109375" style="1003" customWidth="1"/>
    <col min="8452" max="8452" width="9.5703125" style="1003" customWidth="1"/>
    <col min="8453" max="8453" width="10.85546875" style="1003" customWidth="1"/>
    <col min="8454" max="8454" width="11" style="1003" customWidth="1"/>
    <col min="8455" max="8455" width="10" style="1003" customWidth="1"/>
    <col min="8456" max="8456" width="10.28515625" style="1003" customWidth="1"/>
    <col min="8457" max="8457" width="10.42578125" style="1003" customWidth="1"/>
    <col min="8458" max="8458" width="9.140625" style="1003"/>
    <col min="8459" max="8459" width="10.5703125" style="1003" customWidth="1"/>
    <col min="8460" max="8460" width="10.42578125" style="1003" customWidth="1"/>
    <col min="8461" max="8704" width="9.140625" style="1003"/>
    <col min="8705" max="8705" width="20.140625" style="1003" customWidth="1"/>
    <col min="8706" max="8706" width="10" style="1003" customWidth="1"/>
    <col min="8707" max="8707" width="10.7109375" style="1003" customWidth="1"/>
    <col min="8708" max="8708" width="9.5703125" style="1003" customWidth="1"/>
    <col min="8709" max="8709" width="10.85546875" style="1003" customWidth="1"/>
    <col min="8710" max="8710" width="11" style="1003" customWidth="1"/>
    <col min="8711" max="8711" width="10" style="1003" customWidth="1"/>
    <col min="8712" max="8712" width="10.28515625" style="1003" customWidth="1"/>
    <col min="8713" max="8713" width="10.42578125" style="1003" customWidth="1"/>
    <col min="8714" max="8714" width="9.140625" style="1003"/>
    <col min="8715" max="8715" width="10.5703125" style="1003" customWidth="1"/>
    <col min="8716" max="8716" width="10.42578125" style="1003" customWidth="1"/>
    <col min="8717" max="8960" width="9.140625" style="1003"/>
    <col min="8961" max="8961" width="20.140625" style="1003" customWidth="1"/>
    <col min="8962" max="8962" width="10" style="1003" customWidth="1"/>
    <col min="8963" max="8963" width="10.7109375" style="1003" customWidth="1"/>
    <col min="8964" max="8964" width="9.5703125" style="1003" customWidth="1"/>
    <col min="8965" max="8965" width="10.85546875" style="1003" customWidth="1"/>
    <col min="8966" max="8966" width="11" style="1003" customWidth="1"/>
    <col min="8967" max="8967" width="10" style="1003" customWidth="1"/>
    <col min="8968" max="8968" width="10.28515625" style="1003" customWidth="1"/>
    <col min="8969" max="8969" width="10.42578125" style="1003" customWidth="1"/>
    <col min="8970" max="8970" width="9.140625" style="1003"/>
    <col min="8971" max="8971" width="10.5703125" style="1003" customWidth="1"/>
    <col min="8972" max="8972" width="10.42578125" style="1003" customWidth="1"/>
    <col min="8973" max="9216" width="9.140625" style="1003"/>
    <col min="9217" max="9217" width="20.140625" style="1003" customWidth="1"/>
    <col min="9218" max="9218" width="10" style="1003" customWidth="1"/>
    <col min="9219" max="9219" width="10.7109375" style="1003" customWidth="1"/>
    <col min="9220" max="9220" width="9.5703125" style="1003" customWidth="1"/>
    <col min="9221" max="9221" width="10.85546875" style="1003" customWidth="1"/>
    <col min="9222" max="9222" width="11" style="1003" customWidth="1"/>
    <col min="9223" max="9223" width="10" style="1003" customWidth="1"/>
    <col min="9224" max="9224" width="10.28515625" style="1003" customWidth="1"/>
    <col min="9225" max="9225" width="10.42578125" style="1003" customWidth="1"/>
    <col min="9226" max="9226" width="9.140625" style="1003"/>
    <col min="9227" max="9227" width="10.5703125" style="1003" customWidth="1"/>
    <col min="9228" max="9228" width="10.42578125" style="1003" customWidth="1"/>
    <col min="9229" max="9472" width="9.140625" style="1003"/>
    <col min="9473" max="9473" width="20.140625" style="1003" customWidth="1"/>
    <col min="9474" max="9474" width="10" style="1003" customWidth="1"/>
    <col min="9475" max="9475" width="10.7109375" style="1003" customWidth="1"/>
    <col min="9476" max="9476" width="9.5703125" style="1003" customWidth="1"/>
    <col min="9477" max="9477" width="10.85546875" style="1003" customWidth="1"/>
    <col min="9478" max="9478" width="11" style="1003" customWidth="1"/>
    <col min="9479" max="9479" width="10" style="1003" customWidth="1"/>
    <col min="9480" max="9480" width="10.28515625" style="1003" customWidth="1"/>
    <col min="9481" max="9481" width="10.42578125" style="1003" customWidth="1"/>
    <col min="9482" max="9482" width="9.140625" style="1003"/>
    <col min="9483" max="9483" width="10.5703125" style="1003" customWidth="1"/>
    <col min="9484" max="9484" width="10.42578125" style="1003" customWidth="1"/>
    <col min="9485" max="9728" width="9.140625" style="1003"/>
    <col min="9729" max="9729" width="20.140625" style="1003" customWidth="1"/>
    <col min="9730" max="9730" width="10" style="1003" customWidth="1"/>
    <col min="9731" max="9731" width="10.7109375" style="1003" customWidth="1"/>
    <col min="9732" max="9732" width="9.5703125" style="1003" customWidth="1"/>
    <col min="9733" max="9733" width="10.85546875" style="1003" customWidth="1"/>
    <col min="9734" max="9734" width="11" style="1003" customWidth="1"/>
    <col min="9735" max="9735" width="10" style="1003" customWidth="1"/>
    <col min="9736" max="9736" width="10.28515625" style="1003" customWidth="1"/>
    <col min="9737" max="9737" width="10.42578125" style="1003" customWidth="1"/>
    <col min="9738" max="9738" width="9.140625" style="1003"/>
    <col min="9739" max="9739" width="10.5703125" style="1003" customWidth="1"/>
    <col min="9740" max="9740" width="10.42578125" style="1003" customWidth="1"/>
    <col min="9741" max="9984" width="9.140625" style="1003"/>
    <col min="9985" max="9985" width="20.140625" style="1003" customWidth="1"/>
    <col min="9986" max="9986" width="10" style="1003" customWidth="1"/>
    <col min="9987" max="9987" width="10.7109375" style="1003" customWidth="1"/>
    <col min="9988" max="9988" width="9.5703125" style="1003" customWidth="1"/>
    <col min="9989" max="9989" width="10.85546875" style="1003" customWidth="1"/>
    <col min="9990" max="9990" width="11" style="1003" customWidth="1"/>
    <col min="9991" max="9991" width="10" style="1003" customWidth="1"/>
    <col min="9992" max="9992" width="10.28515625" style="1003" customWidth="1"/>
    <col min="9993" max="9993" width="10.42578125" style="1003" customWidth="1"/>
    <col min="9994" max="9994" width="9.140625" style="1003"/>
    <col min="9995" max="9995" width="10.5703125" style="1003" customWidth="1"/>
    <col min="9996" max="9996" width="10.42578125" style="1003" customWidth="1"/>
    <col min="9997" max="10240" width="9.140625" style="1003"/>
    <col min="10241" max="10241" width="20.140625" style="1003" customWidth="1"/>
    <col min="10242" max="10242" width="10" style="1003" customWidth="1"/>
    <col min="10243" max="10243" width="10.7109375" style="1003" customWidth="1"/>
    <col min="10244" max="10244" width="9.5703125" style="1003" customWidth="1"/>
    <col min="10245" max="10245" width="10.85546875" style="1003" customWidth="1"/>
    <col min="10246" max="10246" width="11" style="1003" customWidth="1"/>
    <col min="10247" max="10247" width="10" style="1003" customWidth="1"/>
    <col min="10248" max="10248" width="10.28515625" style="1003" customWidth="1"/>
    <col min="10249" max="10249" width="10.42578125" style="1003" customWidth="1"/>
    <col min="10250" max="10250" width="9.140625" style="1003"/>
    <col min="10251" max="10251" width="10.5703125" style="1003" customWidth="1"/>
    <col min="10252" max="10252" width="10.42578125" style="1003" customWidth="1"/>
    <col min="10253" max="10496" width="9.140625" style="1003"/>
    <col min="10497" max="10497" width="20.140625" style="1003" customWidth="1"/>
    <col min="10498" max="10498" width="10" style="1003" customWidth="1"/>
    <col min="10499" max="10499" width="10.7109375" style="1003" customWidth="1"/>
    <col min="10500" max="10500" width="9.5703125" style="1003" customWidth="1"/>
    <col min="10501" max="10501" width="10.85546875" style="1003" customWidth="1"/>
    <col min="10502" max="10502" width="11" style="1003" customWidth="1"/>
    <col min="10503" max="10503" width="10" style="1003" customWidth="1"/>
    <col min="10504" max="10504" width="10.28515625" style="1003" customWidth="1"/>
    <col min="10505" max="10505" width="10.42578125" style="1003" customWidth="1"/>
    <col min="10506" max="10506" width="9.140625" style="1003"/>
    <col min="10507" max="10507" width="10.5703125" style="1003" customWidth="1"/>
    <col min="10508" max="10508" width="10.42578125" style="1003" customWidth="1"/>
    <col min="10509" max="10752" width="9.140625" style="1003"/>
    <col min="10753" max="10753" width="20.140625" style="1003" customWidth="1"/>
    <col min="10754" max="10754" width="10" style="1003" customWidth="1"/>
    <col min="10755" max="10755" width="10.7109375" style="1003" customWidth="1"/>
    <col min="10756" max="10756" width="9.5703125" style="1003" customWidth="1"/>
    <col min="10757" max="10757" width="10.85546875" style="1003" customWidth="1"/>
    <col min="10758" max="10758" width="11" style="1003" customWidth="1"/>
    <col min="10759" max="10759" width="10" style="1003" customWidth="1"/>
    <col min="10760" max="10760" width="10.28515625" style="1003" customWidth="1"/>
    <col min="10761" max="10761" width="10.42578125" style="1003" customWidth="1"/>
    <col min="10762" max="10762" width="9.140625" style="1003"/>
    <col min="10763" max="10763" width="10.5703125" style="1003" customWidth="1"/>
    <col min="10764" max="10764" width="10.42578125" style="1003" customWidth="1"/>
    <col min="10765" max="11008" width="9.140625" style="1003"/>
    <col min="11009" max="11009" width="20.140625" style="1003" customWidth="1"/>
    <col min="11010" max="11010" width="10" style="1003" customWidth="1"/>
    <col min="11011" max="11011" width="10.7109375" style="1003" customWidth="1"/>
    <col min="11012" max="11012" width="9.5703125" style="1003" customWidth="1"/>
    <col min="11013" max="11013" width="10.85546875" style="1003" customWidth="1"/>
    <col min="11014" max="11014" width="11" style="1003" customWidth="1"/>
    <col min="11015" max="11015" width="10" style="1003" customWidth="1"/>
    <col min="11016" max="11016" width="10.28515625" style="1003" customWidth="1"/>
    <col min="11017" max="11017" width="10.42578125" style="1003" customWidth="1"/>
    <col min="11018" max="11018" width="9.140625" style="1003"/>
    <col min="11019" max="11019" width="10.5703125" style="1003" customWidth="1"/>
    <col min="11020" max="11020" width="10.42578125" style="1003" customWidth="1"/>
    <col min="11021" max="11264" width="9.140625" style="1003"/>
    <col min="11265" max="11265" width="20.140625" style="1003" customWidth="1"/>
    <col min="11266" max="11266" width="10" style="1003" customWidth="1"/>
    <col min="11267" max="11267" width="10.7109375" style="1003" customWidth="1"/>
    <col min="11268" max="11268" width="9.5703125" style="1003" customWidth="1"/>
    <col min="11269" max="11269" width="10.85546875" style="1003" customWidth="1"/>
    <col min="11270" max="11270" width="11" style="1003" customWidth="1"/>
    <col min="11271" max="11271" width="10" style="1003" customWidth="1"/>
    <col min="11272" max="11272" width="10.28515625" style="1003" customWidth="1"/>
    <col min="11273" max="11273" width="10.42578125" style="1003" customWidth="1"/>
    <col min="11274" max="11274" width="9.140625" style="1003"/>
    <col min="11275" max="11275" width="10.5703125" style="1003" customWidth="1"/>
    <col min="11276" max="11276" width="10.42578125" style="1003" customWidth="1"/>
    <col min="11277" max="11520" width="9.140625" style="1003"/>
    <col min="11521" max="11521" width="20.140625" style="1003" customWidth="1"/>
    <col min="11522" max="11522" width="10" style="1003" customWidth="1"/>
    <col min="11523" max="11523" width="10.7109375" style="1003" customWidth="1"/>
    <col min="11524" max="11524" width="9.5703125" style="1003" customWidth="1"/>
    <col min="11525" max="11525" width="10.85546875" style="1003" customWidth="1"/>
    <col min="11526" max="11526" width="11" style="1003" customWidth="1"/>
    <col min="11527" max="11527" width="10" style="1003" customWidth="1"/>
    <col min="11528" max="11528" width="10.28515625" style="1003" customWidth="1"/>
    <col min="11529" max="11529" width="10.42578125" style="1003" customWidth="1"/>
    <col min="11530" max="11530" width="9.140625" style="1003"/>
    <col min="11531" max="11531" width="10.5703125" style="1003" customWidth="1"/>
    <col min="11532" max="11532" width="10.42578125" style="1003" customWidth="1"/>
    <col min="11533" max="11776" width="9.140625" style="1003"/>
    <col min="11777" max="11777" width="20.140625" style="1003" customWidth="1"/>
    <col min="11778" max="11778" width="10" style="1003" customWidth="1"/>
    <col min="11779" max="11779" width="10.7109375" style="1003" customWidth="1"/>
    <col min="11780" max="11780" width="9.5703125" style="1003" customWidth="1"/>
    <col min="11781" max="11781" width="10.85546875" style="1003" customWidth="1"/>
    <col min="11782" max="11782" width="11" style="1003" customWidth="1"/>
    <col min="11783" max="11783" width="10" style="1003" customWidth="1"/>
    <col min="11784" max="11784" width="10.28515625" style="1003" customWidth="1"/>
    <col min="11785" max="11785" width="10.42578125" style="1003" customWidth="1"/>
    <col min="11786" max="11786" width="9.140625" style="1003"/>
    <col min="11787" max="11787" width="10.5703125" style="1003" customWidth="1"/>
    <col min="11788" max="11788" width="10.42578125" style="1003" customWidth="1"/>
    <col min="11789" max="12032" width="9.140625" style="1003"/>
    <col min="12033" max="12033" width="20.140625" style="1003" customWidth="1"/>
    <col min="12034" max="12034" width="10" style="1003" customWidth="1"/>
    <col min="12035" max="12035" width="10.7109375" style="1003" customWidth="1"/>
    <col min="12036" max="12036" width="9.5703125" style="1003" customWidth="1"/>
    <col min="12037" max="12037" width="10.85546875" style="1003" customWidth="1"/>
    <col min="12038" max="12038" width="11" style="1003" customWidth="1"/>
    <col min="12039" max="12039" width="10" style="1003" customWidth="1"/>
    <col min="12040" max="12040" width="10.28515625" style="1003" customWidth="1"/>
    <col min="12041" max="12041" width="10.42578125" style="1003" customWidth="1"/>
    <col min="12042" max="12042" width="9.140625" style="1003"/>
    <col min="12043" max="12043" width="10.5703125" style="1003" customWidth="1"/>
    <col min="12044" max="12044" width="10.42578125" style="1003" customWidth="1"/>
    <col min="12045" max="12288" width="9.140625" style="1003"/>
    <col min="12289" max="12289" width="20.140625" style="1003" customWidth="1"/>
    <col min="12290" max="12290" width="10" style="1003" customWidth="1"/>
    <col min="12291" max="12291" width="10.7109375" style="1003" customWidth="1"/>
    <col min="12292" max="12292" width="9.5703125" style="1003" customWidth="1"/>
    <col min="12293" max="12293" width="10.85546875" style="1003" customWidth="1"/>
    <col min="12294" max="12294" width="11" style="1003" customWidth="1"/>
    <col min="12295" max="12295" width="10" style="1003" customWidth="1"/>
    <col min="12296" max="12296" width="10.28515625" style="1003" customWidth="1"/>
    <col min="12297" max="12297" width="10.42578125" style="1003" customWidth="1"/>
    <col min="12298" max="12298" width="9.140625" style="1003"/>
    <col min="12299" max="12299" width="10.5703125" style="1003" customWidth="1"/>
    <col min="12300" max="12300" width="10.42578125" style="1003" customWidth="1"/>
    <col min="12301" max="12544" width="9.140625" style="1003"/>
    <col min="12545" max="12545" width="20.140625" style="1003" customWidth="1"/>
    <col min="12546" max="12546" width="10" style="1003" customWidth="1"/>
    <col min="12547" max="12547" width="10.7109375" style="1003" customWidth="1"/>
    <col min="12548" max="12548" width="9.5703125" style="1003" customWidth="1"/>
    <col min="12549" max="12549" width="10.85546875" style="1003" customWidth="1"/>
    <col min="12550" max="12550" width="11" style="1003" customWidth="1"/>
    <col min="12551" max="12551" width="10" style="1003" customWidth="1"/>
    <col min="12552" max="12552" width="10.28515625" style="1003" customWidth="1"/>
    <col min="12553" max="12553" width="10.42578125" style="1003" customWidth="1"/>
    <col min="12554" max="12554" width="9.140625" style="1003"/>
    <col min="12555" max="12555" width="10.5703125" style="1003" customWidth="1"/>
    <col min="12556" max="12556" width="10.42578125" style="1003" customWidth="1"/>
    <col min="12557" max="12800" width="9.140625" style="1003"/>
    <col min="12801" max="12801" width="20.140625" style="1003" customWidth="1"/>
    <col min="12802" max="12802" width="10" style="1003" customWidth="1"/>
    <col min="12803" max="12803" width="10.7109375" style="1003" customWidth="1"/>
    <col min="12804" max="12804" width="9.5703125" style="1003" customWidth="1"/>
    <col min="12805" max="12805" width="10.85546875" style="1003" customWidth="1"/>
    <col min="12806" max="12806" width="11" style="1003" customWidth="1"/>
    <col min="12807" max="12807" width="10" style="1003" customWidth="1"/>
    <col min="12808" max="12808" width="10.28515625" style="1003" customWidth="1"/>
    <col min="12809" max="12809" width="10.42578125" style="1003" customWidth="1"/>
    <col min="12810" max="12810" width="9.140625" style="1003"/>
    <col min="12811" max="12811" width="10.5703125" style="1003" customWidth="1"/>
    <col min="12812" max="12812" width="10.42578125" style="1003" customWidth="1"/>
    <col min="12813" max="13056" width="9.140625" style="1003"/>
    <col min="13057" max="13057" width="20.140625" style="1003" customWidth="1"/>
    <col min="13058" max="13058" width="10" style="1003" customWidth="1"/>
    <col min="13059" max="13059" width="10.7109375" style="1003" customWidth="1"/>
    <col min="13060" max="13060" width="9.5703125" style="1003" customWidth="1"/>
    <col min="13061" max="13061" width="10.85546875" style="1003" customWidth="1"/>
    <col min="13062" max="13062" width="11" style="1003" customWidth="1"/>
    <col min="13063" max="13063" width="10" style="1003" customWidth="1"/>
    <col min="13064" max="13064" width="10.28515625" style="1003" customWidth="1"/>
    <col min="13065" max="13065" width="10.42578125" style="1003" customWidth="1"/>
    <col min="13066" max="13066" width="9.140625" style="1003"/>
    <col min="13067" max="13067" width="10.5703125" style="1003" customWidth="1"/>
    <col min="13068" max="13068" width="10.42578125" style="1003" customWidth="1"/>
    <col min="13069" max="13312" width="9.140625" style="1003"/>
    <col min="13313" max="13313" width="20.140625" style="1003" customWidth="1"/>
    <col min="13314" max="13314" width="10" style="1003" customWidth="1"/>
    <col min="13315" max="13315" width="10.7109375" style="1003" customWidth="1"/>
    <col min="13316" max="13316" width="9.5703125" style="1003" customWidth="1"/>
    <col min="13317" max="13317" width="10.85546875" style="1003" customWidth="1"/>
    <col min="13318" max="13318" width="11" style="1003" customWidth="1"/>
    <col min="13319" max="13319" width="10" style="1003" customWidth="1"/>
    <col min="13320" max="13320" width="10.28515625" style="1003" customWidth="1"/>
    <col min="13321" max="13321" width="10.42578125" style="1003" customWidth="1"/>
    <col min="13322" max="13322" width="9.140625" style="1003"/>
    <col min="13323" max="13323" width="10.5703125" style="1003" customWidth="1"/>
    <col min="13324" max="13324" width="10.42578125" style="1003" customWidth="1"/>
    <col min="13325" max="13568" width="9.140625" style="1003"/>
    <col min="13569" max="13569" width="20.140625" style="1003" customWidth="1"/>
    <col min="13570" max="13570" width="10" style="1003" customWidth="1"/>
    <col min="13571" max="13571" width="10.7109375" style="1003" customWidth="1"/>
    <col min="13572" max="13572" width="9.5703125" style="1003" customWidth="1"/>
    <col min="13573" max="13573" width="10.85546875" style="1003" customWidth="1"/>
    <col min="13574" max="13574" width="11" style="1003" customWidth="1"/>
    <col min="13575" max="13575" width="10" style="1003" customWidth="1"/>
    <col min="13576" max="13576" width="10.28515625" style="1003" customWidth="1"/>
    <col min="13577" max="13577" width="10.42578125" style="1003" customWidth="1"/>
    <col min="13578" max="13578" width="9.140625" style="1003"/>
    <col min="13579" max="13579" width="10.5703125" style="1003" customWidth="1"/>
    <col min="13580" max="13580" width="10.42578125" style="1003" customWidth="1"/>
    <col min="13581" max="13824" width="9.140625" style="1003"/>
    <col min="13825" max="13825" width="20.140625" style="1003" customWidth="1"/>
    <col min="13826" max="13826" width="10" style="1003" customWidth="1"/>
    <col min="13827" max="13827" width="10.7109375" style="1003" customWidth="1"/>
    <col min="13828" max="13828" width="9.5703125" style="1003" customWidth="1"/>
    <col min="13829" max="13829" width="10.85546875" style="1003" customWidth="1"/>
    <col min="13830" max="13830" width="11" style="1003" customWidth="1"/>
    <col min="13831" max="13831" width="10" style="1003" customWidth="1"/>
    <col min="13832" max="13832" width="10.28515625" style="1003" customWidth="1"/>
    <col min="13833" max="13833" width="10.42578125" style="1003" customWidth="1"/>
    <col min="13834" max="13834" width="9.140625" style="1003"/>
    <col min="13835" max="13835" width="10.5703125" style="1003" customWidth="1"/>
    <col min="13836" max="13836" width="10.42578125" style="1003" customWidth="1"/>
    <col min="13837" max="14080" width="9.140625" style="1003"/>
    <col min="14081" max="14081" width="20.140625" style="1003" customWidth="1"/>
    <col min="14082" max="14082" width="10" style="1003" customWidth="1"/>
    <col min="14083" max="14083" width="10.7109375" style="1003" customWidth="1"/>
    <col min="14084" max="14084" width="9.5703125" style="1003" customWidth="1"/>
    <col min="14085" max="14085" width="10.85546875" style="1003" customWidth="1"/>
    <col min="14086" max="14086" width="11" style="1003" customWidth="1"/>
    <col min="14087" max="14087" width="10" style="1003" customWidth="1"/>
    <col min="14088" max="14088" width="10.28515625" style="1003" customWidth="1"/>
    <col min="14089" max="14089" width="10.42578125" style="1003" customWidth="1"/>
    <col min="14090" max="14090" width="9.140625" style="1003"/>
    <col min="14091" max="14091" width="10.5703125" style="1003" customWidth="1"/>
    <col min="14092" max="14092" width="10.42578125" style="1003" customWidth="1"/>
    <col min="14093" max="14336" width="9.140625" style="1003"/>
    <col min="14337" max="14337" width="20.140625" style="1003" customWidth="1"/>
    <col min="14338" max="14338" width="10" style="1003" customWidth="1"/>
    <col min="14339" max="14339" width="10.7109375" style="1003" customWidth="1"/>
    <col min="14340" max="14340" width="9.5703125" style="1003" customWidth="1"/>
    <col min="14341" max="14341" width="10.85546875" style="1003" customWidth="1"/>
    <col min="14342" max="14342" width="11" style="1003" customWidth="1"/>
    <col min="14343" max="14343" width="10" style="1003" customWidth="1"/>
    <col min="14344" max="14344" width="10.28515625" style="1003" customWidth="1"/>
    <col min="14345" max="14345" width="10.42578125" style="1003" customWidth="1"/>
    <col min="14346" max="14346" width="9.140625" style="1003"/>
    <col min="14347" max="14347" width="10.5703125" style="1003" customWidth="1"/>
    <col min="14348" max="14348" width="10.42578125" style="1003" customWidth="1"/>
    <col min="14349" max="14592" width="9.140625" style="1003"/>
    <col min="14593" max="14593" width="20.140625" style="1003" customWidth="1"/>
    <col min="14594" max="14594" width="10" style="1003" customWidth="1"/>
    <col min="14595" max="14595" width="10.7109375" style="1003" customWidth="1"/>
    <col min="14596" max="14596" width="9.5703125" style="1003" customWidth="1"/>
    <col min="14597" max="14597" width="10.85546875" style="1003" customWidth="1"/>
    <col min="14598" max="14598" width="11" style="1003" customWidth="1"/>
    <col min="14599" max="14599" width="10" style="1003" customWidth="1"/>
    <col min="14600" max="14600" width="10.28515625" style="1003" customWidth="1"/>
    <col min="14601" max="14601" width="10.42578125" style="1003" customWidth="1"/>
    <col min="14602" max="14602" width="9.140625" style="1003"/>
    <col min="14603" max="14603" width="10.5703125" style="1003" customWidth="1"/>
    <col min="14604" max="14604" width="10.42578125" style="1003" customWidth="1"/>
    <col min="14605" max="14848" width="9.140625" style="1003"/>
    <col min="14849" max="14849" width="20.140625" style="1003" customWidth="1"/>
    <col min="14850" max="14850" width="10" style="1003" customWidth="1"/>
    <col min="14851" max="14851" width="10.7109375" style="1003" customWidth="1"/>
    <col min="14852" max="14852" width="9.5703125" style="1003" customWidth="1"/>
    <col min="14853" max="14853" width="10.85546875" style="1003" customWidth="1"/>
    <col min="14854" max="14854" width="11" style="1003" customWidth="1"/>
    <col min="14855" max="14855" width="10" style="1003" customWidth="1"/>
    <col min="14856" max="14856" width="10.28515625" style="1003" customWidth="1"/>
    <col min="14857" max="14857" width="10.42578125" style="1003" customWidth="1"/>
    <col min="14858" max="14858" width="9.140625" style="1003"/>
    <col min="14859" max="14859" width="10.5703125" style="1003" customWidth="1"/>
    <col min="14860" max="14860" width="10.42578125" style="1003" customWidth="1"/>
    <col min="14861" max="15104" width="9.140625" style="1003"/>
    <col min="15105" max="15105" width="20.140625" style="1003" customWidth="1"/>
    <col min="15106" max="15106" width="10" style="1003" customWidth="1"/>
    <col min="15107" max="15107" width="10.7109375" style="1003" customWidth="1"/>
    <col min="15108" max="15108" width="9.5703125" style="1003" customWidth="1"/>
    <col min="15109" max="15109" width="10.85546875" style="1003" customWidth="1"/>
    <col min="15110" max="15110" width="11" style="1003" customWidth="1"/>
    <col min="15111" max="15111" width="10" style="1003" customWidth="1"/>
    <col min="15112" max="15112" width="10.28515625" style="1003" customWidth="1"/>
    <col min="15113" max="15113" width="10.42578125" style="1003" customWidth="1"/>
    <col min="15114" max="15114" width="9.140625" style="1003"/>
    <col min="15115" max="15115" width="10.5703125" style="1003" customWidth="1"/>
    <col min="15116" max="15116" width="10.42578125" style="1003" customWidth="1"/>
    <col min="15117" max="15360" width="9.140625" style="1003"/>
    <col min="15361" max="15361" width="20.140625" style="1003" customWidth="1"/>
    <col min="15362" max="15362" width="10" style="1003" customWidth="1"/>
    <col min="15363" max="15363" width="10.7109375" style="1003" customWidth="1"/>
    <col min="15364" max="15364" width="9.5703125" style="1003" customWidth="1"/>
    <col min="15365" max="15365" width="10.85546875" style="1003" customWidth="1"/>
    <col min="15366" max="15366" width="11" style="1003" customWidth="1"/>
    <col min="15367" max="15367" width="10" style="1003" customWidth="1"/>
    <col min="15368" max="15368" width="10.28515625" style="1003" customWidth="1"/>
    <col min="15369" max="15369" width="10.42578125" style="1003" customWidth="1"/>
    <col min="15370" max="15370" width="9.140625" style="1003"/>
    <col min="15371" max="15371" width="10.5703125" style="1003" customWidth="1"/>
    <col min="15372" max="15372" width="10.42578125" style="1003" customWidth="1"/>
    <col min="15373" max="15616" width="9.140625" style="1003"/>
    <col min="15617" max="15617" width="20.140625" style="1003" customWidth="1"/>
    <col min="15618" max="15618" width="10" style="1003" customWidth="1"/>
    <col min="15619" max="15619" width="10.7109375" style="1003" customWidth="1"/>
    <col min="15620" max="15620" width="9.5703125" style="1003" customWidth="1"/>
    <col min="15621" max="15621" width="10.85546875" style="1003" customWidth="1"/>
    <col min="15622" max="15622" width="11" style="1003" customWidth="1"/>
    <col min="15623" max="15623" width="10" style="1003" customWidth="1"/>
    <col min="15624" max="15624" width="10.28515625" style="1003" customWidth="1"/>
    <col min="15625" max="15625" width="10.42578125" style="1003" customWidth="1"/>
    <col min="15626" max="15626" width="9.140625" style="1003"/>
    <col min="15627" max="15627" width="10.5703125" style="1003" customWidth="1"/>
    <col min="15628" max="15628" width="10.42578125" style="1003" customWidth="1"/>
    <col min="15629" max="15872" width="9.140625" style="1003"/>
    <col min="15873" max="15873" width="20.140625" style="1003" customWidth="1"/>
    <col min="15874" max="15874" width="10" style="1003" customWidth="1"/>
    <col min="15875" max="15875" width="10.7109375" style="1003" customWidth="1"/>
    <col min="15876" max="15876" width="9.5703125" style="1003" customWidth="1"/>
    <col min="15877" max="15877" width="10.85546875" style="1003" customWidth="1"/>
    <col min="15878" max="15878" width="11" style="1003" customWidth="1"/>
    <col min="15879" max="15879" width="10" style="1003" customWidth="1"/>
    <col min="15880" max="15880" width="10.28515625" style="1003" customWidth="1"/>
    <col min="15881" max="15881" width="10.42578125" style="1003" customWidth="1"/>
    <col min="15882" max="15882" width="9.140625" style="1003"/>
    <col min="15883" max="15883" width="10.5703125" style="1003" customWidth="1"/>
    <col min="15884" max="15884" width="10.42578125" style="1003" customWidth="1"/>
    <col min="15885" max="16128" width="9.140625" style="1003"/>
    <col min="16129" max="16129" width="20.140625" style="1003" customWidth="1"/>
    <col min="16130" max="16130" width="10" style="1003" customWidth="1"/>
    <col min="16131" max="16131" width="10.7109375" style="1003" customWidth="1"/>
    <col min="16132" max="16132" width="9.5703125" style="1003" customWidth="1"/>
    <col min="16133" max="16133" width="10.85546875" style="1003" customWidth="1"/>
    <col min="16134" max="16134" width="11" style="1003" customWidth="1"/>
    <col min="16135" max="16135" width="10" style="1003" customWidth="1"/>
    <col min="16136" max="16136" width="10.28515625" style="1003" customWidth="1"/>
    <col min="16137" max="16137" width="10.42578125" style="1003" customWidth="1"/>
    <col min="16138" max="16138" width="9.140625" style="1003"/>
    <col min="16139" max="16139" width="10.5703125" style="1003" customWidth="1"/>
    <col min="16140" max="16140" width="10.42578125" style="1003" customWidth="1"/>
    <col min="16141" max="16384" width="9.140625" style="1003"/>
  </cols>
  <sheetData>
    <row r="1" spans="1:12" ht="15.75">
      <c r="A1" s="1821" t="s">
        <v>356</v>
      </c>
      <c r="B1" s="1821"/>
      <c r="C1" s="1821"/>
      <c r="D1" s="1821"/>
      <c r="E1" s="1818" t="s">
        <v>540</v>
      </c>
      <c r="F1" s="855"/>
      <c r="G1" s="1820"/>
      <c r="H1" s="1398"/>
      <c r="I1" s="1398"/>
      <c r="J1" s="1398"/>
      <c r="K1" s="1398"/>
    </row>
    <row r="2" spans="1:12" ht="15" customHeight="1" thickBot="1">
      <c r="A2" s="1819" t="s">
        <v>272</v>
      </c>
      <c r="B2" s="1819"/>
      <c r="C2" s="1821"/>
      <c r="D2" s="1821"/>
      <c r="E2" s="1821"/>
      <c r="F2" s="1818"/>
      <c r="G2" s="1398"/>
      <c r="H2" s="1398"/>
      <c r="I2" s="1398"/>
      <c r="J2" s="1398"/>
      <c r="K2" s="1398"/>
    </row>
    <row r="3" spans="1:12" ht="15.75" thickBot="1">
      <c r="A3" s="1399" t="s">
        <v>4</v>
      </c>
      <c r="B3" s="1400"/>
      <c r="C3" s="1400"/>
      <c r="D3" s="1400"/>
      <c r="E3" s="1400"/>
      <c r="F3" s="1400"/>
      <c r="G3" s="1400"/>
      <c r="H3" s="1400"/>
      <c r="I3" s="1400"/>
      <c r="J3" s="1400"/>
      <c r="K3" s="1400"/>
      <c r="L3" s="1401"/>
    </row>
    <row r="4" spans="1:12">
      <c r="A4" s="1402"/>
      <c r="B4" s="1403"/>
      <c r="C4" s="1006" t="s">
        <v>5</v>
      </c>
      <c r="D4" s="1006"/>
      <c r="E4" s="1006"/>
      <c r="F4" s="1006"/>
      <c r="G4" s="1404"/>
      <c r="H4" s="1515" t="s">
        <v>6</v>
      </c>
      <c r="I4" s="1516"/>
      <c r="J4" s="1405" t="s">
        <v>7</v>
      </c>
      <c r="K4" s="1406" t="s">
        <v>8</v>
      </c>
      <c r="L4" s="1407"/>
    </row>
    <row r="5" spans="1:12">
      <c r="A5" s="1408" t="s">
        <v>9</v>
      </c>
      <c r="B5" s="1409" t="s">
        <v>10</v>
      </c>
      <c r="C5" s="1410" t="s">
        <v>36</v>
      </c>
      <c r="D5" s="1410"/>
      <c r="E5" s="1411" t="s">
        <v>37</v>
      </c>
      <c r="F5" s="1412"/>
      <c r="G5" s="1413"/>
      <c r="H5" s="1517" t="s">
        <v>11</v>
      </c>
      <c r="I5" s="1518"/>
      <c r="J5" s="1414" t="s">
        <v>12</v>
      </c>
      <c r="K5" s="1415" t="s">
        <v>13</v>
      </c>
      <c r="L5" s="1416"/>
    </row>
    <row r="6" spans="1:12" ht="45.75" thickBot="1">
      <c r="A6" s="1417" t="s">
        <v>14</v>
      </c>
      <c r="B6" s="1418" t="s">
        <v>15</v>
      </c>
      <c r="C6" s="1159" t="s">
        <v>537</v>
      </c>
      <c r="D6" s="1160" t="s">
        <v>528</v>
      </c>
      <c r="E6" s="1419" t="s">
        <v>537</v>
      </c>
      <c r="F6" s="1420" t="s">
        <v>528</v>
      </c>
      <c r="G6" s="1421" t="s">
        <v>16</v>
      </c>
      <c r="H6" s="1422" t="s">
        <v>537</v>
      </c>
      <c r="I6" s="1423" t="s">
        <v>16</v>
      </c>
      <c r="J6" s="1424" t="s">
        <v>16</v>
      </c>
      <c r="K6" s="1425" t="s">
        <v>537</v>
      </c>
      <c r="L6" s="1426" t="s">
        <v>17</v>
      </c>
    </row>
    <row r="7" spans="1:12" ht="15.75" thickBot="1">
      <c r="A7" s="1376" t="s">
        <v>18</v>
      </c>
      <c r="B7" s="1377" t="s">
        <v>19</v>
      </c>
      <c r="C7" s="1427">
        <v>18862.575882782352</v>
      </c>
      <c r="D7" s="1427">
        <v>19033.747047954865</v>
      </c>
      <c r="E7" s="1428">
        <v>19239.827400438</v>
      </c>
      <c r="F7" s="1429">
        <v>19414.421988913964</v>
      </c>
      <c r="G7" s="1430">
        <v>-0.89930356193792993</v>
      </c>
      <c r="H7" s="1431">
        <v>307.9076298566813</v>
      </c>
      <c r="I7" s="1431">
        <v>9.3051780281309905E-4</v>
      </c>
      <c r="J7" s="1432">
        <v>-27.925722474325294</v>
      </c>
      <c r="K7" s="1431">
        <v>100</v>
      </c>
      <c r="L7" s="1433" t="s">
        <v>19</v>
      </c>
    </row>
    <row r="8" spans="1:12" ht="15.75" thickBot="1">
      <c r="A8" s="1378"/>
      <c r="B8" s="1379"/>
      <c r="C8" s="1434"/>
      <c r="D8" s="1434"/>
      <c r="E8" s="1434"/>
      <c r="F8" s="1434"/>
      <c r="G8" s="1435"/>
      <c r="H8" s="1432"/>
      <c r="I8" s="1432"/>
      <c r="J8" s="1432"/>
      <c r="K8" s="1432"/>
      <c r="L8" s="1436"/>
    </row>
    <row r="9" spans="1:12">
      <c r="A9" s="1380" t="s">
        <v>80</v>
      </c>
      <c r="B9" s="1381" t="s">
        <v>19</v>
      </c>
      <c r="C9" s="1437">
        <v>17610.672108975603</v>
      </c>
      <c r="D9" s="1437">
        <v>19093.747221150748</v>
      </c>
      <c r="E9" s="1438">
        <v>17962.885551155116</v>
      </c>
      <c r="F9" s="1438">
        <v>19475.622165573765</v>
      </c>
      <c r="G9" s="1439">
        <v>-7.7673339601578917</v>
      </c>
      <c r="H9" s="1440">
        <v>216.43571428571428</v>
      </c>
      <c r="I9" s="1440">
        <v>-4.1895908429772888</v>
      </c>
      <c r="J9" s="1440">
        <v>-48.148148148148145</v>
      </c>
      <c r="K9" s="1440">
        <v>0.11598044901002402</v>
      </c>
      <c r="L9" s="1441">
        <v>-4.5232830187492107E-2</v>
      </c>
    </row>
    <row r="10" spans="1:12">
      <c r="A10" s="1161" t="s">
        <v>81</v>
      </c>
      <c r="B10" s="1382" t="s">
        <v>19</v>
      </c>
      <c r="C10" s="1442">
        <v>20396.622580884643</v>
      </c>
      <c r="D10" s="1442">
        <v>20435.079680447376</v>
      </c>
      <c r="E10" s="1443">
        <v>20804.555032502336</v>
      </c>
      <c r="F10" s="1443">
        <v>20843.781274056324</v>
      </c>
      <c r="G10" s="1444">
        <v>-0.1881915811638836</v>
      </c>
      <c r="H10" s="1445">
        <v>350.35108853410742</v>
      </c>
      <c r="I10" s="1445">
        <v>1.2893166401051934</v>
      </c>
      <c r="J10" s="1445">
        <v>-31.360828850368598</v>
      </c>
      <c r="K10" s="1445">
        <v>28.539474774252337</v>
      </c>
      <c r="L10" s="1446">
        <v>-1.4282825699081592</v>
      </c>
    </row>
    <row r="11" spans="1:12">
      <c r="A11" s="1162" t="s">
        <v>82</v>
      </c>
      <c r="B11" s="1383" t="s">
        <v>19</v>
      </c>
      <c r="C11" s="1163">
        <v>19832.720665109759</v>
      </c>
      <c r="D11" s="1163">
        <v>20039.976841367188</v>
      </c>
      <c r="E11" s="1447">
        <v>20229.375078411955</v>
      </c>
      <c r="F11" s="1447">
        <v>20440.776378194532</v>
      </c>
      <c r="G11" s="1448">
        <v>-1.0342136515327895</v>
      </c>
      <c r="H11" s="1449">
        <v>393.36038961038963</v>
      </c>
      <c r="I11" s="1449">
        <v>0.63205518013500461</v>
      </c>
      <c r="J11" s="1449">
        <v>-43.120960295475527</v>
      </c>
      <c r="K11" s="1449">
        <v>5.103139756441057</v>
      </c>
      <c r="L11" s="1450">
        <v>-1.3633039980370887</v>
      </c>
    </row>
    <row r="12" spans="1:12">
      <c r="A12" s="1162" t="s">
        <v>83</v>
      </c>
      <c r="B12" s="1383" t="s">
        <v>19</v>
      </c>
      <c r="C12" s="1163" t="s">
        <v>200</v>
      </c>
      <c r="D12" s="1163" t="s">
        <v>200</v>
      </c>
      <c r="E12" s="1447" t="s">
        <v>200</v>
      </c>
      <c r="F12" s="1447" t="s">
        <v>200</v>
      </c>
      <c r="G12" s="1448" t="s">
        <v>73</v>
      </c>
      <c r="H12" s="1449" t="s">
        <v>200</v>
      </c>
      <c r="I12" s="1449" t="s">
        <v>73</v>
      </c>
      <c r="J12" s="1449" t="s">
        <v>73</v>
      </c>
      <c r="K12" s="1449">
        <v>0.61303951619584129</v>
      </c>
      <c r="L12" s="1450" t="s">
        <v>73</v>
      </c>
    </row>
    <row r="13" spans="1:12">
      <c r="A13" s="1162" t="s">
        <v>71</v>
      </c>
      <c r="B13" s="1383" t="s">
        <v>19</v>
      </c>
      <c r="C13" s="1163">
        <v>16133.322005795048</v>
      </c>
      <c r="D13" s="1163">
        <v>16576.039850727495</v>
      </c>
      <c r="E13" s="1447">
        <v>16455.988445910949</v>
      </c>
      <c r="F13" s="1447">
        <v>16907.560647742044</v>
      </c>
      <c r="G13" s="1448">
        <v>-2.6708299987165889</v>
      </c>
      <c r="H13" s="1449">
        <v>279.20034921939191</v>
      </c>
      <c r="I13" s="1449">
        <v>0.23296609403361698</v>
      </c>
      <c r="J13" s="1449">
        <v>-28.052024830032519</v>
      </c>
      <c r="K13" s="1449">
        <v>40.32805898434264</v>
      </c>
      <c r="L13" s="1450">
        <v>-7.0794610116401202E-2</v>
      </c>
    </row>
    <row r="14" spans="1:12" ht="15.75" thickBot="1">
      <c r="A14" s="1384" t="s">
        <v>84</v>
      </c>
      <c r="B14" s="1385" t="s">
        <v>19</v>
      </c>
      <c r="C14" s="1164">
        <v>20680.851761979622</v>
      </c>
      <c r="D14" s="1164">
        <v>20635.779579526123</v>
      </c>
      <c r="E14" s="1451">
        <v>21094.468797219215</v>
      </c>
      <c r="F14" s="1451">
        <v>21048.495171116647</v>
      </c>
      <c r="G14" s="1452">
        <v>0.21841763854764576</v>
      </c>
      <c r="H14" s="1453">
        <v>287.31067452521285</v>
      </c>
      <c r="I14" s="1453">
        <v>9.7091940422808207E-2</v>
      </c>
      <c r="J14" s="1453">
        <v>-20.572171651495449</v>
      </c>
      <c r="K14" s="1453">
        <v>25.300306519758099</v>
      </c>
      <c r="L14" s="1454">
        <v>2.3423413895933045</v>
      </c>
    </row>
    <row r="15" spans="1:12" ht="15.75" thickBot="1">
      <c r="A15" s="1378"/>
      <c r="B15" s="1386"/>
      <c r="C15" s="1434"/>
      <c r="D15" s="1434"/>
      <c r="E15" s="1434"/>
      <c r="F15" s="1434"/>
      <c r="G15" s="1435"/>
      <c r="H15" s="1432"/>
      <c r="I15" s="1432"/>
      <c r="J15" s="1432"/>
      <c r="K15" s="1432"/>
      <c r="L15" s="1436"/>
    </row>
    <row r="16" spans="1:12">
      <c r="A16" s="1165" t="s">
        <v>85</v>
      </c>
      <c r="B16" s="1387" t="s">
        <v>21</v>
      </c>
      <c r="C16" s="1166" t="s">
        <v>73</v>
      </c>
      <c r="D16" s="1166" t="s">
        <v>73</v>
      </c>
      <c r="E16" s="1455" t="s">
        <v>73</v>
      </c>
      <c r="F16" s="1455" t="s">
        <v>73</v>
      </c>
      <c r="G16" s="1456" t="s">
        <v>73</v>
      </c>
      <c r="H16" s="1457" t="s">
        <v>73</v>
      </c>
      <c r="I16" s="1457" t="s">
        <v>73</v>
      </c>
      <c r="J16" s="1458" t="s">
        <v>73</v>
      </c>
      <c r="K16" s="1458" t="s">
        <v>73</v>
      </c>
      <c r="L16" s="1459" t="s">
        <v>73</v>
      </c>
    </row>
    <row r="17" spans="1:12">
      <c r="A17" s="1161" t="s">
        <v>85</v>
      </c>
      <c r="B17" s="1388" t="s">
        <v>22</v>
      </c>
      <c r="C17" s="1163" t="s">
        <v>73</v>
      </c>
      <c r="D17" s="1163" t="s">
        <v>73</v>
      </c>
      <c r="E17" s="1447" t="s">
        <v>73</v>
      </c>
      <c r="F17" s="1447" t="s">
        <v>73</v>
      </c>
      <c r="G17" s="1448" t="s">
        <v>73</v>
      </c>
      <c r="H17" s="1449" t="s">
        <v>73</v>
      </c>
      <c r="I17" s="1449" t="s">
        <v>73</v>
      </c>
      <c r="J17" s="1460" t="s">
        <v>73</v>
      </c>
      <c r="K17" s="1460" t="s">
        <v>73</v>
      </c>
      <c r="L17" s="1461" t="s">
        <v>73</v>
      </c>
    </row>
    <row r="18" spans="1:12">
      <c r="A18" s="1161" t="s">
        <v>85</v>
      </c>
      <c r="B18" s="1388" t="s">
        <v>23</v>
      </c>
      <c r="C18" s="1163" t="s">
        <v>73</v>
      </c>
      <c r="D18" s="1163" t="s">
        <v>73</v>
      </c>
      <c r="E18" s="1447" t="s">
        <v>73</v>
      </c>
      <c r="F18" s="1447" t="s">
        <v>73</v>
      </c>
      <c r="G18" s="1448" t="s">
        <v>73</v>
      </c>
      <c r="H18" s="1449" t="s">
        <v>73</v>
      </c>
      <c r="I18" s="1449" t="s">
        <v>73</v>
      </c>
      <c r="J18" s="1460" t="s">
        <v>73</v>
      </c>
      <c r="K18" s="1460" t="s">
        <v>73</v>
      </c>
      <c r="L18" s="1461" t="s">
        <v>73</v>
      </c>
    </row>
    <row r="19" spans="1:12">
      <c r="A19" s="1165" t="s">
        <v>85</v>
      </c>
      <c r="B19" s="1389" t="s">
        <v>24</v>
      </c>
      <c r="C19" s="1167">
        <v>18827.768728870858</v>
      </c>
      <c r="D19" s="1167">
        <v>21934.551426024955</v>
      </c>
      <c r="E19" s="1462">
        <v>19204.324103448274</v>
      </c>
      <c r="F19" s="1462">
        <v>22373.242454545452</v>
      </c>
      <c r="G19" s="1463">
        <v>-14.163876145960085</v>
      </c>
      <c r="H19" s="1464">
        <v>232.01999999999998</v>
      </c>
      <c r="I19" s="1464">
        <v>5.463636363636355</v>
      </c>
      <c r="J19" s="1465">
        <v>-16.666666666666664</v>
      </c>
      <c r="K19" s="1465">
        <v>4.1421588932151442E-2</v>
      </c>
      <c r="L19" s="1466">
        <v>5.5964157771478534E-3</v>
      </c>
    </row>
    <row r="20" spans="1:12">
      <c r="A20" s="1161" t="s">
        <v>85</v>
      </c>
      <c r="B20" s="1388" t="s">
        <v>25</v>
      </c>
      <c r="C20" s="1163" t="s">
        <v>200</v>
      </c>
      <c r="D20" s="1163" t="s">
        <v>200</v>
      </c>
      <c r="E20" s="1447" t="s">
        <v>200</v>
      </c>
      <c r="F20" s="1447" t="s">
        <v>200</v>
      </c>
      <c r="G20" s="1448" t="s">
        <v>73</v>
      </c>
      <c r="H20" s="1449" t="s">
        <v>200</v>
      </c>
      <c r="I20" s="1449" t="s">
        <v>73</v>
      </c>
      <c r="J20" s="1460" t="s">
        <v>73</v>
      </c>
      <c r="K20" s="1460">
        <v>2.4852953359290861E-2</v>
      </c>
      <c r="L20" s="1461" t="s">
        <v>73</v>
      </c>
    </row>
    <row r="21" spans="1:12">
      <c r="A21" s="1161" t="s">
        <v>85</v>
      </c>
      <c r="B21" s="1388" t="s">
        <v>26</v>
      </c>
      <c r="C21" s="1163">
        <v>16901.357843137252</v>
      </c>
      <c r="D21" s="1163" t="s">
        <v>200</v>
      </c>
      <c r="E21" s="1447">
        <v>17239.384999999998</v>
      </c>
      <c r="F21" s="1447" t="s">
        <v>200</v>
      </c>
      <c r="G21" s="1448" t="s">
        <v>73</v>
      </c>
      <c r="H21" s="1449">
        <v>195</v>
      </c>
      <c r="I21" s="1449" t="s">
        <v>73</v>
      </c>
      <c r="J21" s="1460" t="s">
        <v>73</v>
      </c>
      <c r="K21" s="1460">
        <v>1.6568635572860573E-2</v>
      </c>
      <c r="L21" s="1461">
        <v>1.0597773380359976E-2</v>
      </c>
    </row>
    <row r="22" spans="1:12">
      <c r="A22" s="1165" t="s">
        <v>85</v>
      </c>
      <c r="B22" s="1389" t="s">
        <v>27</v>
      </c>
      <c r="C22" s="1167">
        <v>16855.681692356087</v>
      </c>
      <c r="D22" s="1167">
        <v>18309.257357043232</v>
      </c>
      <c r="E22" s="1462">
        <v>17192.79532620321</v>
      </c>
      <c r="F22" s="1462">
        <v>18675.442504184099</v>
      </c>
      <c r="G22" s="1463">
        <v>-7.9390203345849102</v>
      </c>
      <c r="H22" s="1464">
        <v>207.77777777777777</v>
      </c>
      <c r="I22" s="1464">
        <v>-8.7035060922450214</v>
      </c>
      <c r="J22" s="1465">
        <v>-57.142857142857139</v>
      </c>
      <c r="K22" s="1465">
        <v>7.4558860077872588E-2</v>
      </c>
      <c r="L22" s="1466">
        <v>-5.0829245964639932E-2</v>
      </c>
    </row>
    <row r="23" spans="1:12">
      <c r="A23" s="1161" t="s">
        <v>85</v>
      </c>
      <c r="B23" s="1388" t="s">
        <v>28</v>
      </c>
      <c r="C23" s="1163">
        <v>17015.565686274509</v>
      </c>
      <c r="D23" s="1163">
        <v>18372.283333333333</v>
      </c>
      <c r="E23" s="1447">
        <v>17355.877</v>
      </c>
      <c r="F23" s="1447">
        <v>18739.728999999999</v>
      </c>
      <c r="G23" s="1448">
        <v>-7.3845891794913312</v>
      </c>
      <c r="H23" s="1449">
        <v>210</v>
      </c>
      <c r="I23" s="1449">
        <v>-8.4568439407149096</v>
      </c>
      <c r="J23" s="1460">
        <v>-55.555555555555557</v>
      </c>
      <c r="K23" s="1460">
        <v>6.6274542291442293E-2</v>
      </c>
      <c r="L23" s="1461">
        <v>-4.1200977173568451E-2</v>
      </c>
    </row>
    <row r="24" spans="1:12" ht="15.75" thickBot="1">
      <c r="A24" s="1390" t="s">
        <v>85</v>
      </c>
      <c r="B24" s="1391" t="s">
        <v>29</v>
      </c>
      <c r="C24" s="1168" t="s">
        <v>200</v>
      </c>
      <c r="D24" s="1168">
        <v>17908.8</v>
      </c>
      <c r="E24" s="1467" t="s">
        <v>200</v>
      </c>
      <c r="F24" s="1467">
        <v>18266.975999999999</v>
      </c>
      <c r="G24" s="1468" t="s">
        <v>73</v>
      </c>
      <c r="H24" s="1460" t="s">
        <v>200</v>
      </c>
      <c r="I24" s="1460" t="s">
        <v>73</v>
      </c>
      <c r="J24" s="1460" t="s">
        <v>73</v>
      </c>
      <c r="K24" s="1460">
        <v>8.2843177864302866E-3</v>
      </c>
      <c r="L24" s="1461" t="s">
        <v>73</v>
      </c>
    </row>
    <row r="25" spans="1:12" ht="15.75" thickBot="1">
      <c r="A25" s="1378"/>
      <c r="B25" s="1386"/>
      <c r="C25" s="1434"/>
      <c r="D25" s="1434"/>
      <c r="E25" s="1434"/>
      <c r="F25" s="1434"/>
      <c r="G25" s="1435"/>
      <c r="H25" s="1432"/>
      <c r="I25" s="1432"/>
      <c r="J25" s="1432"/>
      <c r="K25" s="1432"/>
      <c r="L25" s="1436"/>
    </row>
    <row r="26" spans="1:12">
      <c r="A26" s="1165" t="s">
        <v>86</v>
      </c>
      <c r="B26" s="1387" t="s">
        <v>21</v>
      </c>
      <c r="C26" s="1166">
        <v>21628.384119939805</v>
      </c>
      <c r="D26" s="1166">
        <v>21136.670085957223</v>
      </c>
      <c r="E26" s="1455">
        <v>22060.951802338601</v>
      </c>
      <c r="F26" s="1455">
        <v>21559.403487676369</v>
      </c>
      <c r="G26" s="1456">
        <v>2.3263552488774715</v>
      </c>
      <c r="H26" s="1457">
        <v>411.81439114391145</v>
      </c>
      <c r="I26" s="1457">
        <v>2.6123840251201274</v>
      </c>
      <c r="J26" s="1458">
        <v>-2.8673835125448028</v>
      </c>
      <c r="K26" s="1458">
        <v>4.4901002402452157</v>
      </c>
      <c r="L26" s="1459">
        <v>1.1583591368298825</v>
      </c>
    </row>
    <row r="27" spans="1:12">
      <c r="A27" s="1161" t="s">
        <v>86</v>
      </c>
      <c r="B27" s="1388" t="s">
        <v>22</v>
      </c>
      <c r="C27" s="1163">
        <v>21915.45882352941</v>
      </c>
      <c r="D27" s="1163">
        <v>21318.745098039213</v>
      </c>
      <c r="E27" s="1447">
        <v>22353.768</v>
      </c>
      <c r="F27" s="1447">
        <v>21745.119999999999</v>
      </c>
      <c r="G27" s="1448">
        <v>2.7990096168703649</v>
      </c>
      <c r="H27" s="1449">
        <v>406.7</v>
      </c>
      <c r="I27" s="1449">
        <v>1.8532431755572194</v>
      </c>
      <c r="J27" s="1460">
        <v>1.837270341207349</v>
      </c>
      <c r="K27" s="1460">
        <v>3.2143153011349512</v>
      </c>
      <c r="L27" s="1461">
        <v>0.93941680579222364</v>
      </c>
    </row>
    <row r="28" spans="1:12">
      <c r="A28" s="1161" t="s">
        <v>86</v>
      </c>
      <c r="B28" s="1388" t="s">
        <v>23</v>
      </c>
      <c r="C28" s="1163">
        <v>20935.823529411766</v>
      </c>
      <c r="D28" s="1163">
        <v>20750.892156862745</v>
      </c>
      <c r="E28" s="1447">
        <v>21354.54</v>
      </c>
      <c r="F28" s="1447">
        <v>21165.91</v>
      </c>
      <c r="G28" s="1448">
        <v>0.89119721287674847</v>
      </c>
      <c r="H28" s="1449">
        <v>424.7</v>
      </c>
      <c r="I28" s="1449">
        <v>4.6832634951934935</v>
      </c>
      <c r="J28" s="1460">
        <v>-12.994350282485875</v>
      </c>
      <c r="K28" s="1460">
        <v>1.2757849391102642</v>
      </c>
      <c r="L28" s="1461">
        <v>0.21894233103765859</v>
      </c>
    </row>
    <row r="29" spans="1:12">
      <c r="A29" s="1165" t="s">
        <v>86</v>
      </c>
      <c r="B29" s="1389" t="s">
        <v>24</v>
      </c>
      <c r="C29" s="1167">
        <v>20827.394782672356</v>
      </c>
      <c r="D29" s="1167">
        <v>21057.134655822378</v>
      </c>
      <c r="E29" s="1462">
        <v>21243.942678325802</v>
      </c>
      <c r="F29" s="1462">
        <v>21478.277348938827</v>
      </c>
      <c r="G29" s="1463">
        <v>-1.0910310301240373</v>
      </c>
      <c r="H29" s="1464">
        <v>365.9139534883721</v>
      </c>
      <c r="I29" s="1464">
        <v>1.1891648206958203</v>
      </c>
      <c r="J29" s="1465">
        <v>-32.05417607223476</v>
      </c>
      <c r="K29" s="1465">
        <v>9.9743186148620655</v>
      </c>
      <c r="L29" s="1466">
        <v>-0.60604919024899395</v>
      </c>
    </row>
    <row r="30" spans="1:12">
      <c r="A30" s="1161" t="s">
        <v>86</v>
      </c>
      <c r="B30" s="1388" t="s">
        <v>25</v>
      </c>
      <c r="C30" s="1163">
        <v>21024.330392156862</v>
      </c>
      <c r="D30" s="1163">
        <v>21273.700980392157</v>
      </c>
      <c r="E30" s="1447">
        <v>21444.816999999999</v>
      </c>
      <c r="F30" s="1447">
        <v>21699.174999999999</v>
      </c>
      <c r="G30" s="1448">
        <v>-1.1722012472824437</v>
      </c>
      <c r="H30" s="1449">
        <v>355.1</v>
      </c>
      <c r="I30" s="1449">
        <v>0.50948202660628683</v>
      </c>
      <c r="J30" s="1460">
        <v>-37.974683544303801</v>
      </c>
      <c r="K30" s="1460">
        <v>6.4949051445613453</v>
      </c>
      <c r="L30" s="1461">
        <v>-1.0522646667594096</v>
      </c>
    </row>
    <row r="31" spans="1:12">
      <c r="A31" s="1161" t="s">
        <v>86</v>
      </c>
      <c r="B31" s="1388" t="s">
        <v>26</v>
      </c>
      <c r="C31" s="1163">
        <v>20489.24607843137</v>
      </c>
      <c r="D31" s="1163">
        <v>20559.099019607842</v>
      </c>
      <c r="E31" s="1447">
        <v>20899.030999999999</v>
      </c>
      <c r="F31" s="1447">
        <v>20970.280999999999</v>
      </c>
      <c r="G31" s="1448">
        <v>-0.3397665486695195</v>
      </c>
      <c r="H31" s="1449">
        <v>386.1</v>
      </c>
      <c r="I31" s="1449">
        <v>0.99398378236986962</v>
      </c>
      <c r="J31" s="1460">
        <v>-17.322834645669293</v>
      </c>
      <c r="K31" s="1460">
        <v>3.4794134703007207</v>
      </c>
      <c r="L31" s="1461">
        <v>0.44621547651041737</v>
      </c>
    </row>
    <row r="32" spans="1:12">
      <c r="A32" s="1165" t="s">
        <v>86</v>
      </c>
      <c r="B32" s="1389" t="s">
        <v>27</v>
      </c>
      <c r="C32" s="1167">
        <v>19541.102980593572</v>
      </c>
      <c r="D32" s="1167">
        <v>19797.228020871942</v>
      </c>
      <c r="E32" s="1462">
        <v>19931.925040205446</v>
      </c>
      <c r="F32" s="1462">
        <v>20193.172581289382</v>
      </c>
      <c r="G32" s="1463">
        <v>-1.2937419319934065</v>
      </c>
      <c r="H32" s="1464">
        <v>319.7149499705709</v>
      </c>
      <c r="I32" s="1464">
        <v>-1.3306325103097867</v>
      </c>
      <c r="J32" s="1465">
        <v>-36.816660468575677</v>
      </c>
      <c r="K32" s="1465">
        <v>14.075055919145058</v>
      </c>
      <c r="L32" s="1466">
        <v>-1.9805925164890503</v>
      </c>
    </row>
    <row r="33" spans="1:12">
      <c r="A33" s="1161" t="s">
        <v>86</v>
      </c>
      <c r="B33" s="1388" t="s">
        <v>28</v>
      </c>
      <c r="C33" s="1163">
        <v>19462.385294117648</v>
      </c>
      <c r="D33" s="1163">
        <v>19745.453921568627</v>
      </c>
      <c r="E33" s="1447">
        <v>19851.633000000002</v>
      </c>
      <c r="F33" s="1447">
        <v>20140.363000000001</v>
      </c>
      <c r="G33" s="1448">
        <v>-1.4335888583537424</v>
      </c>
      <c r="H33" s="1449">
        <v>309.10000000000002</v>
      </c>
      <c r="I33" s="1449">
        <v>-1.3090676883780223</v>
      </c>
      <c r="J33" s="1460">
        <v>-38.155802861685217</v>
      </c>
      <c r="K33" s="1460">
        <v>9.6677988567641453</v>
      </c>
      <c r="L33" s="1461">
        <v>-1.5992181004844817</v>
      </c>
    </row>
    <row r="34" spans="1:12" ht="15.75" thickBot="1">
      <c r="A34" s="1390" t="s">
        <v>86</v>
      </c>
      <c r="B34" s="1391" t="s">
        <v>29</v>
      </c>
      <c r="C34" s="1168">
        <v>19696.726470588233</v>
      </c>
      <c r="D34" s="1168">
        <v>19906.368627450978</v>
      </c>
      <c r="E34" s="1467">
        <v>20090.661</v>
      </c>
      <c r="F34" s="1467">
        <v>20304.495999999999</v>
      </c>
      <c r="G34" s="1468">
        <v>-1.0531411368201364</v>
      </c>
      <c r="H34" s="1460">
        <v>343</v>
      </c>
      <c r="I34" s="1460">
        <v>-1.8597997138769671</v>
      </c>
      <c r="J34" s="1460">
        <v>-33.665835411471321</v>
      </c>
      <c r="K34" s="1460">
        <v>4.4072570623809124</v>
      </c>
      <c r="L34" s="1461">
        <v>-0.38137441600456601</v>
      </c>
    </row>
    <row r="35" spans="1:12" ht="15.75" thickBot="1">
      <c r="A35" s="1392"/>
      <c r="B35" s="1393"/>
      <c r="C35" s="1469"/>
      <c r="D35" s="1469"/>
      <c r="E35" s="1469"/>
      <c r="F35" s="1469"/>
      <c r="G35" s="1470"/>
      <c r="H35" s="1471"/>
      <c r="I35" s="1471"/>
      <c r="J35" s="1471"/>
      <c r="K35" s="1471"/>
      <c r="L35" s="1472"/>
    </row>
    <row r="36" spans="1:12">
      <c r="A36" s="1161" t="s">
        <v>87</v>
      </c>
      <c r="B36" s="1394" t="s">
        <v>26</v>
      </c>
      <c r="C36" s="1473">
        <v>19954.472549019611</v>
      </c>
      <c r="D36" s="1473">
        <v>20202.786274509803</v>
      </c>
      <c r="E36" s="1474">
        <v>20353.562000000002</v>
      </c>
      <c r="F36" s="1474">
        <v>20606.842000000001</v>
      </c>
      <c r="G36" s="1475">
        <v>-1.2291063327413236</v>
      </c>
      <c r="H36" s="1476">
        <v>411.9</v>
      </c>
      <c r="I36" s="1476">
        <v>0.24336821611097592</v>
      </c>
      <c r="J36" s="1476">
        <v>-36.419753086419753</v>
      </c>
      <c r="K36" s="1476">
        <v>2.5598541960069587</v>
      </c>
      <c r="L36" s="1477">
        <v>-0.34198482954833143</v>
      </c>
    </row>
    <row r="37" spans="1:12" ht="15.75" thickBot="1">
      <c r="A37" s="1390" t="s">
        <v>87</v>
      </c>
      <c r="B37" s="1391" t="s">
        <v>29</v>
      </c>
      <c r="C37" s="1168">
        <v>19698.00294117647</v>
      </c>
      <c r="D37" s="1168">
        <v>19894.594117647059</v>
      </c>
      <c r="E37" s="1467">
        <v>20091.963</v>
      </c>
      <c r="F37" s="1467">
        <v>20292.486000000001</v>
      </c>
      <c r="G37" s="1468">
        <v>-0.98816379619530614</v>
      </c>
      <c r="H37" s="1460">
        <v>374.7</v>
      </c>
      <c r="I37" s="1460">
        <v>2.6695141484240757E-2</v>
      </c>
      <c r="J37" s="1460">
        <v>-48.576214405360133</v>
      </c>
      <c r="K37" s="1460">
        <v>2.5432855604340983</v>
      </c>
      <c r="L37" s="1461">
        <v>-1.0213191684887581</v>
      </c>
    </row>
    <row r="38" spans="1:12" ht="15.75" thickBot="1">
      <c r="A38" s="1392"/>
      <c r="B38" s="1393"/>
      <c r="C38" s="1469"/>
      <c r="D38" s="1469"/>
      <c r="E38" s="1469"/>
      <c r="F38" s="1469"/>
      <c r="G38" s="1470"/>
      <c r="H38" s="1471"/>
      <c r="I38" s="1471"/>
      <c r="J38" s="1471"/>
      <c r="K38" s="1471"/>
      <c r="L38" s="1472"/>
    </row>
    <row r="39" spans="1:12">
      <c r="A39" s="1165" t="s">
        <v>88</v>
      </c>
      <c r="B39" s="1387" t="s">
        <v>21</v>
      </c>
      <c r="C39" s="1166" t="s">
        <v>200</v>
      </c>
      <c r="D39" s="1166" t="s">
        <v>200</v>
      </c>
      <c r="E39" s="1455" t="s">
        <v>200</v>
      </c>
      <c r="F39" s="1455" t="s">
        <v>200</v>
      </c>
      <c r="G39" s="1456" t="s">
        <v>73</v>
      </c>
      <c r="H39" s="1457" t="s">
        <v>200</v>
      </c>
      <c r="I39" s="1457" t="s">
        <v>73</v>
      </c>
      <c r="J39" s="1458" t="s">
        <v>73</v>
      </c>
      <c r="K39" s="1458">
        <v>0.32308839367078118</v>
      </c>
      <c r="L39" s="1459" t="s">
        <v>73</v>
      </c>
    </row>
    <row r="40" spans="1:12">
      <c r="A40" s="1162" t="s">
        <v>88</v>
      </c>
      <c r="B40" s="1388" t="s">
        <v>22</v>
      </c>
      <c r="C40" s="1163" t="s">
        <v>200</v>
      </c>
      <c r="D40" s="1163" t="s">
        <v>73</v>
      </c>
      <c r="E40" s="1447" t="s">
        <v>200</v>
      </c>
      <c r="F40" s="1447" t="s">
        <v>73</v>
      </c>
      <c r="G40" s="1448" t="s">
        <v>73</v>
      </c>
      <c r="H40" s="1449" t="s">
        <v>200</v>
      </c>
      <c r="I40" s="1449" t="s">
        <v>73</v>
      </c>
      <c r="J40" s="1460" t="s">
        <v>73</v>
      </c>
      <c r="K40" s="1460">
        <v>0.21539226244718748</v>
      </c>
      <c r="L40" s="1461" t="s">
        <v>73</v>
      </c>
    </row>
    <row r="41" spans="1:12">
      <c r="A41" s="1162" t="s">
        <v>88</v>
      </c>
      <c r="B41" s="1388" t="s">
        <v>23</v>
      </c>
      <c r="C41" s="1163" t="s">
        <v>200</v>
      </c>
      <c r="D41" s="1163" t="s">
        <v>73</v>
      </c>
      <c r="E41" s="1447" t="s">
        <v>200</v>
      </c>
      <c r="F41" s="1447" t="s">
        <v>73</v>
      </c>
      <c r="G41" s="1448" t="s">
        <v>73</v>
      </c>
      <c r="H41" s="1449" t="s">
        <v>200</v>
      </c>
      <c r="I41" s="1449" t="s">
        <v>73</v>
      </c>
      <c r="J41" s="1460" t="s">
        <v>73</v>
      </c>
      <c r="K41" s="1460">
        <v>0.10769613122359374</v>
      </c>
      <c r="L41" s="1461" t="s">
        <v>73</v>
      </c>
    </row>
    <row r="42" spans="1:12">
      <c r="A42" s="1162" t="s">
        <v>88</v>
      </c>
      <c r="B42" s="1388" t="s">
        <v>30</v>
      </c>
      <c r="C42" s="1163" t="s">
        <v>73</v>
      </c>
      <c r="D42" s="1163" t="s">
        <v>200</v>
      </c>
      <c r="E42" s="1447" t="s">
        <v>73</v>
      </c>
      <c r="F42" s="1447" t="s">
        <v>200</v>
      </c>
      <c r="G42" s="1448" t="s">
        <v>73</v>
      </c>
      <c r="H42" s="1449" t="s">
        <v>73</v>
      </c>
      <c r="I42" s="1449" t="s">
        <v>73</v>
      </c>
      <c r="J42" s="1460" t="s">
        <v>73</v>
      </c>
      <c r="K42" s="1460" t="s">
        <v>73</v>
      </c>
      <c r="L42" s="1461" t="s">
        <v>73</v>
      </c>
    </row>
    <row r="43" spans="1:12">
      <c r="A43" s="1169" t="s">
        <v>88</v>
      </c>
      <c r="B43" s="1389" t="s">
        <v>24</v>
      </c>
      <c r="C43" s="1167" t="s">
        <v>200</v>
      </c>
      <c r="D43" s="1167" t="s">
        <v>200</v>
      </c>
      <c r="E43" s="1462" t="s">
        <v>200</v>
      </c>
      <c r="F43" s="1462" t="s">
        <v>200</v>
      </c>
      <c r="G43" s="1463" t="s">
        <v>73</v>
      </c>
      <c r="H43" s="1464" t="s">
        <v>200</v>
      </c>
      <c r="I43" s="1464" t="s">
        <v>73</v>
      </c>
      <c r="J43" s="1465" t="s">
        <v>73</v>
      </c>
      <c r="K43" s="1465">
        <v>0.15740203794217547</v>
      </c>
      <c r="L43" s="1466" t="s">
        <v>73</v>
      </c>
    </row>
    <row r="44" spans="1:12">
      <c r="A44" s="1162" t="s">
        <v>88</v>
      </c>
      <c r="B44" s="1388" t="s">
        <v>26</v>
      </c>
      <c r="C44" s="1163" t="s">
        <v>200</v>
      </c>
      <c r="D44" s="1163" t="s">
        <v>73</v>
      </c>
      <c r="E44" s="1447" t="s">
        <v>200</v>
      </c>
      <c r="F44" s="1447" t="s">
        <v>73</v>
      </c>
      <c r="G44" s="1448" t="s">
        <v>73</v>
      </c>
      <c r="H44" s="1449" t="s">
        <v>200</v>
      </c>
      <c r="I44" s="1449" t="s">
        <v>73</v>
      </c>
      <c r="J44" s="1460" t="s">
        <v>73</v>
      </c>
      <c r="K44" s="1460">
        <v>4.9705906718581723E-2</v>
      </c>
      <c r="L44" s="1461" t="s">
        <v>73</v>
      </c>
    </row>
    <row r="45" spans="1:12">
      <c r="A45" s="1162" t="s">
        <v>88</v>
      </c>
      <c r="B45" s="1388" t="s">
        <v>31</v>
      </c>
      <c r="C45" s="1163" t="s">
        <v>200</v>
      </c>
      <c r="D45" s="1163" t="s">
        <v>200</v>
      </c>
      <c r="E45" s="1447" t="s">
        <v>200</v>
      </c>
      <c r="F45" s="1447" t="s">
        <v>200</v>
      </c>
      <c r="G45" s="1448" t="s">
        <v>73</v>
      </c>
      <c r="H45" s="1449" t="s">
        <v>200</v>
      </c>
      <c r="I45" s="1449" t="s">
        <v>73</v>
      </c>
      <c r="J45" s="1460" t="s">
        <v>73</v>
      </c>
      <c r="K45" s="1460">
        <v>0.10769613122359374</v>
      </c>
      <c r="L45" s="1461" t="s">
        <v>73</v>
      </c>
    </row>
    <row r="46" spans="1:12">
      <c r="A46" s="1169" t="s">
        <v>88</v>
      </c>
      <c r="B46" s="1389" t="s">
        <v>27</v>
      </c>
      <c r="C46" s="1167" t="s">
        <v>200</v>
      </c>
      <c r="D46" s="1167" t="s">
        <v>200</v>
      </c>
      <c r="E46" s="1462" t="s">
        <v>200</v>
      </c>
      <c r="F46" s="1462" t="s">
        <v>200</v>
      </c>
      <c r="G46" s="1463" t="s">
        <v>73</v>
      </c>
      <c r="H46" s="1464" t="s">
        <v>200</v>
      </c>
      <c r="I46" s="1464" t="s">
        <v>73</v>
      </c>
      <c r="J46" s="1465" t="s">
        <v>73</v>
      </c>
      <c r="K46" s="1465">
        <v>0.13254908458288459</v>
      </c>
      <c r="L46" s="1466" t="s">
        <v>73</v>
      </c>
    </row>
    <row r="47" spans="1:12">
      <c r="A47" s="1162" t="s">
        <v>88</v>
      </c>
      <c r="B47" s="1388" t="s">
        <v>29</v>
      </c>
      <c r="C47" s="1163" t="s">
        <v>200</v>
      </c>
      <c r="D47" s="1163" t="s">
        <v>200</v>
      </c>
      <c r="E47" s="1447" t="s">
        <v>200</v>
      </c>
      <c r="F47" s="1447" t="s">
        <v>200</v>
      </c>
      <c r="G47" s="1448" t="s">
        <v>73</v>
      </c>
      <c r="H47" s="1449" t="s">
        <v>200</v>
      </c>
      <c r="I47" s="1449" t="s">
        <v>73</v>
      </c>
      <c r="J47" s="1460" t="s">
        <v>73</v>
      </c>
      <c r="K47" s="1460">
        <v>9.9411813437163446E-2</v>
      </c>
      <c r="L47" s="1461" t="s">
        <v>73</v>
      </c>
    </row>
    <row r="48" spans="1:12" ht="15.75" thickBot="1">
      <c r="A48" s="1395" t="s">
        <v>88</v>
      </c>
      <c r="B48" s="1388" t="s">
        <v>32</v>
      </c>
      <c r="C48" s="1168" t="s">
        <v>200</v>
      </c>
      <c r="D48" s="1168" t="s">
        <v>200</v>
      </c>
      <c r="E48" s="1467" t="s">
        <v>200</v>
      </c>
      <c r="F48" s="1467" t="s">
        <v>200</v>
      </c>
      <c r="G48" s="1468" t="s">
        <v>73</v>
      </c>
      <c r="H48" s="1460" t="s">
        <v>200</v>
      </c>
      <c r="I48" s="1460" t="s">
        <v>73</v>
      </c>
      <c r="J48" s="1460" t="s">
        <v>73</v>
      </c>
      <c r="K48" s="1460">
        <v>3.3137271145721146E-2</v>
      </c>
      <c r="L48" s="1461" t="s">
        <v>73</v>
      </c>
    </row>
    <row r="49" spans="1:12" ht="15.75" thickBot="1">
      <c r="A49" s="1392"/>
      <c r="B49" s="1393"/>
      <c r="C49" s="1469"/>
      <c r="D49" s="1469"/>
      <c r="E49" s="1469"/>
      <c r="F49" s="1469"/>
      <c r="G49" s="1470"/>
      <c r="H49" s="1471"/>
      <c r="I49" s="1471"/>
      <c r="J49" s="1471"/>
      <c r="K49" s="1471"/>
      <c r="L49" s="1472"/>
    </row>
    <row r="50" spans="1:12">
      <c r="A50" s="1165" t="s">
        <v>20</v>
      </c>
      <c r="B50" s="1387" t="s">
        <v>24</v>
      </c>
      <c r="C50" s="1166">
        <v>17524.61223406675</v>
      </c>
      <c r="D50" s="1166">
        <v>18099.899745200237</v>
      </c>
      <c r="E50" s="1455">
        <v>17875.104478748086</v>
      </c>
      <c r="F50" s="1455">
        <v>18461.897740104243</v>
      </c>
      <c r="G50" s="1456">
        <v>-3.1784016443850356</v>
      </c>
      <c r="H50" s="1457">
        <v>352.30747826086957</v>
      </c>
      <c r="I50" s="1457">
        <v>2.2257364979227745</v>
      </c>
      <c r="J50" s="1458">
        <v>-30.218446601941746</v>
      </c>
      <c r="K50" s="1458">
        <v>4.7634827271974158</v>
      </c>
      <c r="L50" s="1459">
        <v>-0.15650771942307617</v>
      </c>
    </row>
    <row r="51" spans="1:12">
      <c r="A51" s="1161" t="s">
        <v>20</v>
      </c>
      <c r="B51" s="1388" t="s">
        <v>25</v>
      </c>
      <c r="C51" s="1163">
        <v>17040.677450980394</v>
      </c>
      <c r="D51" s="1163">
        <v>18008.393137254901</v>
      </c>
      <c r="E51" s="1447">
        <v>17381.491000000002</v>
      </c>
      <c r="F51" s="1447">
        <v>18368.561000000002</v>
      </c>
      <c r="G51" s="1448">
        <v>-5.3736925826688307</v>
      </c>
      <c r="H51" s="1449">
        <v>315.3</v>
      </c>
      <c r="I51" s="1449">
        <v>-0.94250706880301593</v>
      </c>
      <c r="J51" s="1460">
        <v>-42.056074766355138</v>
      </c>
      <c r="K51" s="1460">
        <v>1.0272554055173557</v>
      </c>
      <c r="L51" s="1461">
        <v>-0.25050910367777202</v>
      </c>
    </row>
    <row r="52" spans="1:12">
      <c r="A52" s="1161" t="s">
        <v>20</v>
      </c>
      <c r="B52" s="1388" t="s">
        <v>26</v>
      </c>
      <c r="C52" s="1163">
        <v>17818.294117647059</v>
      </c>
      <c r="D52" s="1163">
        <v>18165.012745098036</v>
      </c>
      <c r="E52" s="1447">
        <v>18174.66</v>
      </c>
      <c r="F52" s="1447">
        <v>18528.312999999998</v>
      </c>
      <c r="G52" s="1448">
        <v>-1.9087166759326577</v>
      </c>
      <c r="H52" s="1449">
        <v>345.6</v>
      </c>
      <c r="I52" s="1449">
        <v>0.20295737895043361</v>
      </c>
      <c r="J52" s="1460">
        <v>-27.733333333333331</v>
      </c>
      <c r="K52" s="1460">
        <v>2.2450501201226079</v>
      </c>
      <c r="L52" s="1461">
        <v>5.9767979348839262E-3</v>
      </c>
    </row>
    <row r="53" spans="1:12">
      <c r="A53" s="1161" t="s">
        <v>20</v>
      </c>
      <c r="B53" s="1388" t="s">
        <v>31</v>
      </c>
      <c r="C53" s="1163">
        <v>17401.703921568627</v>
      </c>
      <c r="D53" s="1163">
        <v>18074.622549019608</v>
      </c>
      <c r="E53" s="1447">
        <v>17749.738000000001</v>
      </c>
      <c r="F53" s="1447">
        <v>18436.115000000002</v>
      </c>
      <c r="G53" s="1448">
        <v>-3.7230023787549618</v>
      </c>
      <c r="H53" s="1449">
        <v>387.9</v>
      </c>
      <c r="I53" s="1449">
        <v>5.3503530689842451</v>
      </c>
      <c r="J53" s="1460">
        <v>-23.404255319148938</v>
      </c>
      <c r="K53" s="1460">
        <v>1.4911772015574518</v>
      </c>
      <c r="L53" s="1461">
        <v>8.8024586319811471E-2</v>
      </c>
    </row>
    <row r="54" spans="1:12">
      <c r="A54" s="1165" t="s">
        <v>20</v>
      </c>
      <c r="B54" s="1389" t="s">
        <v>27</v>
      </c>
      <c r="C54" s="1167">
        <v>16719.356452262535</v>
      </c>
      <c r="D54" s="1167">
        <v>17170.00422742794</v>
      </c>
      <c r="E54" s="1462">
        <v>17053.743581307786</v>
      </c>
      <c r="F54" s="1462">
        <v>17513.404311976501</v>
      </c>
      <c r="G54" s="1463">
        <v>-2.6246223891169849</v>
      </c>
      <c r="H54" s="1464">
        <v>294.74382785956959</v>
      </c>
      <c r="I54" s="1464">
        <v>-0.26006844611812463</v>
      </c>
      <c r="J54" s="1465">
        <v>-28.809459822628327</v>
      </c>
      <c r="K54" s="1465">
        <v>21.945157816253833</v>
      </c>
      <c r="L54" s="1466">
        <v>-0.2724204020408898</v>
      </c>
    </row>
    <row r="55" spans="1:12">
      <c r="A55" s="1161" t="s">
        <v>20</v>
      </c>
      <c r="B55" s="1388" t="s">
        <v>28</v>
      </c>
      <c r="C55" s="1163">
        <v>16232.665686274509</v>
      </c>
      <c r="D55" s="1163">
        <v>16774.650980392158</v>
      </c>
      <c r="E55" s="1447">
        <v>16557.319</v>
      </c>
      <c r="F55" s="1447">
        <v>17110.144</v>
      </c>
      <c r="G55" s="1448">
        <v>-3.2309780677474178</v>
      </c>
      <c r="H55" s="1449">
        <v>269.7</v>
      </c>
      <c r="I55" s="1449">
        <v>-0.1480932987782429</v>
      </c>
      <c r="J55" s="1460">
        <v>-26.887871853546912</v>
      </c>
      <c r="K55" s="1460">
        <v>10.587358131057908</v>
      </c>
      <c r="L55" s="1461">
        <v>0.15029101856686289</v>
      </c>
    </row>
    <row r="56" spans="1:12">
      <c r="A56" s="1161" t="s">
        <v>20</v>
      </c>
      <c r="B56" s="1388" t="s">
        <v>29</v>
      </c>
      <c r="C56" s="1163">
        <v>17070</v>
      </c>
      <c r="D56" s="1163">
        <v>17430.792156862743</v>
      </c>
      <c r="E56" s="1447">
        <v>17411.400000000001</v>
      </c>
      <c r="F56" s="1447">
        <v>17779.407999999999</v>
      </c>
      <c r="G56" s="1448">
        <v>-2.0698551942786731</v>
      </c>
      <c r="H56" s="1449">
        <v>310.3</v>
      </c>
      <c r="I56" s="1449">
        <v>-3.2216494845349844E-2</v>
      </c>
      <c r="J56" s="1460">
        <v>-31.65562913907285</v>
      </c>
      <c r="K56" s="1460">
        <v>8.5494159555960572</v>
      </c>
      <c r="L56" s="1461">
        <v>-0.46658595507984479</v>
      </c>
    </row>
    <row r="57" spans="1:12">
      <c r="A57" s="1161" t="s">
        <v>20</v>
      </c>
      <c r="B57" s="1388" t="s">
        <v>32</v>
      </c>
      <c r="C57" s="1163">
        <v>17198.228431372547</v>
      </c>
      <c r="D57" s="1163">
        <v>17575.790196078433</v>
      </c>
      <c r="E57" s="1447">
        <v>17542.192999999999</v>
      </c>
      <c r="F57" s="1447">
        <v>17927.306</v>
      </c>
      <c r="G57" s="1448">
        <v>-2.1481922604545334</v>
      </c>
      <c r="H57" s="1449">
        <v>341.8</v>
      </c>
      <c r="I57" s="1449">
        <v>-0.32079323417905103</v>
      </c>
      <c r="J57" s="1460">
        <v>-26.781857451403891</v>
      </c>
      <c r="K57" s="1460">
        <v>2.8083837295998673</v>
      </c>
      <c r="L57" s="1461">
        <v>4.3874534472090776E-2</v>
      </c>
    </row>
    <row r="58" spans="1:12">
      <c r="A58" s="1165" t="s">
        <v>20</v>
      </c>
      <c r="B58" s="1389" t="s">
        <v>33</v>
      </c>
      <c r="C58" s="1167">
        <v>14165.71997442387</v>
      </c>
      <c r="D58" s="1167">
        <v>14409.338598935603</v>
      </c>
      <c r="E58" s="1462">
        <v>14449.034373912347</v>
      </c>
      <c r="F58" s="1462">
        <v>14697.525370914314</v>
      </c>
      <c r="G58" s="1463">
        <v>-1.6906995615310769</v>
      </c>
      <c r="H58" s="1464">
        <v>228.58521897810218</v>
      </c>
      <c r="I58" s="1464">
        <v>1.3153292269465948</v>
      </c>
      <c r="J58" s="1465">
        <v>-25.979288608734802</v>
      </c>
      <c r="K58" s="1465">
        <v>13.619418440891392</v>
      </c>
      <c r="L58" s="1466">
        <v>0.35813351134756566</v>
      </c>
    </row>
    <row r="59" spans="1:12">
      <c r="A59" s="1161" t="s">
        <v>20</v>
      </c>
      <c r="B59" s="1388" t="s">
        <v>74</v>
      </c>
      <c r="C59" s="1163">
        <v>13757.843137254902</v>
      </c>
      <c r="D59" s="1163">
        <v>14036.441176470587</v>
      </c>
      <c r="E59" s="1447">
        <v>14033</v>
      </c>
      <c r="F59" s="1447">
        <v>14317.17</v>
      </c>
      <c r="G59" s="1448">
        <v>-1.984819625666246</v>
      </c>
      <c r="H59" s="1449">
        <v>220</v>
      </c>
      <c r="I59" s="1449">
        <v>1.7576318223866843</v>
      </c>
      <c r="J59" s="1460">
        <v>-25.89641434262948</v>
      </c>
      <c r="K59" s="1460">
        <v>9.2452986496562009</v>
      </c>
      <c r="L59" s="1461">
        <v>0.25318018775030282</v>
      </c>
    </row>
    <row r="60" spans="1:12">
      <c r="A60" s="1161" t="s">
        <v>20</v>
      </c>
      <c r="B60" s="1388" t="s">
        <v>34</v>
      </c>
      <c r="C60" s="1163">
        <v>14786.35882352941</v>
      </c>
      <c r="D60" s="1163">
        <v>14959.025490196078</v>
      </c>
      <c r="E60" s="1447">
        <v>15082.085999999999</v>
      </c>
      <c r="F60" s="1447">
        <v>15258.206</v>
      </c>
      <c r="G60" s="1448">
        <v>-1.1542641382610825</v>
      </c>
      <c r="H60" s="1449">
        <v>242.4</v>
      </c>
      <c r="I60" s="1449">
        <v>1.9772822885990817</v>
      </c>
      <c r="J60" s="1460">
        <v>-21.052631578947366</v>
      </c>
      <c r="K60" s="1460">
        <v>3.8522077706900837</v>
      </c>
      <c r="L60" s="1461">
        <v>0.33536993930723158</v>
      </c>
    </row>
    <row r="61" spans="1:12" ht="15.75" thickBot="1">
      <c r="A61" s="1161" t="s">
        <v>20</v>
      </c>
      <c r="B61" s="1388" t="s">
        <v>35</v>
      </c>
      <c r="C61" s="1163">
        <v>15885.416666666666</v>
      </c>
      <c r="D61" s="1163">
        <v>15661.351960784314</v>
      </c>
      <c r="E61" s="1447">
        <v>16203.125</v>
      </c>
      <c r="F61" s="1447">
        <v>15974.579</v>
      </c>
      <c r="G61" s="1448">
        <v>1.4306855911507921</v>
      </c>
      <c r="H61" s="1449">
        <v>278.7</v>
      </c>
      <c r="I61" s="1449">
        <v>-1.0649627263045793</v>
      </c>
      <c r="J61" s="1460">
        <v>-50</v>
      </c>
      <c r="K61" s="1460">
        <v>0.5219120205451081</v>
      </c>
      <c r="L61" s="1461">
        <v>-0.23041661570996708</v>
      </c>
    </row>
    <row r="62" spans="1:12" ht="15.75" thickBot="1">
      <c r="A62" s="1392"/>
      <c r="B62" s="1393"/>
      <c r="C62" s="1469"/>
      <c r="D62" s="1469"/>
      <c r="E62" s="1469"/>
      <c r="F62" s="1469"/>
      <c r="G62" s="1470"/>
      <c r="H62" s="1471"/>
      <c r="I62" s="1471"/>
      <c r="J62" s="1471"/>
      <c r="K62" s="1471"/>
      <c r="L62" s="1472"/>
    </row>
    <row r="63" spans="1:12">
      <c r="A63" s="1165" t="s">
        <v>89</v>
      </c>
      <c r="B63" s="1389" t="s">
        <v>21</v>
      </c>
      <c r="C63" s="1167">
        <v>21515.041197471091</v>
      </c>
      <c r="D63" s="1167">
        <v>21637.073366609802</v>
      </c>
      <c r="E63" s="1462">
        <v>21945.342021420514</v>
      </c>
      <c r="F63" s="1462">
        <v>22069.814833942</v>
      </c>
      <c r="G63" s="1463">
        <v>-0.56399572655251562</v>
      </c>
      <c r="H63" s="1464">
        <v>347.86666666666667</v>
      </c>
      <c r="I63" s="1464">
        <v>2.0140139882074508</v>
      </c>
      <c r="J63" s="1465">
        <v>-25.274725274725274</v>
      </c>
      <c r="K63" s="1465">
        <v>1.6900008284317787</v>
      </c>
      <c r="L63" s="1466">
        <v>5.9955449879115719E-2</v>
      </c>
    </row>
    <row r="64" spans="1:12">
      <c r="A64" s="1161" t="s">
        <v>89</v>
      </c>
      <c r="B64" s="1388" t="s">
        <v>22</v>
      </c>
      <c r="C64" s="1163">
        <v>20437.654901960785</v>
      </c>
      <c r="D64" s="1163">
        <v>21046.702941176471</v>
      </c>
      <c r="E64" s="1447">
        <v>20846.407999999999</v>
      </c>
      <c r="F64" s="1447">
        <v>21467.636999999999</v>
      </c>
      <c r="G64" s="1448">
        <v>-2.8937931082028236</v>
      </c>
      <c r="H64" s="1449">
        <v>329.3</v>
      </c>
      <c r="I64" s="1449">
        <v>4.6393390530664202</v>
      </c>
      <c r="J64" s="1460">
        <v>-40.816326530612244</v>
      </c>
      <c r="K64" s="1460">
        <v>0.24024521580647834</v>
      </c>
      <c r="L64" s="1461">
        <v>-5.2327031626050902E-2</v>
      </c>
    </row>
    <row r="65" spans="1:12">
      <c r="A65" s="1161" t="s">
        <v>89</v>
      </c>
      <c r="B65" s="1388" t="s">
        <v>23</v>
      </c>
      <c r="C65" s="1163">
        <v>21704.816666666666</v>
      </c>
      <c r="D65" s="1163">
        <v>21609.669607843138</v>
      </c>
      <c r="E65" s="1447">
        <v>22138.913</v>
      </c>
      <c r="F65" s="1447">
        <v>22041.863000000001</v>
      </c>
      <c r="G65" s="1448">
        <v>0.44029853556389159</v>
      </c>
      <c r="H65" s="1449">
        <v>345.7</v>
      </c>
      <c r="I65" s="1449">
        <v>2.2478556640047218</v>
      </c>
      <c r="J65" s="1460">
        <v>-11.538461538461538</v>
      </c>
      <c r="K65" s="1460">
        <v>1.1432358545273797</v>
      </c>
      <c r="L65" s="1461">
        <v>0.21178135249728658</v>
      </c>
    </row>
    <row r="66" spans="1:12">
      <c r="A66" s="1161" t="s">
        <v>89</v>
      </c>
      <c r="B66" s="1388" t="s">
        <v>30</v>
      </c>
      <c r="C66" s="1163">
        <v>21605.249019607843</v>
      </c>
      <c r="D66" s="1163">
        <v>22060.220588235294</v>
      </c>
      <c r="E66" s="1447">
        <v>22037.353999999999</v>
      </c>
      <c r="F66" s="1447">
        <v>22501.424999999999</v>
      </c>
      <c r="G66" s="1448">
        <v>-2.0624071586577291</v>
      </c>
      <c r="H66" s="1449">
        <v>370.5</v>
      </c>
      <c r="I66" s="1449">
        <v>1.0638297872340363</v>
      </c>
      <c r="J66" s="1460">
        <v>-45.588235294117645</v>
      </c>
      <c r="K66" s="1460">
        <v>0.30651975809792065</v>
      </c>
      <c r="L66" s="1461">
        <v>-9.9498870992119903E-2</v>
      </c>
    </row>
    <row r="67" spans="1:12">
      <c r="A67" s="1165" t="s">
        <v>89</v>
      </c>
      <c r="B67" s="1389" t="s">
        <v>24</v>
      </c>
      <c r="C67" s="1167">
        <v>21712.970056663078</v>
      </c>
      <c r="D67" s="1167">
        <v>21431.955305690426</v>
      </c>
      <c r="E67" s="1462">
        <v>22147.22945779634</v>
      </c>
      <c r="F67" s="1462">
        <v>21860.594411804235</v>
      </c>
      <c r="G67" s="1463">
        <v>1.3111951147921597</v>
      </c>
      <c r="H67" s="1464">
        <v>306.65623409669212</v>
      </c>
      <c r="I67" s="1464">
        <v>-0.91796958444632859</v>
      </c>
      <c r="J67" s="1465">
        <v>-12.407132243684993</v>
      </c>
      <c r="K67" s="1465">
        <v>9.76721067020131</v>
      </c>
      <c r="L67" s="1466">
        <v>1.7304301590955067</v>
      </c>
    </row>
    <row r="68" spans="1:12">
      <c r="A68" s="1161" t="s">
        <v>89</v>
      </c>
      <c r="B68" s="1388" t="s">
        <v>25</v>
      </c>
      <c r="C68" s="1163">
        <v>21977.314705882352</v>
      </c>
      <c r="D68" s="1163">
        <v>21011.312745098039</v>
      </c>
      <c r="E68" s="1447">
        <v>22416.861000000001</v>
      </c>
      <c r="F68" s="1447">
        <v>21431.539000000001</v>
      </c>
      <c r="G68" s="1448">
        <v>4.5975326363636331</v>
      </c>
      <c r="H68" s="1449">
        <v>277.10000000000002</v>
      </c>
      <c r="I68" s="1449">
        <v>1.0576221735959279</v>
      </c>
      <c r="J68" s="1460">
        <v>19.583333333333332</v>
      </c>
      <c r="K68" s="1460">
        <v>2.3775992047054926</v>
      </c>
      <c r="L68" s="1461">
        <v>0.94459227850534933</v>
      </c>
    </row>
    <row r="69" spans="1:12">
      <c r="A69" s="1161" t="s">
        <v>89</v>
      </c>
      <c r="B69" s="1388" t="s">
        <v>26</v>
      </c>
      <c r="C69" s="1163">
        <v>21802.54117647059</v>
      </c>
      <c r="D69" s="1163">
        <v>21579.47156862745</v>
      </c>
      <c r="E69" s="1447">
        <v>22238.592000000001</v>
      </c>
      <c r="F69" s="1447">
        <v>22011.061000000002</v>
      </c>
      <c r="G69" s="1448">
        <v>1.0337120959321271</v>
      </c>
      <c r="H69" s="1449">
        <v>310</v>
      </c>
      <c r="I69" s="1449">
        <v>-0.12886597938143599</v>
      </c>
      <c r="J69" s="1460">
        <v>-18.527918781725887</v>
      </c>
      <c r="K69" s="1460">
        <v>5.318532018888245</v>
      </c>
      <c r="L69" s="1461">
        <v>0.6134926111977741</v>
      </c>
    </row>
    <row r="70" spans="1:12">
      <c r="A70" s="1161" t="s">
        <v>89</v>
      </c>
      <c r="B70" s="1388" t="s">
        <v>31</v>
      </c>
      <c r="C70" s="1163">
        <v>21244.935294117644</v>
      </c>
      <c r="D70" s="1163">
        <v>21352.863725490195</v>
      </c>
      <c r="E70" s="1447">
        <v>21669.833999999999</v>
      </c>
      <c r="F70" s="1447">
        <v>21779.920999999998</v>
      </c>
      <c r="G70" s="1448">
        <v>-0.50545178745138486</v>
      </c>
      <c r="H70" s="1449">
        <v>332</v>
      </c>
      <c r="I70" s="1449">
        <v>-0.56903264450433588</v>
      </c>
      <c r="J70" s="1460">
        <v>-21.383647798742139</v>
      </c>
      <c r="K70" s="1460">
        <v>2.0710794466075719</v>
      </c>
      <c r="L70" s="1461">
        <v>0.17234526939238193</v>
      </c>
    </row>
    <row r="71" spans="1:12">
      <c r="A71" s="1165" t="s">
        <v>89</v>
      </c>
      <c r="B71" s="1389" t="s">
        <v>27</v>
      </c>
      <c r="C71" s="1167">
        <v>19708.998094194863</v>
      </c>
      <c r="D71" s="1167">
        <v>19920.431368406425</v>
      </c>
      <c r="E71" s="1462">
        <v>20103.178056078759</v>
      </c>
      <c r="F71" s="1462">
        <v>20318.839995774553</v>
      </c>
      <c r="G71" s="1463">
        <v>-1.061389034711836</v>
      </c>
      <c r="H71" s="1464">
        <v>266.26828246558949</v>
      </c>
      <c r="I71" s="1464">
        <v>-0.21023288389337316</v>
      </c>
      <c r="J71" s="1465">
        <v>-24.932614555256063</v>
      </c>
      <c r="K71" s="1465">
        <v>13.843095021125009</v>
      </c>
      <c r="L71" s="1466">
        <v>0.55195578061868211</v>
      </c>
    </row>
    <row r="72" spans="1:12">
      <c r="A72" s="1161" t="s">
        <v>89</v>
      </c>
      <c r="B72" s="1388" t="s">
        <v>28</v>
      </c>
      <c r="C72" s="1163">
        <v>18973.535294117646</v>
      </c>
      <c r="D72" s="1163">
        <v>19482.263725490197</v>
      </c>
      <c r="E72" s="1447">
        <v>19353.006000000001</v>
      </c>
      <c r="F72" s="1447">
        <v>19871.909</v>
      </c>
      <c r="G72" s="1448">
        <v>-2.6112388095174874</v>
      </c>
      <c r="H72" s="1449">
        <v>236.3</v>
      </c>
      <c r="I72" s="1449">
        <v>-0.50526315789473208</v>
      </c>
      <c r="J72" s="1460">
        <v>-21.997471554993677</v>
      </c>
      <c r="K72" s="1460">
        <v>5.1114240742274868</v>
      </c>
      <c r="L72" s="1461">
        <v>0.38847207995951472</v>
      </c>
    </row>
    <row r="73" spans="1:12">
      <c r="A73" s="1161" t="s">
        <v>89</v>
      </c>
      <c r="B73" s="1388" t="s">
        <v>29</v>
      </c>
      <c r="C73" s="1163">
        <v>20174.185294117648</v>
      </c>
      <c r="D73" s="1163">
        <v>20177.109803921565</v>
      </c>
      <c r="E73" s="1447">
        <v>20577.669000000002</v>
      </c>
      <c r="F73" s="1447">
        <v>20580.651999999998</v>
      </c>
      <c r="G73" s="1448">
        <v>-1.4494195810689267E-2</v>
      </c>
      <c r="H73" s="1449">
        <v>278.10000000000002</v>
      </c>
      <c r="I73" s="1449">
        <v>0.68790731354092471</v>
      </c>
      <c r="J73" s="1449">
        <v>-27.954144620811288</v>
      </c>
      <c r="K73" s="1449">
        <v>6.7682876315135445</v>
      </c>
      <c r="L73" s="1450">
        <v>-2.6700947821325371E-3</v>
      </c>
    </row>
    <row r="74" spans="1:12" ht="15.75" thickBot="1">
      <c r="A74" s="1396" t="s">
        <v>89</v>
      </c>
      <c r="B74" s="1397" t="s">
        <v>32</v>
      </c>
      <c r="C74" s="1164">
        <v>19730.598039215685</v>
      </c>
      <c r="D74" s="1164">
        <v>19941.133333333331</v>
      </c>
      <c r="E74" s="1451">
        <v>20125.21</v>
      </c>
      <c r="F74" s="1451">
        <v>20339.955999999998</v>
      </c>
      <c r="G74" s="1452">
        <v>-1.0557839948129641</v>
      </c>
      <c r="H74" s="1453">
        <v>303.5</v>
      </c>
      <c r="I74" s="1453">
        <v>-1.6526247569669548</v>
      </c>
      <c r="J74" s="1453">
        <v>-21.262458471760798</v>
      </c>
      <c r="K74" s="1453">
        <v>1.9633833153839781</v>
      </c>
      <c r="L74" s="1454">
        <v>0.16615379544129838</v>
      </c>
    </row>
    <row r="75" spans="1:12">
      <c r="C75" s="1478"/>
      <c r="D75" s="1478"/>
      <c r="E75" s="1478"/>
      <c r="F75" s="1478"/>
      <c r="G75" s="1375"/>
      <c r="H75" s="1375"/>
      <c r="I75" s="1375"/>
      <c r="J75" s="1375"/>
      <c r="K75" s="1375"/>
      <c r="L75" s="1375"/>
    </row>
    <row r="76" spans="1:12" ht="15.75" thickBot="1">
      <c r="G76" s="1375"/>
      <c r="H76" s="1375"/>
      <c r="I76" s="1375"/>
      <c r="J76" s="1375"/>
      <c r="K76" s="1375"/>
      <c r="L76" s="1479"/>
    </row>
    <row r="77" spans="1:12" ht="15.75" thickBot="1">
      <c r="A77" s="1399" t="s">
        <v>270</v>
      </c>
      <c r="B77" s="1400"/>
      <c r="C77" s="1400"/>
      <c r="D77" s="1400"/>
      <c r="E77" s="1400"/>
      <c r="F77" s="1400"/>
      <c r="G77" s="1480"/>
      <c r="H77" s="1480"/>
      <c r="I77" s="1480"/>
      <c r="J77" s="1480"/>
      <c r="K77" s="1480"/>
      <c r="L77" s="1481"/>
    </row>
    <row r="78" spans="1:12">
      <c r="A78" s="1402"/>
      <c r="B78" s="1403"/>
      <c r="C78" s="1006" t="s">
        <v>5</v>
      </c>
      <c r="D78" s="1006" t="s">
        <v>5</v>
      </c>
      <c r="E78" s="1006"/>
      <c r="F78" s="1006"/>
      <c r="G78" s="1404"/>
      <c r="H78" s="1515" t="s">
        <v>6</v>
      </c>
      <c r="I78" s="1516"/>
      <c r="J78" s="1405" t="s">
        <v>7</v>
      </c>
      <c r="K78" s="1406" t="s">
        <v>8</v>
      </c>
      <c r="L78" s="1407"/>
    </row>
    <row r="79" spans="1:12">
      <c r="A79" s="1408" t="s">
        <v>9</v>
      </c>
      <c r="B79" s="1409" t="s">
        <v>10</v>
      </c>
      <c r="C79" s="1410" t="s">
        <v>36</v>
      </c>
      <c r="D79" s="1410" t="s">
        <v>36</v>
      </c>
      <c r="E79" s="1411" t="s">
        <v>37</v>
      </c>
      <c r="F79" s="1412"/>
      <c r="G79" s="1413"/>
      <c r="H79" s="1517" t="s">
        <v>11</v>
      </c>
      <c r="I79" s="1518"/>
      <c r="J79" s="1414" t="s">
        <v>12</v>
      </c>
      <c r="K79" s="1415" t="s">
        <v>13</v>
      </c>
      <c r="L79" s="1416"/>
    </row>
    <row r="80" spans="1:12" ht="45.75" thickBot="1">
      <c r="A80" s="1417" t="s">
        <v>14</v>
      </c>
      <c r="B80" s="1418" t="s">
        <v>15</v>
      </c>
      <c r="C80" s="1159" t="s">
        <v>537</v>
      </c>
      <c r="D80" s="1160" t="s">
        <v>528</v>
      </c>
      <c r="E80" s="1419" t="s">
        <v>537</v>
      </c>
      <c r="F80" s="1420" t="s">
        <v>528</v>
      </c>
      <c r="G80" s="1421" t="s">
        <v>16</v>
      </c>
      <c r="H80" s="1422" t="s">
        <v>537</v>
      </c>
      <c r="I80" s="1423" t="s">
        <v>16</v>
      </c>
      <c r="J80" s="1424" t="s">
        <v>16</v>
      </c>
      <c r="K80" s="1425" t="s">
        <v>537</v>
      </c>
      <c r="L80" s="1426" t="s">
        <v>17</v>
      </c>
    </row>
    <row r="81" spans="1:12" ht="15.75" thickBot="1">
      <c r="A81" s="1376" t="s">
        <v>18</v>
      </c>
      <c r="B81" s="1377" t="s">
        <v>19</v>
      </c>
      <c r="C81" s="1427">
        <v>19140.808473413381</v>
      </c>
      <c r="D81" s="1427">
        <v>19352.796940267664</v>
      </c>
      <c r="E81" s="1428">
        <v>19523.624642881648</v>
      </c>
      <c r="F81" s="1429">
        <v>19739.85287907302</v>
      </c>
      <c r="G81" s="1430">
        <v>-1.0953892995859313</v>
      </c>
      <c r="H81" s="1431">
        <v>310.77947998503555</v>
      </c>
      <c r="I81" s="1431">
        <v>-0.49007778058730628</v>
      </c>
      <c r="J81" s="1432">
        <v>-31.78512185785377</v>
      </c>
      <c r="K81" s="1431">
        <v>100</v>
      </c>
      <c r="L81" s="1433" t="s">
        <v>19</v>
      </c>
    </row>
    <row r="82" spans="1:12" ht="15.75" thickBot="1">
      <c r="A82" s="1378"/>
      <c r="B82" s="1379"/>
      <c r="C82" s="1434"/>
      <c r="D82" s="1434"/>
      <c r="E82" s="1434"/>
      <c r="F82" s="1434"/>
      <c r="G82" s="1435"/>
      <c r="H82" s="1432"/>
      <c r="I82" s="1432"/>
      <c r="J82" s="1432"/>
      <c r="K82" s="1432"/>
      <c r="L82" s="1436"/>
    </row>
    <row r="83" spans="1:12">
      <c r="A83" s="1380" t="s">
        <v>80</v>
      </c>
      <c r="B83" s="1381" t="s">
        <v>19</v>
      </c>
      <c r="C83" s="1437" t="s">
        <v>200</v>
      </c>
      <c r="D83" s="1437">
        <v>19723.666904694568</v>
      </c>
      <c r="E83" s="1438" t="s">
        <v>200</v>
      </c>
      <c r="F83" s="1438">
        <v>20118.14024278846</v>
      </c>
      <c r="G83" s="1439" t="s">
        <v>73</v>
      </c>
      <c r="H83" s="1440" t="s">
        <v>200</v>
      </c>
      <c r="I83" s="1440" t="s">
        <v>73</v>
      </c>
      <c r="J83" s="1440" t="s">
        <v>73</v>
      </c>
      <c r="K83" s="1440">
        <v>3.741114852225963E-2</v>
      </c>
      <c r="L83" s="1441" t="s">
        <v>73</v>
      </c>
    </row>
    <row r="84" spans="1:12">
      <c r="A84" s="1161" t="s">
        <v>81</v>
      </c>
      <c r="B84" s="1382" t="s">
        <v>19</v>
      </c>
      <c r="C84" s="1442">
        <v>20321.125153748082</v>
      </c>
      <c r="D84" s="1442">
        <v>20617.200473555782</v>
      </c>
      <c r="E84" s="1443">
        <v>20727.547656823044</v>
      </c>
      <c r="F84" s="1443">
        <v>21029.544483026897</v>
      </c>
      <c r="G84" s="1444">
        <v>-1.4360597608169627</v>
      </c>
      <c r="H84" s="1445">
        <v>348.9855285472018</v>
      </c>
      <c r="I84" s="1445">
        <v>0.99081031824714583</v>
      </c>
      <c r="J84" s="1445">
        <v>-35.296269202633503</v>
      </c>
      <c r="K84" s="1445">
        <v>33.090160867938643</v>
      </c>
      <c r="L84" s="1446">
        <v>-1.7956372691035938</v>
      </c>
    </row>
    <row r="85" spans="1:12">
      <c r="A85" s="1162" t="s">
        <v>82</v>
      </c>
      <c r="B85" s="1383" t="s">
        <v>19</v>
      </c>
      <c r="C85" s="1163">
        <v>19849.138612542109</v>
      </c>
      <c r="D85" s="1163">
        <v>19990.534216551525</v>
      </c>
      <c r="E85" s="1447">
        <v>20246.12138479295</v>
      </c>
      <c r="F85" s="1447">
        <v>20390.344900882556</v>
      </c>
      <c r="G85" s="1448">
        <v>-0.70731278352904581</v>
      </c>
      <c r="H85" s="1449">
        <v>393.80909090909097</v>
      </c>
      <c r="I85" s="1449">
        <v>0.99028482272382268</v>
      </c>
      <c r="J85" s="1449">
        <v>-46.617647058823529</v>
      </c>
      <c r="K85" s="1449">
        <v>6.7901234567901234</v>
      </c>
      <c r="L85" s="1450">
        <v>-1.8866661310623716</v>
      </c>
    </row>
    <row r="86" spans="1:12">
      <c r="A86" s="1162" t="s">
        <v>83</v>
      </c>
      <c r="B86" s="1383" t="s">
        <v>19</v>
      </c>
      <c r="C86" s="1163" t="s">
        <v>200</v>
      </c>
      <c r="D86" s="1163" t="s">
        <v>73</v>
      </c>
      <c r="E86" s="1447" t="s">
        <v>200</v>
      </c>
      <c r="F86" s="1447" t="s">
        <v>73</v>
      </c>
      <c r="G86" s="1448" t="s">
        <v>73</v>
      </c>
      <c r="H86" s="1449" t="s">
        <v>200</v>
      </c>
      <c r="I86" s="1449" t="s">
        <v>73</v>
      </c>
      <c r="J86" s="1449" t="s">
        <v>73</v>
      </c>
      <c r="K86" s="1449">
        <v>0.95398428731762064</v>
      </c>
      <c r="L86" s="1450" t="s">
        <v>73</v>
      </c>
    </row>
    <row r="87" spans="1:12">
      <c r="A87" s="1162" t="s">
        <v>71</v>
      </c>
      <c r="B87" s="1383" t="s">
        <v>19</v>
      </c>
      <c r="C87" s="1163">
        <v>16351.79160153281</v>
      </c>
      <c r="D87" s="1163">
        <v>16747.9586659987</v>
      </c>
      <c r="E87" s="1447">
        <v>16678.827433563467</v>
      </c>
      <c r="F87" s="1447">
        <v>17082.917839318674</v>
      </c>
      <c r="G87" s="1448">
        <v>-2.3654647850915591</v>
      </c>
      <c r="H87" s="1449">
        <v>273.68121546961328</v>
      </c>
      <c r="I87" s="1449">
        <v>-0.75502090552872514</v>
      </c>
      <c r="J87" s="1449">
        <v>-32.26047904191617</v>
      </c>
      <c r="K87" s="1449">
        <v>33.857089412644967</v>
      </c>
      <c r="L87" s="1450">
        <v>-0.23758967374013196</v>
      </c>
    </row>
    <row r="88" spans="1:12" ht="15.75" thickBot="1">
      <c r="A88" s="1384" t="s">
        <v>84</v>
      </c>
      <c r="B88" s="1385" t="s">
        <v>19</v>
      </c>
      <c r="C88" s="1164">
        <v>20522.938098001443</v>
      </c>
      <c r="D88" s="1164">
        <v>20468.389293477314</v>
      </c>
      <c r="E88" s="1451">
        <v>20933.396859961471</v>
      </c>
      <c r="F88" s="1451">
        <v>20877.757079346862</v>
      </c>
      <c r="G88" s="1452">
        <v>0.26650267269202937</v>
      </c>
      <c r="H88" s="1453">
        <v>284.3572908956329</v>
      </c>
      <c r="I88" s="1453">
        <v>-0.77576994343397132</v>
      </c>
      <c r="J88" s="1453">
        <v>-22.042700519330641</v>
      </c>
      <c r="K88" s="1453">
        <v>25.271230826786383</v>
      </c>
      <c r="L88" s="1454">
        <v>3.1581773624505374</v>
      </c>
    </row>
    <row r="89" spans="1:12" ht="15.75" thickBot="1">
      <c r="A89" s="1378"/>
      <c r="B89" s="1386"/>
      <c r="C89" s="1434"/>
      <c r="D89" s="1434"/>
      <c r="E89" s="1434"/>
      <c r="F89" s="1434"/>
      <c r="G89" s="1435"/>
      <c r="H89" s="1432"/>
      <c r="I89" s="1432"/>
      <c r="J89" s="1432"/>
      <c r="K89" s="1432"/>
      <c r="L89" s="1436"/>
    </row>
    <row r="90" spans="1:12">
      <c r="A90" s="1165" t="s">
        <v>85</v>
      </c>
      <c r="B90" s="1387" t="s">
        <v>21</v>
      </c>
      <c r="C90" s="1166" t="s">
        <v>73</v>
      </c>
      <c r="D90" s="1166" t="s">
        <v>73</v>
      </c>
      <c r="E90" s="1455" t="s">
        <v>73</v>
      </c>
      <c r="F90" s="1455" t="s">
        <v>73</v>
      </c>
      <c r="G90" s="1456" t="s">
        <v>73</v>
      </c>
      <c r="H90" s="1457" t="s">
        <v>73</v>
      </c>
      <c r="I90" s="1457" t="s">
        <v>73</v>
      </c>
      <c r="J90" s="1458" t="s">
        <v>73</v>
      </c>
      <c r="K90" s="1458" t="s">
        <v>73</v>
      </c>
      <c r="L90" s="1459" t="s">
        <v>73</v>
      </c>
    </row>
    <row r="91" spans="1:12">
      <c r="A91" s="1161" t="s">
        <v>85</v>
      </c>
      <c r="B91" s="1388" t="s">
        <v>22</v>
      </c>
      <c r="C91" s="1163" t="s">
        <v>73</v>
      </c>
      <c r="D91" s="1163" t="s">
        <v>73</v>
      </c>
      <c r="E91" s="1447" t="s">
        <v>73</v>
      </c>
      <c r="F91" s="1447" t="s">
        <v>73</v>
      </c>
      <c r="G91" s="1448" t="s">
        <v>73</v>
      </c>
      <c r="H91" s="1449" t="s">
        <v>73</v>
      </c>
      <c r="I91" s="1449" t="s">
        <v>73</v>
      </c>
      <c r="J91" s="1460" t="s">
        <v>73</v>
      </c>
      <c r="K91" s="1460" t="s">
        <v>73</v>
      </c>
      <c r="L91" s="1461" t="s">
        <v>73</v>
      </c>
    </row>
    <row r="92" spans="1:12">
      <c r="A92" s="1161" t="s">
        <v>85</v>
      </c>
      <c r="B92" s="1388" t="s">
        <v>23</v>
      </c>
      <c r="C92" s="1163" t="s">
        <v>73</v>
      </c>
      <c r="D92" s="1163" t="s">
        <v>73</v>
      </c>
      <c r="E92" s="1447" t="s">
        <v>73</v>
      </c>
      <c r="F92" s="1447" t="s">
        <v>73</v>
      </c>
      <c r="G92" s="1448" t="s">
        <v>73</v>
      </c>
      <c r="H92" s="1449" t="s">
        <v>73</v>
      </c>
      <c r="I92" s="1449" t="s">
        <v>73</v>
      </c>
      <c r="J92" s="1460" t="s">
        <v>73</v>
      </c>
      <c r="K92" s="1460" t="s">
        <v>73</v>
      </c>
      <c r="L92" s="1461" t="s">
        <v>73</v>
      </c>
    </row>
    <row r="93" spans="1:12">
      <c r="A93" s="1165" t="s">
        <v>85</v>
      </c>
      <c r="B93" s="1389" t="s">
        <v>24</v>
      </c>
      <c r="C93" s="1167" t="s">
        <v>73</v>
      </c>
      <c r="D93" s="1167" t="s">
        <v>200</v>
      </c>
      <c r="E93" s="1462" t="s">
        <v>73</v>
      </c>
      <c r="F93" s="1462" t="s">
        <v>200</v>
      </c>
      <c r="G93" s="1463" t="s">
        <v>73</v>
      </c>
      <c r="H93" s="1464" t="s">
        <v>73</v>
      </c>
      <c r="I93" s="1464" t="s">
        <v>73</v>
      </c>
      <c r="J93" s="1465" t="s">
        <v>73</v>
      </c>
      <c r="K93" s="1465" t="s">
        <v>73</v>
      </c>
      <c r="L93" s="1466" t="s">
        <v>73</v>
      </c>
    </row>
    <row r="94" spans="1:12">
      <c r="A94" s="1161" t="s">
        <v>85</v>
      </c>
      <c r="B94" s="1388" t="s">
        <v>25</v>
      </c>
      <c r="C94" s="1163" t="s">
        <v>73</v>
      </c>
      <c r="D94" s="1163" t="s">
        <v>200</v>
      </c>
      <c r="E94" s="1447" t="s">
        <v>73</v>
      </c>
      <c r="F94" s="1447" t="s">
        <v>200</v>
      </c>
      <c r="G94" s="1448" t="s">
        <v>73</v>
      </c>
      <c r="H94" s="1449" t="s">
        <v>73</v>
      </c>
      <c r="I94" s="1449" t="s">
        <v>73</v>
      </c>
      <c r="J94" s="1460" t="s">
        <v>73</v>
      </c>
      <c r="K94" s="1460" t="s">
        <v>73</v>
      </c>
      <c r="L94" s="1461" t="s">
        <v>73</v>
      </c>
    </row>
    <row r="95" spans="1:12">
      <c r="A95" s="1161" t="s">
        <v>85</v>
      </c>
      <c r="B95" s="1388" t="s">
        <v>26</v>
      </c>
      <c r="C95" s="1163" t="s">
        <v>73</v>
      </c>
      <c r="D95" s="1163" t="s">
        <v>200</v>
      </c>
      <c r="E95" s="1447" t="s">
        <v>73</v>
      </c>
      <c r="F95" s="1447" t="s">
        <v>200</v>
      </c>
      <c r="G95" s="1448" t="s">
        <v>73</v>
      </c>
      <c r="H95" s="1449" t="s">
        <v>73</v>
      </c>
      <c r="I95" s="1449" t="s">
        <v>73</v>
      </c>
      <c r="J95" s="1460" t="s">
        <v>73</v>
      </c>
      <c r="K95" s="1460" t="s">
        <v>73</v>
      </c>
      <c r="L95" s="1461" t="s">
        <v>73</v>
      </c>
    </row>
    <row r="96" spans="1:12">
      <c r="A96" s="1165" t="s">
        <v>85</v>
      </c>
      <c r="B96" s="1389" t="s">
        <v>27</v>
      </c>
      <c r="C96" s="1167" t="s">
        <v>200</v>
      </c>
      <c r="D96" s="1167" t="s">
        <v>200</v>
      </c>
      <c r="E96" s="1462" t="s">
        <v>200</v>
      </c>
      <c r="F96" s="1462" t="s">
        <v>200</v>
      </c>
      <c r="G96" s="1463" t="s">
        <v>73</v>
      </c>
      <c r="H96" s="1464" t="s">
        <v>200</v>
      </c>
      <c r="I96" s="1464" t="s">
        <v>73</v>
      </c>
      <c r="J96" s="1465" t="s">
        <v>73</v>
      </c>
      <c r="K96" s="1465">
        <v>3.741114852225963E-2</v>
      </c>
      <c r="L96" s="1466" t="s">
        <v>73</v>
      </c>
    </row>
    <row r="97" spans="1:12">
      <c r="A97" s="1161" t="s">
        <v>85</v>
      </c>
      <c r="B97" s="1388" t="s">
        <v>28</v>
      </c>
      <c r="C97" s="1163" t="s">
        <v>200</v>
      </c>
      <c r="D97" s="1163" t="s">
        <v>200</v>
      </c>
      <c r="E97" s="1447" t="s">
        <v>200</v>
      </c>
      <c r="F97" s="1447" t="s">
        <v>200</v>
      </c>
      <c r="G97" s="1448" t="s">
        <v>73</v>
      </c>
      <c r="H97" s="1449" t="s">
        <v>200</v>
      </c>
      <c r="I97" s="1449" t="s">
        <v>73</v>
      </c>
      <c r="J97" s="1460" t="s">
        <v>73</v>
      </c>
      <c r="K97" s="1460">
        <v>1.8705574261129815E-2</v>
      </c>
      <c r="L97" s="1461" t="s">
        <v>73</v>
      </c>
    </row>
    <row r="98" spans="1:12" ht="15.75" thickBot="1">
      <c r="A98" s="1390" t="s">
        <v>85</v>
      </c>
      <c r="B98" s="1391" t="s">
        <v>29</v>
      </c>
      <c r="C98" s="1168" t="s">
        <v>200</v>
      </c>
      <c r="D98" s="1168" t="s">
        <v>200</v>
      </c>
      <c r="E98" s="1467" t="s">
        <v>200</v>
      </c>
      <c r="F98" s="1467" t="s">
        <v>200</v>
      </c>
      <c r="G98" s="1468" t="s">
        <v>73</v>
      </c>
      <c r="H98" s="1460" t="s">
        <v>200</v>
      </c>
      <c r="I98" s="1460" t="s">
        <v>73</v>
      </c>
      <c r="J98" s="1460" t="s">
        <v>73</v>
      </c>
      <c r="K98" s="1460">
        <v>1.8705574261129815E-2</v>
      </c>
      <c r="L98" s="1461" t="s">
        <v>73</v>
      </c>
    </row>
    <row r="99" spans="1:12" ht="15.75" thickBot="1">
      <c r="A99" s="1378"/>
      <c r="B99" s="1386"/>
      <c r="C99" s="1434"/>
      <c r="D99" s="1434"/>
      <c r="E99" s="1434"/>
      <c r="F99" s="1434"/>
      <c r="G99" s="1435"/>
      <c r="H99" s="1432"/>
      <c r="I99" s="1432"/>
      <c r="J99" s="1432"/>
      <c r="K99" s="1432"/>
      <c r="L99" s="1436"/>
    </row>
    <row r="100" spans="1:12">
      <c r="A100" s="1165" t="s">
        <v>86</v>
      </c>
      <c r="B100" s="1387" t="s">
        <v>21</v>
      </c>
      <c r="C100" s="1166">
        <v>20993.32674602867</v>
      </c>
      <c r="D100" s="1166">
        <v>20854.010355544004</v>
      </c>
      <c r="E100" s="1455">
        <v>21413.193280949243</v>
      </c>
      <c r="F100" s="1455">
        <v>21271.090562654885</v>
      </c>
      <c r="G100" s="1456">
        <v>0.66805563107255161</v>
      </c>
      <c r="H100" s="1457">
        <v>409.9854054054054</v>
      </c>
      <c r="I100" s="1457">
        <v>4.2563397305311783</v>
      </c>
      <c r="J100" s="1458">
        <v>-21.610169491525426</v>
      </c>
      <c r="K100" s="1458">
        <v>3.4605312383090161</v>
      </c>
      <c r="L100" s="1459">
        <v>0.44917485193667961</v>
      </c>
    </row>
    <row r="101" spans="1:12">
      <c r="A101" s="1161" t="s">
        <v>86</v>
      </c>
      <c r="B101" s="1388" t="s">
        <v>22</v>
      </c>
      <c r="C101" s="1163">
        <v>21117.000980392157</v>
      </c>
      <c r="D101" s="1163">
        <v>20945.839215686276</v>
      </c>
      <c r="E101" s="1447">
        <v>21539.341</v>
      </c>
      <c r="F101" s="1447">
        <v>21364.756000000001</v>
      </c>
      <c r="G101" s="1448">
        <v>0.81716355665376705</v>
      </c>
      <c r="H101" s="1449">
        <v>397.1</v>
      </c>
      <c r="I101" s="1449">
        <v>3.6273486430062722</v>
      </c>
      <c r="J101" s="1460">
        <v>-30</v>
      </c>
      <c r="K101" s="1460">
        <v>1.8331462775907221</v>
      </c>
      <c r="L101" s="1461">
        <v>4.6748421268149487E-2</v>
      </c>
    </row>
    <row r="102" spans="1:12">
      <c r="A102" s="1161" t="s">
        <v>86</v>
      </c>
      <c r="B102" s="1388" t="s">
        <v>23</v>
      </c>
      <c r="C102" s="1163">
        <v>20862.988235294117</v>
      </c>
      <c r="D102" s="1163">
        <v>20728.202941176471</v>
      </c>
      <c r="E102" s="1447">
        <v>21280.248</v>
      </c>
      <c r="F102" s="1447">
        <v>21142.767</v>
      </c>
      <c r="G102" s="1448">
        <v>0.65025074532581173</v>
      </c>
      <c r="H102" s="1449">
        <v>424.5</v>
      </c>
      <c r="I102" s="1449">
        <v>4.0696249080657081</v>
      </c>
      <c r="J102" s="1460">
        <v>-9.375</v>
      </c>
      <c r="K102" s="1460">
        <v>1.627384960718294</v>
      </c>
      <c r="L102" s="1461">
        <v>0.40242643066853012</v>
      </c>
    </row>
    <row r="103" spans="1:12">
      <c r="A103" s="1165" t="s">
        <v>86</v>
      </c>
      <c r="B103" s="1389" t="s">
        <v>24</v>
      </c>
      <c r="C103" s="1167">
        <v>21073.489833046973</v>
      </c>
      <c r="D103" s="1167">
        <v>21375.310303536327</v>
      </c>
      <c r="E103" s="1462">
        <v>21494.959629707912</v>
      </c>
      <c r="F103" s="1462">
        <v>21802.816509607055</v>
      </c>
      <c r="G103" s="1463">
        <v>-1.4120050946788987</v>
      </c>
      <c r="H103" s="1464">
        <v>368.50015576323995</v>
      </c>
      <c r="I103" s="1464">
        <v>2.0706084042795023</v>
      </c>
      <c r="J103" s="1465">
        <v>-40.938362465501385</v>
      </c>
      <c r="K103" s="1465">
        <v>12.008978675645341</v>
      </c>
      <c r="L103" s="1466">
        <v>-1.8611246802306312</v>
      </c>
    </row>
    <row r="104" spans="1:12">
      <c r="A104" s="1161" t="s">
        <v>86</v>
      </c>
      <c r="B104" s="1388" t="s">
        <v>25</v>
      </c>
      <c r="C104" s="1163">
        <v>21478.441176470587</v>
      </c>
      <c r="D104" s="1163">
        <v>21698.828431372549</v>
      </c>
      <c r="E104" s="1447">
        <v>21908.01</v>
      </c>
      <c r="F104" s="1447">
        <v>22132.805</v>
      </c>
      <c r="G104" s="1448">
        <v>-1.0156643046374008</v>
      </c>
      <c r="H104" s="1449">
        <v>356.3</v>
      </c>
      <c r="I104" s="1449">
        <v>0.5644933672029353</v>
      </c>
      <c r="J104" s="1460">
        <v>-50.371287128712872</v>
      </c>
      <c r="K104" s="1460">
        <v>7.5009352787130572</v>
      </c>
      <c r="L104" s="1461">
        <v>-2.8091323492057887</v>
      </c>
    </row>
    <row r="105" spans="1:12">
      <c r="A105" s="1161" t="s">
        <v>86</v>
      </c>
      <c r="B105" s="1388" t="s">
        <v>26</v>
      </c>
      <c r="C105" s="1163">
        <v>20456.036274509803</v>
      </c>
      <c r="D105" s="1163">
        <v>20502.832352941175</v>
      </c>
      <c r="E105" s="1447">
        <v>20865.156999999999</v>
      </c>
      <c r="F105" s="1447">
        <v>20912.888999999999</v>
      </c>
      <c r="G105" s="1448">
        <v>-0.22824201859437007</v>
      </c>
      <c r="H105" s="1449">
        <v>388.8</v>
      </c>
      <c r="I105" s="1449">
        <v>2.1813403416557189</v>
      </c>
      <c r="J105" s="1460">
        <v>-13.620071684587815</v>
      </c>
      <c r="K105" s="1460">
        <v>4.508043396932286</v>
      </c>
      <c r="L105" s="1461">
        <v>0.94800766897515976</v>
      </c>
    </row>
    <row r="106" spans="1:12">
      <c r="A106" s="1165" t="s">
        <v>86</v>
      </c>
      <c r="B106" s="1389" t="s">
        <v>27</v>
      </c>
      <c r="C106" s="1167">
        <v>19570.146462517445</v>
      </c>
      <c r="D106" s="1167">
        <v>19921.932171862001</v>
      </c>
      <c r="E106" s="1462">
        <v>19961.549391767796</v>
      </c>
      <c r="F106" s="1462">
        <v>20320.37081529924</v>
      </c>
      <c r="G106" s="1463">
        <v>-1.7658212381699609</v>
      </c>
      <c r="H106" s="1464">
        <v>323.70594479830146</v>
      </c>
      <c r="I106" s="1464">
        <v>-0.6041477780650284</v>
      </c>
      <c r="J106" s="1465">
        <v>-33.238837703756204</v>
      </c>
      <c r="K106" s="1465">
        <v>17.620650953984288</v>
      </c>
      <c r="L106" s="1466">
        <v>-0.38368744080963779</v>
      </c>
    </row>
    <row r="107" spans="1:12">
      <c r="A107" s="1161" t="s">
        <v>86</v>
      </c>
      <c r="B107" s="1388" t="s">
        <v>28</v>
      </c>
      <c r="C107" s="1163">
        <v>19487.183333333334</v>
      </c>
      <c r="D107" s="1163">
        <v>19908.847058823529</v>
      </c>
      <c r="E107" s="1447">
        <v>19876.927</v>
      </c>
      <c r="F107" s="1447">
        <v>20307.024000000001</v>
      </c>
      <c r="G107" s="1448">
        <v>-2.1179715944591466</v>
      </c>
      <c r="H107" s="1449">
        <v>312.5</v>
      </c>
      <c r="I107" s="1449">
        <v>-0.69907848744835988</v>
      </c>
      <c r="J107" s="1460">
        <v>-35.098039215686271</v>
      </c>
      <c r="K107" s="1460">
        <v>12.383090160867939</v>
      </c>
      <c r="L107" s="1461">
        <v>-0.63209422091080292</v>
      </c>
    </row>
    <row r="108" spans="1:12" ht="15.75" thickBot="1">
      <c r="A108" s="1390" t="s">
        <v>86</v>
      </c>
      <c r="B108" s="1391" t="s">
        <v>29</v>
      </c>
      <c r="C108" s="1168">
        <v>19745.168627450981</v>
      </c>
      <c r="D108" s="1168">
        <v>19952.249999999996</v>
      </c>
      <c r="E108" s="1467">
        <v>20140.072</v>
      </c>
      <c r="F108" s="1467">
        <v>20351.294999999998</v>
      </c>
      <c r="G108" s="1468">
        <v>-1.0378848127354952</v>
      </c>
      <c r="H108" s="1460">
        <v>350.2</v>
      </c>
      <c r="I108" s="1460">
        <v>-1.1572114027660239</v>
      </c>
      <c r="J108" s="1460">
        <v>-28.388746803069054</v>
      </c>
      <c r="K108" s="1460">
        <v>5.2375607931163488</v>
      </c>
      <c r="L108" s="1461">
        <v>0.24840678010116424</v>
      </c>
    </row>
    <row r="109" spans="1:12" ht="15.75" thickBot="1">
      <c r="A109" s="1392"/>
      <c r="B109" s="1393"/>
      <c r="C109" s="1469"/>
      <c r="D109" s="1469"/>
      <c r="E109" s="1469"/>
      <c r="F109" s="1469"/>
      <c r="G109" s="1470"/>
      <c r="H109" s="1471"/>
      <c r="I109" s="1471"/>
      <c r="J109" s="1471"/>
      <c r="K109" s="1471"/>
      <c r="L109" s="1472"/>
    </row>
    <row r="110" spans="1:12">
      <c r="A110" s="1161" t="s">
        <v>87</v>
      </c>
      <c r="B110" s="1394" t="s">
        <v>26</v>
      </c>
      <c r="C110" s="1473">
        <v>19873.27549019608</v>
      </c>
      <c r="D110" s="1473">
        <v>20041.724509803924</v>
      </c>
      <c r="E110" s="1474">
        <v>20270.741000000002</v>
      </c>
      <c r="F110" s="1474">
        <v>20442.559000000001</v>
      </c>
      <c r="G110" s="1475">
        <v>-0.84049164294939438</v>
      </c>
      <c r="H110" s="1476">
        <v>409.9</v>
      </c>
      <c r="I110" s="1476">
        <v>0.24455857177794085</v>
      </c>
      <c r="J110" s="1476">
        <v>-38.699690402476783</v>
      </c>
      <c r="K110" s="1476">
        <v>3.7037037037037033</v>
      </c>
      <c r="L110" s="1477">
        <v>-0.41777135052623215</v>
      </c>
    </row>
    <row r="111" spans="1:12" ht="15.75" thickBot="1">
      <c r="A111" s="1390" t="s">
        <v>87</v>
      </c>
      <c r="B111" s="1391" t="s">
        <v>29</v>
      </c>
      <c r="C111" s="1168">
        <v>19817.431372549017</v>
      </c>
      <c r="D111" s="1168">
        <v>19939.736274509803</v>
      </c>
      <c r="E111" s="1467">
        <v>20213.78</v>
      </c>
      <c r="F111" s="1467">
        <v>20338.530999999999</v>
      </c>
      <c r="G111" s="1468">
        <v>-0.61337271605309251</v>
      </c>
      <c r="H111" s="1460">
        <v>374.5</v>
      </c>
      <c r="I111" s="1460">
        <v>0.45600858369098402</v>
      </c>
      <c r="J111" s="1460">
        <v>-53.781512605042018</v>
      </c>
      <c r="K111" s="1460">
        <v>3.0864197530864197</v>
      </c>
      <c r="L111" s="1461">
        <v>-1.4688947805361399</v>
      </c>
    </row>
    <row r="112" spans="1:12" ht="15.75" thickBot="1">
      <c r="A112" s="1392"/>
      <c r="B112" s="1393"/>
      <c r="C112" s="1469"/>
      <c r="D112" s="1469"/>
      <c r="E112" s="1469"/>
      <c r="F112" s="1469"/>
      <c r="G112" s="1470"/>
      <c r="H112" s="1471"/>
      <c r="I112" s="1471"/>
      <c r="J112" s="1471"/>
      <c r="K112" s="1471"/>
      <c r="L112" s="1472"/>
    </row>
    <row r="113" spans="1:12">
      <c r="A113" s="1165" t="s">
        <v>88</v>
      </c>
      <c r="B113" s="1387" t="s">
        <v>21</v>
      </c>
      <c r="C113" s="1166" t="s">
        <v>200</v>
      </c>
      <c r="D113" s="1166" t="s">
        <v>73</v>
      </c>
      <c r="E113" s="1455" t="s">
        <v>200</v>
      </c>
      <c r="F113" s="1455" t="s">
        <v>73</v>
      </c>
      <c r="G113" s="1456" t="s">
        <v>73</v>
      </c>
      <c r="H113" s="1457" t="s">
        <v>200</v>
      </c>
      <c r="I113" s="1457" t="s">
        <v>73</v>
      </c>
      <c r="J113" s="1458" t="s">
        <v>73</v>
      </c>
      <c r="K113" s="1458">
        <v>0.72951739618406286</v>
      </c>
      <c r="L113" s="1459" t="s">
        <v>73</v>
      </c>
    </row>
    <row r="114" spans="1:12">
      <c r="A114" s="1162" t="s">
        <v>88</v>
      </c>
      <c r="B114" s="1388" t="s">
        <v>22</v>
      </c>
      <c r="C114" s="1163" t="s">
        <v>200</v>
      </c>
      <c r="D114" s="1163" t="s">
        <v>73</v>
      </c>
      <c r="E114" s="1447" t="s">
        <v>200</v>
      </c>
      <c r="F114" s="1447" t="s">
        <v>73</v>
      </c>
      <c r="G114" s="1448" t="s">
        <v>73</v>
      </c>
      <c r="H114" s="1449" t="s">
        <v>200</v>
      </c>
      <c r="I114" s="1449" t="s">
        <v>73</v>
      </c>
      <c r="J114" s="1460" t="s">
        <v>73</v>
      </c>
      <c r="K114" s="1460">
        <v>0.4863449307893753</v>
      </c>
      <c r="L114" s="1461" t="s">
        <v>73</v>
      </c>
    </row>
    <row r="115" spans="1:12">
      <c r="A115" s="1162" t="s">
        <v>88</v>
      </c>
      <c r="B115" s="1388" t="s">
        <v>23</v>
      </c>
      <c r="C115" s="1163" t="s">
        <v>200</v>
      </c>
      <c r="D115" s="1163" t="s">
        <v>73</v>
      </c>
      <c r="E115" s="1447" t="s">
        <v>200</v>
      </c>
      <c r="F115" s="1447" t="s">
        <v>73</v>
      </c>
      <c r="G115" s="1448" t="s">
        <v>73</v>
      </c>
      <c r="H115" s="1449" t="s">
        <v>200</v>
      </c>
      <c r="I115" s="1449" t="s">
        <v>73</v>
      </c>
      <c r="J115" s="1460" t="s">
        <v>73</v>
      </c>
      <c r="K115" s="1460">
        <v>0.24317246539468765</v>
      </c>
      <c r="L115" s="1461" t="s">
        <v>73</v>
      </c>
    </row>
    <row r="116" spans="1:12">
      <c r="A116" s="1162" t="s">
        <v>88</v>
      </c>
      <c r="B116" s="1388" t="s">
        <v>30</v>
      </c>
      <c r="C116" s="1163" t="s">
        <v>73</v>
      </c>
      <c r="D116" s="1163" t="s">
        <v>73</v>
      </c>
      <c r="E116" s="1447" t="s">
        <v>73</v>
      </c>
      <c r="F116" s="1447" t="s">
        <v>73</v>
      </c>
      <c r="G116" s="1448" t="s">
        <v>73</v>
      </c>
      <c r="H116" s="1449" t="s">
        <v>73</v>
      </c>
      <c r="I116" s="1449" t="s">
        <v>73</v>
      </c>
      <c r="J116" s="1460" t="s">
        <v>73</v>
      </c>
      <c r="K116" s="1460" t="s">
        <v>73</v>
      </c>
      <c r="L116" s="1461" t="s">
        <v>73</v>
      </c>
    </row>
    <row r="117" spans="1:12">
      <c r="A117" s="1169" t="s">
        <v>88</v>
      </c>
      <c r="B117" s="1389" t="s">
        <v>24</v>
      </c>
      <c r="C117" s="1167" t="s">
        <v>200</v>
      </c>
      <c r="D117" s="1167" t="s">
        <v>73</v>
      </c>
      <c r="E117" s="1462" t="s">
        <v>200</v>
      </c>
      <c r="F117" s="1462" t="s">
        <v>73</v>
      </c>
      <c r="G117" s="1463" t="s">
        <v>73</v>
      </c>
      <c r="H117" s="1464" t="s">
        <v>200</v>
      </c>
      <c r="I117" s="1464" t="s">
        <v>73</v>
      </c>
      <c r="J117" s="1465" t="s">
        <v>73</v>
      </c>
      <c r="K117" s="1465">
        <v>0.22446689113355783</v>
      </c>
      <c r="L117" s="1466" t="s">
        <v>73</v>
      </c>
    </row>
    <row r="118" spans="1:12">
      <c r="A118" s="1162" t="s">
        <v>88</v>
      </c>
      <c r="B118" s="1388" t="s">
        <v>26</v>
      </c>
      <c r="C118" s="1163" t="s">
        <v>73</v>
      </c>
      <c r="D118" s="1163" t="s">
        <v>73</v>
      </c>
      <c r="E118" s="1447" t="s">
        <v>73</v>
      </c>
      <c r="F118" s="1447" t="s">
        <v>73</v>
      </c>
      <c r="G118" s="1448" t="s">
        <v>73</v>
      </c>
      <c r="H118" s="1449" t="s">
        <v>73</v>
      </c>
      <c r="I118" s="1449" t="s">
        <v>73</v>
      </c>
      <c r="J118" s="1460" t="s">
        <v>73</v>
      </c>
      <c r="K118" s="1460" t="s">
        <v>73</v>
      </c>
      <c r="L118" s="1461" t="s">
        <v>73</v>
      </c>
    </row>
    <row r="119" spans="1:12">
      <c r="A119" s="1162" t="s">
        <v>88</v>
      </c>
      <c r="B119" s="1388" t="s">
        <v>31</v>
      </c>
      <c r="C119" s="1163" t="s">
        <v>200</v>
      </c>
      <c r="D119" s="1163" t="s">
        <v>73</v>
      </c>
      <c r="E119" s="1447" t="s">
        <v>200</v>
      </c>
      <c r="F119" s="1447" t="s">
        <v>73</v>
      </c>
      <c r="G119" s="1448" t="s">
        <v>73</v>
      </c>
      <c r="H119" s="1449" t="s">
        <v>200</v>
      </c>
      <c r="I119" s="1449" t="s">
        <v>73</v>
      </c>
      <c r="J119" s="1460" t="s">
        <v>73</v>
      </c>
      <c r="K119" s="1460">
        <v>0.22446689113355783</v>
      </c>
      <c r="L119" s="1461" t="s">
        <v>73</v>
      </c>
    </row>
    <row r="120" spans="1:12">
      <c r="A120" s="1169" t="s">
        <v>88</v>
      </c>
      <c r="B120" s="1389" t="s">
        <v>27</v>
      </c>
      <c r="C120" s="1167" t="s">
        <v>73</v>
      </c>
      <c r="D120" s="1167" t="s">
        <v>73</v>
      </c>
      <c r="E120" s="1462" t="s">
        <v>73</v>
      </c>
      <c r="F120" s="1462" t="s">
        <v>73</v>
      </c>
      <c r="G120" s="1463" t="s">
        <v>73</v>
      </c>
      <c r="H120" s="1464" t="s">
        <v>73</v>
      </c>
      <c r="I120" s="1464" t="s">
        <v>73</v>
      </c>
      <c r="J120" s="1465" t="s">
        <v>73</v>
      </c>
      <c r="K120" s="1465" t="s">
        <v>73</v>
      </c>
      <c r="L120" s="1466" t="s">
        <v>73</v>
      </c>
    </row>
    <row r="121" spans="1:12">
      <c r="A121" s="1162" t="s">
        <v>88</v>
      </c>
      <c r="B121" s="1388" t="s">
        <v>29</v>
      </c>
      <c r="C121" s="1163" t="s">
        <v>73</v>
      </c>
      <c r="D121" s="1163" t="s">
        <v>73</v>
      </c>
      <c r="E121" s="1447" t="s">
        <v>73</v>
      </c>
      <c r="F121" s="1447" t="s">
        <v>73</v>
      </c>
      <c r="G121" s="1448" t="s">
        <v>73</v>
      </c>
      <c r="H121" s="1449" t="s">
        <v>73</v>
      </c>
      <c r="I121" s="1449" t="s">
        <v>73</v>
      </c>
      <c r="J121" s="1460" t="s">
        <v>73</v>
      </c>
      <c r="K121" s="1460" t="s">
        <v>73</v>
      </c>
      <c r="L121" s="1461" t="s">
        <v>73</v>
      </c>
    </row>
    <row r="122" spans="1:12" ht="15.75" thickBot="1">
      <c r="A122" s="1395" t="s">
        <v>88</v>
      </c>
      <c r="B122" s="1388" t="s">
        <v>32</v>
      </c>
      <c r="C122" s="1168" t="s">
        <v>73</v>
      </c>
      <c r="D122" s="1168" t="s">
        <v>73</v>
      </c>
      <c r="E122" s="1467" t="s">
        <v>73</v>
      </c>
      <c r="F122" s="1467" t="s">
        <v>73</v>
      </c>
      <c r="G122" s="1468" t="s">
        <v>73</v>
      </c>
      <c r="H122" s="1460" t="s">
        <v>73</v>
      </c>
      <c r="I122" s="1460" t="s">
        <v>73</v>
      </c>
      <c r="J122" s="1460" t="s">
        <v>73</v>
      </c>
      <c r="K122" s="1460" t="s">
        <v>73</v>
      </c>
      <c r="L122" s="1461" t="s">
        <v>73</v>
      </c>
    </row>
    <row r="123" spans="1:12" ht="15.75" thickBot="1">
      <c r="A123" s="1392"/>
      <c r="B123" s="1393"/>
      <c r="C123" s="1469"/>
      <c r="D123" s="1469"/>
      <c r="E123" s="1469"/>
      <c r="F123" s="1469"/>
      <c r="G123" s="1470"/>
      <c r="H123" s="1471"/>
      <c r="I123" s="1471"/>
      <c r="J123" s="1471"/>
      <c r="K123" s="1471"/>
      <c r="L123" s="1472"/>
    </row>
    <row r="124" spans="1:12">
      <c r="A124" s="1165" t="s">
        <v>20</v>
      </c>
      <c r="B124" s="1387" t="s">
        <v>24</v>
      </c>
      <c r="C124" s="1166">
        <v>18037.474722392206</v>
      </c>
      <c r="D124" s="1166">
        <v>18632.66842409829</v>
      </c>
      <c r="E124" s="1455">
        <v>18398.224216840052</v>
      </c>
      <c r="F124" s="1455">
        <v>19005.321792580256</v>
      </c>
      <c r="G124" s="1456">
        <v>-3.1943556776671773</v>
      </c>
      <c r="H124" s="1457">
        <v>347.58474576271186</v>
      </c>
      <c r="I124" s="1457">
        <v>1.2940035574395863</v>
      </c>
      <c r="J124" s="1458">
        <v>-43.80952380952381</v>
      </c>
      <c r="K124" s="1458">
        <v>3.3108866442199778</v>
      </c>
      <c r="L124" s="1459">
        <v>-0.70850853250581025</v>
      </c>
    </row>
    <row r="125" spans="1:12">
      <c r="A125" s="1161" t="s">
        <v>20</v>
      </c>
      <c r="B125" s="1388" t="s">
        <v>25</v>
      </c>
      <c r="C125" s="1163">
        <v>17384.834313725489</v>
      </c>
      <c r="D125" s="1163">
        <v>18936.368627450982</v>
      </c>
      <c r="E125" s="1447">
        <v>17732.530999999999</v>
      </c>
      <c r="F125" s="1447">
        <v>19315.096000000001</v>
      </c>
      <c r="G125" s="1448">
        <v>-8.1934099628601498</v>
      </c>
      <c r="H125" s="1449">
        <v>310.3</v>
      </c>
      <c r="I125" s="1449">
        <v>-2.6357075619704982</v>
      </c>
      <c r="J125" s="1460">
        <v>-57.777777777777771</v>
      </c>
      <c r="K125" s="1460">
        <v>0.71081182192293302</v>
      </c>
      <c r="L125" s="1461">
        <v>-0.43758679999872074</v>
      </c>
    </row>
    <row r="126" spans="1:12">
      <c r="A126" s="1161" t="s">
        <v>20</v>
      </c>
      <c r="B126" s="1388" t="s">
        <v>26</v>
      </c>
      <c r="C126" s="1163">
        <v>18323.059803921569</v>
      </c>
      <c r="D126" s="1163">
        <v>18585.375490196078</v>
      </c>
      <c r="E126" s="1447">
        <v>18689.521000000001</v>
      </c>
      <c r="F126" s="1447">
        <v>18957.082999999999</v>
      </c>
      <c r="G126" s="1448">
        <v>-1.4114091287145711</v>
      </c>
      <c r="H126" s="1449">
        <v>346.9</v>
      </c>
      <c r="I126" s="1449">
        <v>-0.57323015190599036</v>
      </c>
      <c r="J126" s="1460">
        <v>-41.142857142857139</v>
      </c>
      <c r="K126" s="1460">
        <v>1.926674148896371</v>
      </c>
      <c r="L126" s="1461">
        <v>-0.30632317150684463</v>
      </c>
    </row>
    <row r="127" spans="1:12">
      <c r="A127" s="1161" t="s">
        <v>20</v>
      </c>
      <c r="B127" s="1388" t="s">
        <v>31</v>
      </c>
      <c r="C127" s="1163">
        <v>17858.23725490196</v>
      </c>
      <c r="D127" s="1163">
        <v>18315.370588235295</v>
      </c>
      <c r="E127" s="1447">
        <v>18215.401999999998</v>
      </c>
      <c r="F127" s="1447">
        <v>18681.678</v>
      </c>
      <c r="G127" s="1448">
        <v>-2.4958999935658972</v>
      </c>
      <c r="H127" s="1449">
        <v>388.9</v>
      </c>
      <c r="I127" s="1449">
        <v>5.96730245231607</v>
      </c>
      <c r="J127" s="1460">
        <v>-28.000000000000004</v>
      </c>
      <c r="K127" s="1460">
        <v>0.67340067340067333</v>
      </c>
      <c r="L127" s="1461">
        <v>3.5401438999754564E-2</v>
      </c>
    </row>
    <row r="128" spans="1:12">
      <c r="A128" s="1165" t="s">
        <v>20</v>
      </c>
      <c r="B128" s="1389" t="s">
        <v>27</v>
      </c>
      <c r="C128" s="1167">
        <v>16532.375155428796</v>
      </c>
      <c r="D128" s="1167">
        <v>17030.888591345458</v>
      </c>
      <c r="E128" s="1462">
        <v>16863.022658537371</v>
      </c>
      <c r="F128" s="1462">
        <v>17371.506363172368</v>
      </c>
      <c r="G128" s="1463">
        <v>-2.9271134811485506</v>
      </c>
      <c r="H128" s="1464">
        <v>287.84066852367692</v>
      </c>
      <c r="I128" s="1464">
        <v>-0.77789453474304682</v>
      </c>
      <c r="J128" s="1465">
        <v>-31.269942565411611</v>
      </c>
      <c r="K128" s="1465">
        <v>20.145903479236811</v>
      </c>
      <c r="L128" s="1466">
        <v>0.15100747311201701</v>
      </c>
    </row>
    <row r="129" spans="1:12">
      <c r="A129" s="1161" t="s">
        <v>20</v>
      </c>
      <c r="B129" s="1388" t="s">
        <v>28</v>
      </c>
      <c r="C129" s="1163">
        <v>16138.881372549018</v>
      </c>
      <c r="D129" s="1163">
        <v>16682.592156862742</v>
      </c>
      <c r="E129" s="1447">
        <v>16461.659</v>
      </c>
      <c r="F129" s="1447">
        <v>17016.243999999999</v>
      </c>
      <c r="G129" s="1448">
        <v>-3.2591504917301326</v>
      </c>
      <c r="H129" s="1449">
        <v>267.60000000000002</v>
      </c>
      <c r="I129" s="1449">
        <v>0.94304036212749898</v>
      </c>
      <c r="J129" s="1460">
        <v>-27.24097788125728</v>
      </c>
      <c r="K129" s="1460">
        <v>11.690983913206136</v>
      </c>
      <c r="L129" s="1461">
        <v>0.73015706619835186</v>
      </c>
    </row>
    <row r="130" spans="1:12">
      <c r="A130" s="1161" t="s">
        <v>20</v>
      </c>
      <c r="B130" s="1388" t="s">
        <v>29</v>
      </c>
      <c r="C130" s="1163">
        <v>16946.772549019606</v>
      </c>
      <c r="D130" s="1163">
        <v>17358.180392156864</v>
      </c>
      <c r="E130" s="1447">
        <v>17285.707999999999</v>
      </c>
      <c r="F130" s="1447">
        <v>17705.344000000001</v>
      </c>
      <c r="G130" s="1448">
        <v>-2.3701092732228317</v>
      </c>
      <c r="H130" s="1449">
        <v>313.2</v>
      </c>
      <c r="I130" s="1449">
        <v>-0.91743119266056128</v>
      </c>
      <c r="J130" s="1460">
        <v>-35.601265822784811</v>
      </c>
      <c r="K130" s="1460">
        <v>7.6131687242798352</v>
      </c>
      <c r="L130" s="1461">
        <v>-0.45114159854777736</v>
      </c>
    </row>
    <row r="131" spans="1:12">
      <c r="A131" s="1161" t="s">
        <v>20</v>
      </c>
      <c r="B131" s="1388" t="s">
        <v>32</v>
      </c>
      <c r="C131" s="1163">
        <v>17382.156862745098</v>
      </c>
      <c r="D131" s="1163">
        <v>17544.750980392157</v>
      </c>
      <c r="E131" s="1447">
        <v>17729.8</v>
      </c>
      <c r="F131" s="1447">
        <v>17895.646000000001</v>
      </c>
      <c r="G131" s="1448">
        <v>-0.92673938677598644</v>
      </c>
      <c r="H131" s="1449">
        <v>339.6</v>
      </c>
      <c r="I131" s="1449">
        <v>-4.7138047138047012</v>
      </c>
      <c r="J131" s="1460">
        <v>-40.789473684210527</v>
      </c>
      <c r="K131" s="1460">
        <v>0.84175084175084169</v>
      </c>
      <c r="L131" s="1461">
        <v>-0.12800799453855483</v>
      </c>
    </row>
    <row r="132" spans="1:12">
      <c r="A132" s="1165" t="s">
        <v>20</v>
      </c>
      <c r="B132" s="1389" t="s">
        <v>33</v>
      </c>
      <c r="C132" s="1167">
        <v>15062.471282861145</v>
      </c>
      <c r="D132" s="1167">
        <v>14839.80481138597</v>
      </c>
      <c r="E132" s="1462">
        <v>15363.720708518367</v>
      </c>
      <c r="F132" s="1462">
        <v>15136.600907613689</v>
      </c>
      <c r="G132" s="1463">
        <v>1.500467656450118</v>
      </c>
      <c r="H132" s="1464">
        <v>222.7267985611511</v>
      </c>
      <c r="I132" s="1464">
        <v>1.0264148750244046</v>
      </c>
      <c r="J132" s="1465">
        <v>-29.620253164556964</v>
      </c>
      <c r="K132" s="1465">
        <v>10.400299289188178</v>
      </c>
      <c r="L132" s="1466">
        <v>0.31991138565366306</v>
      </c>
    </row>
    <row r="133" spans="1:12">
      <c r="A133" s="1161" t="s">
        <v>20</v>
      </c>
      <c r="B133" s="1388" t="s">
        <v>74</v>
      </c>
      <c r="C133" s="1163">
        <v>14702.094117647059</v>
      </c>
      <c r="D133" s="1163">
        <v>14357.793137254903</v>
      </c>
      <c r="E133" s="1447">
        <v>14996.136</v>
      </c>
      <c r="F133" s="1447">
        <v>14644.949000000001</v>
      </c>
      <c r="G133" s="1448">
        <v>2.3980076680362621</v>
      </c>
      <c r="H133" s="1449">
        <v>212.3</v>
      </c>
      <c r="I133" s="1449">
        <v>2.8087167070217975</v>
      </c>
      <c r="J133" s="1460">
        <v>-27.431906614785994</v>
      </c>
      <c r="K133" s="1460">
        <v>6.9771791994014221</v>
      </c>
      <c r="L133" s="1461">
        <v>0.41854706975997846</v>
      </c>
    </row>
    <row r="134" spans="1:12">
      <c r="A134" s="1161" t="s">
        <v>20</v>
      </c>
      <c r="B134" s="1388" t="s">
        <v>34</v>
      </c>
      <c r="C134" s="1163">
        <v>15484.34019607843</v>
      </c>
      <c r="D134" s="1163">
        <v>15306.73725490196</v>
      </c>
      <c r="E134" s="1447">
        <v>15794.027</v>
      </c>
      <c r="F134" s="1447">
        <v>15612.871999999999</v>
      </c>
      <c r="G134" s="1448">
        <v>1.1602926098414224</v>
      </c>
      <c r="H134" s="1449">
        <v>237.4</v>
      </c>
      <c r="I134" s="1449">
        <v>2.3717119448037947</v>
      </c>
      <c r="J134" s="1460">
        <v>-27.411167512690355</v>
      </c>
      <c r="K134" s="1460">
        <v>2.6748971193415638</v>
      </c>
      <c r="L134" s="1461">
        <v>0.16118013580194424</v>
      </c>
    </row>
    <row r="135" spans="1:12" ht="15.75" thickBot="1">
      <c r="A135" s="1161" t="s">
        <v>20</v>
      </c>
      <c r="B135" s="1388" t="s">
        <v>35</v>
      </c>
      <c r="C135" s="1163">
        <v>16391.389215686275</v>
      </c>
      <c r="D135" s="1163">
        <v>16174.708823529412</v>
      </c>
      <c r="E135" s="1447">
        <v>16719.217000000001</v>
      </c>
      <c r="F135" s="1447">
        <v>16498.203000000001</v>
      </c>
      <c r="G135" s="1448">
        <v>1.3396246851854059</v>
      </c>
      <c r="H135" s="1449">
        <v>267.5</v>
      </c>
      <c r="I135" s="1449">
        <v>-5.4101838755304135</v>
      </c>
      <c r="J135" s="1460">
        <v>-49.367088607594937</v>
      </c>
      <c r="K135" s="1460">
        <v>0.74822297044519259</v>
      </c>
      <c r="L135" s="1461">
        <v>-0.25981581990825897</v>
      </c>
    </row>
    <row r="136" spans="1:12" ht="15.75" thickBot="1">
      <c r="A136" s="1392"/>
      <c r="B136" s="1393"/>
      <c r="C136" s="1469"/>
      <c r="D136" s="1469"/>
      <c r="E136" s="1469"/>
      <c r="F136" s="1469"/>
      <c r="G136" s="1470"/>
      <c r="H136" s="1471"/>
      <c r="I136" s="1471"/>
      <c r="J136" s="1471"/>
      <c r="K136" s="1471"/>
      <c r="L136" s="1472"/>
    </row>
    <row r="137" spans="1:12">
      <c r="A137" s="1165" t="s">
        <v>89</v>
      </c>
      <c r="B137" s="1389" t="s">
        <v>21</v>
      </c>
      <c r="C137" s="1167">
        <v>21577.743433424061</v>
      </c>
      <c r="D137" s="1167">
        <v>21349.841858887816</v>
      </c>
      <c r="E137" s="1462">
        <v>22009.298302092542</v>
      </c>
      <c r="F137" s="1462">
        <v>21776.838696065573</v>
      </c>
      <c r="G137" s="1463">
        <v>1.0674625884470883</v>
      </c>
      <c r="H137" s="1464">
        <v>346.20306122448983</v>
      </c>
      <c r="I137" s="1464">
        <v>1.0162331412578016</v>
      </c>
      <c r="J137" s="1465">
        <v>10.112359550561797</v>
      </c>
      <c r="K137" s="1465">
        <v>1.8331462775907221</v>
      </c>
      <c r="L137" s="1466">
        <v>0.69750764035708679</v>
      </c>
    </row>
    <row r="138" spans="1:12">
      <c r="A138" s="1161" t="s">
        <v>89</v>
      </c>
      <c r="B138" s="1388" t="s">
        <v>22</v>
      </c>
      <c r="C138" s="1163" t="s">
        <v>200</v>
      </c>
      <c r="D138" s="1163">
        <v>19913.010784313727</v>
      </c>
      <c r="E138" s="1447" t="s">
        <v>200</v>
      </c>
      <c r="F138" s="1447">
        <v>20311.271000000001</v>
      </c>
      <c r="G138" s="1448" t="s">
        <v>73</v>
      </c>
      <c r="H138" s="1449" t="s">
        <v>200</v>
      </c>
      <c r="I138" s="1449" t="s">
        <v>73</v>
      </c>
      <c r="J138" s="1460" t="s">
        <v>73</v>
      </c>
      <c r="K138" s="1460">
        <v>0.14964459408903852</v>
      </c>
      <c r="L138" s="1461" t="s">
        <v>73</v>
      </c>
    </row>
    <row r="139" spans="1:12">
      <c r="A139" s="1161" t="s">
        <v>89</v>
      </c>
      <c r="B139" s="1388" t="s">
        <v>23</v>
      </c>
      <c r="C139" s="1163">
        <v>22151.719607843137</v>
      </c>
      <c r="D139" s="1163">
        <v>21630.561764705883</v>
      </c>
      <c r="E139" s="1447">
        <v>22594.754000000001</v>
      </c>
      <c r="F139" s="1447">
        <v>22063.172999999999</v>
      </c>
      <c r="G139" s="1448">
        <v>2.4093587989361365</v>
      </c>
      <c r="H139" s="1449">
        <v>342</v>
      </c>
      <c r="I139" s="1449">
        <v>-0.63916327716443599</v>
      </c>
      <c r="J139" s="1460">
        <v>31.666666666666664</v>
      </c>
      <c r="K139" s="1460">
        <v>1.4777403666292555</v>
      </c>
      <c r="L139" s="1461">
        <v>0.71214128534815302</v>
      </c>
    </row>
    <row r="140" spans="1:12">
      <c r="A140" s="1161" t="s">
        <v>89</v>
      </c>
      <c r="B140" s="1388" t="s">
        <v>30</v>
      </c>
      <c r="C140" s="1163">
        <v>21572.47745098039</v>
      </c>
      <c r="D140" s="1163">
        <v>21541.845098039215</v>
      </c>
      <c r="E140" s="1447">
        <v>22003.927</v>
      </c>
      <c r="F140" s="1447">
        <v>21972.682000000001</v>
      </c>
      <c r="G140" s="1448">
        <v>0.14219930002172235</v>
      </c>
      <c r="H140" s="1449">
        <v>374.5</v>
      </c>
      <c r="I140" s="1449">
        <v>2.2106986899563381</v>
      </c>
      <c r="J140" s="1460">
        <v>-21.428571428571427</v>
      </c>
      <c r="K140" s="1460">
        <v>0.20576131687242799</v>
      </c>
      <c r="L140" s="1461">
        <v>2.7121531240170749E-2</v>
      </c>
    </row>
    <row r="141" spans="1:12">
      <c r="A141" s="1165" t="s">
        <v>89</v>
      </c>
      <c r="B141" s="1389" t="s">
        <v>24</v>
      </c>
      <c r="C141" s="1167">
        <v>21892.548384022572</v>
      </c>
      <c r="D141" s="1167">
        <v>21338.186026462616</v>
      </c>
      <c r="E141" s="1462">
        <v>22330.399351703025</v>
      </c>
      <c r="F141" s="1462">
        <v>21764.949746991868</v>
      </c>
      <c r="G141" s="1463">
        <v>2.5979825879878624</v>
      </c>
      <c r="H141" s="1464">
        <v>304.44970873786411</v>
      </c>
      <c r="I141" s="1464">
        <v>-3.2935035814106111</v>
      </c>
      <c r="J141" s="1465">
        <v>-12.1160409556314</v>
      </c>
      <c r="K141" s="1465">
        <v>9.6333707444818568</v>
      </c>
      <c r="L141" s="1466">
        <v>2.1560197173030895</v>
      </c>
    </row>
    <row r="142" spans="1:12">
      <c r="A142" s="1161" t="s">
        <v>89</v>
      </c>
      <c r="B142" s="1388" t="s">
        <v>25</v>
      </c>
      <c r="C142" s="1163">
        <v>22340.933333333334</v>
      </c>
      <c r="D142" s="1163">
        <v>21052.775490196076</v>
      </c>
      <c r="E142" s="1447">
        <v>22787.752</v>
      </c>
      <c r="F142" s="1447">
        <v>21473.830999999998</v>
      </c>
      <c r="G142" s="1448">
        <v>6.1187079287342909</v>
      </c>
      <c r="H142" s="1449">
        <v>275.7</v>
      </c>
      <c r="I142" s="1449">
        <v>-1.7112299465240683</v>
      </c>
      <c r="J142" s="1460">
        <v>42.201834862385326</v>
      </c>
      <c r="K142" s="1460">
        <v>2.8993640104751215</v>
      </c>
      <c r="L142" s="1461">
        <v>1.5085256794811186</v>
      </c>
    </row>
    <row r="143" spans="1:12">
      <c r="A143" s="1161" t="s">
        <v>89</v>
      </c>
      <c r="B143" s="1388" t="s">
        <v>26</v>
      </c>
      <c r="C143" s="1163">
        <v>21915.109803921569</v>
      </c>
      <c r="D143" s="1163">
        <v>21440.872549019605</v>
      </c>
      <c r="E143" s="1447">
        <v>22353.412</v>
      </c>
      <c r="F143" s="1447">
        <v>21869.69</v>
      </c>
      <c r="G143" s="1448">
        <v>2.2118374791778099</v>
      </c>
      <c r="H143" s="1449">
        <v>310.3</v>
      </c>
      <c r="I143" s="1449">
        <v>-2.6662484316185697</v>
      </c>
      <c r="J143" s="1460">
        <v>-24.739583333333336</v>
      </c>
      <c r="K143" s="1460">
        <v>5.4059109614665166</v>
      </c>
      <c r="L143" s="1461">
        <v>0.50607684126746122</v>
      </c>
    </row>
    <row r="144" spans="1:12">
      <c r="A144" s="1161" t="s">
        <v>89</v>
      </c>
      <c r="B144" s="1388" t="s">
        <v>31</v>
      </c>
      <c r="C144" s="1163">
        <v>21023.698039215684</v>
      </c>
      <c r="D144" s="1163">
        <v>21216.113725490199</v>
      </c>
      <c r="E144" s="1447">
        <v>21444.171999999999</v>
      </c>
      <c r="F144" s="1447">
        <v>21640.436000000002</v>
      </c>
      <c r="G144" s="1448">
        <v>-0.90693181967314729</v>
      </c>
      <c r="H144" s="1449">
        <v>343.4</v>
      </c>
      <c r="I144" s="1449">
        <v>1.41760189013584</v>
      </c>
      <c r="J144" s="1460">
        <v>-23.655913978494624</v>
      </c>
      <c r="K144" s="1460">
        <v>1.3280957725402169</v>
      </c>
      <c r="L144" s="1461">
        <v>0.14141719655450813</v>
      </c>
    </row>
    <row r="145" spans="1:12">
      <c r="A145" s="1165" t="s">
        <v>89</v>
      </c>
      <c r="B145" s="1389" t="s">
        <v>27</v>
      </c>
      <c r="C145" s="1167">
        <v>19228.075609381602</v>
      </c>
      <c r="D145" s="1167">
        <v>19803.2309560703</v>
      </c>
      <c r="E145" s="1462">
        <v>19612.637121569234</v>
      </c>
      <c r="F145" s="1462">
        <v>20199.295575191707</v>
      </c>
      <c r="G145" s="1463">
        <v>-2.9043510524346829</v>
      </c>
      <c r="H145" s="1464">
        <v>262.12357723577236</v>
      </c>
      <c r="I145" s="1464">
        <v>-1.5379109178184813</v>
      </c>
      <c r="J145" s="1465">
        <v>-30.245746691871457</v>
      </c>
      <c r="K145" s="1465">
        <v>13.804713804713806</v>
      </c>
      <c r="L145" s="1466">
        <v>0.30465000479036597</v>
      </c>
    </row>
    <row r="146" spans="1:12">
      <c r="A146" s="1161" t="s">
        <v>89</v>
      </c>
      <c r="B146" s="1388" t="s">
        <v>28</v>
      </c>
      <c r="C146" s="1163">
        <v>18634.153921568628</v>
      </c>
      <c r="D146" s="1163">
        <v>19087.566666666666</v>
      </c>
      <c r="E146" s="1447">
        <v>19006.837</v>
      </c>
      <c r="F146" s="1447">
        <v>19469.317999999999</v>
      </c>
      <c r="G146" s="1448">
        <v>-2.3754350306466812</v>
      </c>
      <c r="H146" s="1449">
        <v>232.2</v>
      </c>
      <c r="I146" s="1449">
        <v>-3.930492345883327</v>
      </c>
      <c r="J146" s="1460">
        <v>-26.605504587155966</v>
      </c>
      <c r="K146" s="1460">
        <v>5.9857837635615407</v>
      </c>
      <c r="L146" s="1461">
        <v>0.42243043958552917</v>
      </c>
    </row>
    <row r="147" spans="1:12">
      <c r="A147" s="1161" t="s">
        <v>89</v>
      </c>
      <c r="B147" s="1388" t="s">
        <v>29</v>
      </c>
      <c r="C147" s="1163">
        <v>19855.973529411764</v>
      </c>
      <c r="D147" s="1163">
        <v>20277.404901960785</v>
      </c>
      <c r="E147" s="1447">
        <v>20253.093000000001</v>
      </c>
      <c r="F147" s="1447">
        <v>20682.953000000001</v>
      </c>
      <c r="G147" s="1448">
        <v>-2.0783299173962275</v>
      </c>
      <c r="H147" s="1449">
        <v>280.39999999999998</v>
      </c>
      <c r="I147" s="1449">
        <v>0.28612303290413249</v>
      </c>
      <c r="J147" s="1449">
        <v>-34.239130434782609</v>
      </c>
      <c r="K147" s="1449">
        <v>6.7901234567901234</v>
      </c>
      <c r="L147" s="1450">
        <v>-0.25338809099601889</v>
      </c>
    </row>
    <row r="148" spans="1:12" ht="15.75" thickBot="1">
      <c r="A148" s="1396" t="s">
        <v>89</v>
      </c>
      <c r="B148" s="1397" t="s">
        <v>32</v>
      </c>
      <c r="C148" s="1164">
        <v>18088.347058823532</v>
      </c>
      <c r="D148" s="1164">
        <v>19905.647058823528</v>
      </c>
      <c r="E148" s="1451">
        <v>18450.114000000001</v>
      </c>
      <c r="F148" s="1451">
        <v>20303.759999999998</v>
      </c>
      <c r="G148" s="1452">
        <v>-9.1295700894809499</v>
      </c>
      <c r="H148" s="1453">
        <v>315.60000000000002</v>
      </c>
      <c r="I148" s="1453">
        <v>0.70197830248884674</v>
      </c>
      <c r="J148" s="1453">
        <v>-21.428571428571427</v>
      </c>
      <c r="K148" s="1453">
        <v>1.0288065843621399</v>
      </c>
      <c r="L148" s="1454">
        <v>0.13560765620085358</v>
      </c>
    </row>
    <row r="149" spans="1:12">
      <c r="G149" s="1375"/>
      <c r="H149" s="1375"/>
      <c r="I149" s="1375"/>
      <c r="J149" s="1375"/>
      <c r="K149" s="1375"/>
      <c r="L149" s="1375"/>
    </row>
    <row r="150" spans="1:12" ht="15.75" thickBot="1">
      <c r="G150" s="1375"/>
      <c r="H150" s="1375"/>
      <c r="I150" s="1375"/>
      <c r="J150" s="1375"/>
      <c r="K150" s="1375"/>
      <c r="L150" s="1479"/>
    </row>
    <row r="151" spans="1:12" ht="15.75" thickBot="1">
      <c r="A151" s="1399" t="s">
        <v>271</v>
      </c>
      <c r="B151" s="1400"/>
      <c r="C151" s="1400"/>
      <c r="D151" s="1400"/>
      <c r="E151" s="1400"/>
      <c r="F151" s="1400"/>
      <c r="G151" s="1480"/>
      <c r="H151" s="1480"/>
      <c r="I151" s="1480"/>
      <c r="J151" s="1480"/>
      <c r="K151" s="1480"/>
      <c r="L151" s="1481"/>
    </row>
    <row r="152" spans="1:12">
      <c r="A152" s="1402"/>
      <c r="B152" s="1403"/>
      <c r="C152" s="1006" t="s">
        <v>5</v>
      </c>
      <c r="D152" s="1006" t="s">
        <v>5</v>
      </c>
      <c r="E152" s="1006"/>
      <c r="F152" s="1006"/>
      <c r="G152" s="1404"/>
      <c r="H152" s="1515" t="s">
        <v>6</v>
      </c>
      <c r="I152" s="1516"/>
      <c r="J152" s="1405" t="s">
        <v>7</v>
      </c>
      <c r="K152" s="1406" t="s">
        <v>8</v>
      </c>
      <c r="L152" s="1407"/>
    </row>
    <row r="153" spans="1:12">
      <c r="A153" s="1408" t="s">
        <v>9</v>
      </c>
      <c r="B153" s="1409" t="s">
        <v>10</v>
      </c>
      <c r="C153" s="1410" t="s">
        <v>36</v>
      </c>
      <c r="D153" s="1410" t="s">
        <v>36</v>
      </c>
      <c r="E153" s="1411" t="s">
        <v>37</v>
      </c>
      <c r="F153" s="1412"/>
      <c r="G153" s="1413"/>
      <c r="H153" s="1517" t="s">
        <v>11</v>
      </c>
      <c r="I153" s="1518"/>
      <c r="J153" s="1414" t="s">
        <v>12</v>
      </c>
      <c r="K153" s="1415" t="s">
        <v>13</v>
      </c>
      <c r="L153" s="1416"/>
    </row>
    <row r="154" spans="1:12" ht="45.75" thickBot="1">
      <c r="A154" s="1417" t="s">
        <v>14</v>
      </c>
      <c r="B154" s="1418" t="s">
        <v>15</v>
      </c>
      <c r="C154" s="1159" t="s">
        <v>537</v>
      </c>
      <c r="D154" s="1160" t="s">
        <v>528</v>
      </c>
      <c r="E154" s="1419" t="s">
        <v>537</v>
      </c>
      <c r="F154" s="1420" t="s">
        <v>528</v>
      </c>
      <c r="G154" s="1421" t="s">
        <v>16</v>
      </c>
      <c r="H154" s="1422" t="s">
        <v>537</v>
      </c>
      <c r="I154" s="1423" t="s">
        <v>16</v>
      </c>
      <c r="J154" s="1424" t="s">
        <v>16</v>
      </c>
      <c r="K154" s="1425" t="s">
        <v>537</v>
      </c>
      <c r="L154" s="1426" t="s">
        <v>17</v>
      </c>
    </row>
    <row r="155" spans="1:12" ht="15.75" thickBot="1">
      <c r="A155" s="1376" t="s">
        <v>18</v>
      </c>
      <c r="B155" s="1377" t="s">
        <v>19</v>
      </c>
      <c r="C155" s="1427">
        <v>18651.654244259618</v>
      </c>
      <c r="D155" s="1427">
        <v>18854.461577089234</v>
      </c>
      <c r="E155" s="1428">
        <v>19024.68732914481</v>
      </c>
      <c r="F155" s="1429">
        <v>19231.550808631018</v>
      </c>
      <c r="G155" s="1430">
        <v>-1.0756463768557292</v>
      </c>
      <c r="H155" s="1431">
        <v>306.74629559270517</v>
      </c>
      <c r="I155" s="1431">
        <v>0.28735927839671205</v>
      </c>
      <c r="J155" s="1432">
        <v>-23.186925434116446</v>
      </c>
      <c r="K155" s="1431">
        <v>100</v>
      </c>
      <c r="L155" s="1433" t="s">
        <v>19</v>
      </c>
    </row>
    <row r="156" spans="1:12" ht="15.75" thickBot="1">
      <c r="A156" s="1378"/>
      <c r="B156" s="1379"/>
      <c r="C156" s="1434"/>
      <c r="D156" s="1434"/>
      <c r="E156" s="1434"/>
      <c r="F156" s="1434"/>
      <c r="G156" s="1435"/>
      <c r="H156" s="1432"/>
      <c r="I156" s="1432"/>
      <c r="J156" s="1432"/>
      <c r="K156" s="1432"/>
      <c r="L156" s="1436"/>
    </row>
    <row r="157" spans="1:12">
      <c r="A157" s="1380" t="s">
        <v>80</v>
      </c>
      <c r="B157" s="1381" t="s">
        <v>19</v>
      </c>
      <c r="C157" s="1437">
        <v>18218.746326981498</v>
      </c>
      <c r="D157" s="1437">
        <v>17742.991373559733</v>
      </c>
      <c r="E157" s="1438">
        <v>18583.121253521127</v>
      </c>
      <c r="F157" s="1438">
        <v>18097.851201030928</v>
      </c>
      <c r="G157" s="1439">
        <v>2.6813683409141764</v>
      </c>
      <c r="H157" s="1440">
        <v>212.98999999999995</v>
      </c>
      <c r="I157" s="1440">
        <v>-1.1902061855670267</v>
      </c>
      <c r="J157" s="1440">
        <v>11.111111111111111</v>
      </c>
      <c r="K157" s="1440">
        <v>0.1899696048632219</v>
      </c>
      <c r="L157" s="1441">
        <v>5.864026005073103E-2</v>
      </c>
    </row>
    <row r="158" spans="1:12">
      <c r="A158" s="1161" t="s">
        <v>81</v>
      </c>
      <c r="B158" s="1382" t="s">
        <v>19</v>
      </c>
      <c r="C158" s="1442">
        <v>20409.474316935106</v>
      </c>
      <c r="D158" s="1442">
        <v>20178.958588280282</v>
      </c>
      <c r="E158" s="1443">
        <v>20817.663803273808</v>
      </c>
      <c r="F158" s="1443">
        <v>20582.537760045889</v>
      </c>
      <c r="G158" s="1444">
        <v>1.1423569142398862</v>
      </c>
      <c r="H158" s="1445">
        <v>350.33982102908277</v>
      </c>
      <c r="I158" s="1445">
        <v>1.5097870499149637</v>
      </c>
      <c r="J158" s="1445">
        <v>-28.250401284109149</v>
      </c>
      <c r="K158" s="1445">
        <v>25.474924012158056</v>
      </c>
      <c r="L158" s="1446">
        <v>-1.7978032605692142</v>
      </c>
    </row>
    <row r="159" spans="1:12">
      <c r="A159" s="1162" t="s">
        <v>82</v>
      </c>
      <c r="B159" s="1383" t="s">
        <v>19</v>
      </c>
      <c r="C159" s="1163">
        <v>19852.938693103995</v>
      </c>
      <c r="D159" s="1163">
        <v>20202.651226069986</v>
      </c>
      <c r="E159" s="1447">
        <v>20249.997466966077</v>
      </c>
      <c r="F159" s="1447">
        <v>20606.704250591385</v>
      </c>
      <c r="G159" s="1448">
        <v>-1.7310229684840126</v>
      </c>
      <c r="H159" s="1449">
        <v>389.93041474654376</v>
      </c>
      <c r="I159" s="1449">
        <v>0.2387069054929449</v>
      </c>
      <c r="J159" s="1449">
        <v>-33.435582822085891</v>
      </c>
      <c r="K159" s="1449">
        <v>4.1223404255319149</v>
      </c>
      <c r="L159" s="1450">
        <v>-0.63470028656497668</v>
      </c>
    </row>
    <row r="160" spans="1:12">
      <c r="A160" s="1162" t="s">
        <v>83</v>
      </c>
      <c r="B160" s="1383" t="s">
        <v>19</v>
      </c>
      <c r="C160" s="1163" t="s">
        <v>200</v>
      </c>
      <c r="D160" s="1163" t="s">
        <v>200</v>
      </c>
      <c r="E160" s="1447" t="s">
        <v>200</v>
      </c>
      <c r="F160" s="1447" t="s">
        <v>200</v>
      </c>
      <c r="G160" s="1448" t="s">
        <v>73</v>
      </c>
      <c r="H160" s="1449" t="s">
        <v>200</v>
      </c>
      <c r="I160" s="1449" t="s">
        <v>73</v>
      </c>
      <c r="J160" s="1449" t="s">
        <v>73</v>
      </c>
      <c r="K160" s="1449">
        <v>0.43693009118541032</v>
      </c>
      <c r="L160" s="1450" t="s">
        <v>73</v>
      </c>
    </row>
    <row r="161" spans="1:12">
      <c r="A161" s="1162" t="s">
        <v>71</v>
      </c>
      <c r="B161" s="1383" t="s">
        <v>19</v>
      </c>
      <c r="C161" s="1163">
        <v>15795.016060037899</v>
      </c>
      <c r="D161" s="1163">
        <v>16430.651338862888</v>
      </c>
      <c r="E161" s="1447">
        <v>16110.916381238656</v>
      </c>
      <c r="F161" s="1447">
        <v>16759.264365640145</v>
      </c>
      <c r="G161" s="1448">
        <v>-3.8685945293084139</v>
      </c>
      <c r="H161" s="1449">
        <v>285.0625730994152</v>
      </c>
      <c r="I161" s="1449">
        <v>0.88271595386223356</v>
      </c>
      <c r="J161" s="1449">
        <v>-24.464831804281346</v>
      </c>
      <c r="K161" s="1449">
        <v>42.230243161094229</v>
      </c>
      <c r="L161" s="1450">
        <v>-0.71445259259029115</v>
      </c>
    </row>
    <row r="162" spans="1:12" ht="15.75" thickBot="1">
      <c r="A162" s="1384" t="s">
        <v>84</v>
      </c>
      <c r="B162" s="1385" t="s">
        <v>19</v>
      </c>
      <c r="C162" s="1164">
        <v>20758.985607279898</v>
      </c>
      <c r="D162" s="1164">
        <v>20878.830946132504</v>
      </c>
      <c r="E162" s="1451">
        <v>21174.165319425494</v>
      </c>
      <c r="F162" s="1451">
        <v>21296.407565055153</v>
      </c>
      <c r="G162" s="1452">
        <v>-0.57400406738197407</v>
      </c>
      <c r="H162" s="1453">
        <v>288.11579310344831</v>
      </c>
      <c r="I162" s="1453">
        <v>0.31187573039944405</v>
      </c>
      <c r="J162" s="1453">
        <v>-14.605418138987044</v>
      </c>
      <c r="K162" s="1453">
        <v>27.54559270516717</v>
      </c>
      <c r="L162" s="1454">
        <v>2.7681229838772232</v>
      </c>
    </row>
    <row r="163" spans="1:12" ht="15.75" thickBot="1">
      <c r="A163" s="1378"/>
      <c r="B163" s="1386"/>
      <c r="C163" s="1434"/>
      <c r="D163" s="1434"/>
      <c r="E163" s="1434"/>
      <c r="F163" s="1434"/>
      <c r="G163" s="1435"/>
      <c r="H163" s="1432"/>
      <c r="I163" s="1432"/>
      <c r="J163" s="1432"/>
      <c r="K163" s="1432"/>
      <c r="L163" s="1436"/>
    </row>
    <row r="164" spans="1:12">
      <c r="A164" s="1165" t="s">
        <v>85</v>
      </c>
      <c r="B164" s="1387" t="s">
        <v>21</v>
      </c>
      <c r="C164" s="1166" t="s">
        <v>73</v>
      </c>
      <c r="D164" s="1166" t="s">
        <v>73</v>
      </c>
      <c r="E164" s="1455" t="s">
        <v>73</v>
      </c>
      <c r="F164" s="1455" t="s">
        <v>73</v>
      </c>
      <c r="G164" s="1456" t="s">
        <v>73</v>
      </c>
      <c r="H164" s="1457" t="s">
        <v>73</v>
      </c>
      <c r="I164" s="1457" t="s">
        <v>73</v>
      </c>
      <c r="J164" s="1458" t="s">
        <v>73</v>
      </c>
      <c r="K164" s="1458" t="s">
        <v>73</v>
      </c>
      <c r="L164" s="1459" t="s">
        <v>73</v>
      </c>
    </row>
    <row r="165" spans="1:12">
      <c r="A165" s="1161" t="s">
        <v>85</v>
      </c>
      <c r="B165" s="1388" t="s">
        <v>22</v>
      </c>
      <c r="C165" s="1163" t="s">
        <v>73</v>
      </c>
      <c r="D165" s="1163" t="s">
        <v>73</v>
      </c>
      <c r="E165" s="1447" t="s">
        <v>73</v>
      </c>
      <c r="F165" s="1447" t="s">
        <v>73</v>
      </c>
      <c r="G165" s="1448" t="s">
        <v>73</v>
      </c>
      <c r="H165" s="1449" t="s">
        <v>73</v>
      </c>
      <c r="I165" s="1449" t="s">
        <v>73</v>
      </c>
      <c r="J165" s="1460" t="s">
        <v>73</v>
      </c>
      <c r="K165" s="1460" t="s">
        <v>73</v>
      </c>
      <c r="L165" s="1461" t="s">
        <v>73</v>
      </c>
    </row>
    <row r="166" spans="1:12">
      <c r="A166" s="1161" t="s">
        <v>85</v>
      </c>
      <c r="B166" s="1388" t="s">
        <v>23</v>
      </c>
      <c r="C166" s="1163" t="s">
        <v>73</v>
      </c>
      <c r="D166" s="1163" t="s">
        <v>73</v>
      </c>
      <c r="E166" s="1447" t="s">
        <v>73</v>
      </c>
      <c r="F166" s="1447" t="s">
        <v>73</v>
      </c>
      <c r="G166" s="1448" t="s">
        <v>73</v>
      </c>
      <c r="H166" s="1449" t="s">
        <v>73</v>
      </c>
      <c r="I166" s="1449" t="s">
        <v>73</v>
      </c>
      <c r="J166" s="1460" t="s">
        <v>73</v>
      </c>
      <c r="K166" s="1460" t="s">
        <v>73</v>
      </c>
      <c r="L166" s="1461" t="s">
        <v>73</v>
      </c>
    </row>
    <row r="167" spans="1:12">
      <c r="A167" s="1165" t="s">
        <v>85</v>
      </c>
      <c r="B167" s="1389" t="s">
        <v>24</v>
      </c>
      <c r="C167" s="1167">
        <v>18556.543265132139</v>
      </c>
      <c r="D167" s="1167" t="s">
        <v>200</v>
      </c>
      <c r="E167" s="1462">
        <v>18927.674130434782</v>
      </c>
      <c r="F167" s="1462" t="s">
        <v>200</v>
      </c>
      <c r="G167" s="1463" t="s">
        <v>73</v>
      </c>
      <c r="H167" s="1464">
        <v>230</v>
      </c>
      <c r="I167" s="1464" t="s">
        <v>73</v>
      </c>
      <c r="J167" s="1465" t="s">
        <v>73</v>
      </c>
      <c r="K167" s="1465">
        <v>5.6990881458966559E-2</v>
      </c>
      <c r="L167" s="1466" t="s">
        <v>73</v>
      </c>
    </row>
    <row r="168" spans="1:12">
      <c r="A168" s="1161" t="s">
        <v>85</v>
      </c>
      <c r="B168" s="1388" t="s">
        <v>25</v>
      </c>
      <c r="C168" s="1163" t="s">
        <v>200</v>
      </c>
      <c r="D168" s="1163" t="s">
        <v>200</v>
      </c>
      <c r="E168" s="1447" t="s">
        <v>200</v>
      </c>
      <c r="F168" s="1447" t="s">
        <v>200</v>
      </c>
      <c r="G168" s="1448" t="s">
        <v>73</v>
      </c>
      <c r="H168" s="1449" t="s">
        <v>200</v>
      </c>
      <c r="I168" s="1449" t="s">
        <v>73</v>
      </c>
      <c r="J168" s="1460" t="s">
        <v>73</v>
      </c>
      <c r="K168" s="1460">
        <v>1.8996960486322188E-2</v>
      </c>
      <c r="L168" s="1461" t="s">
        <v>73</v>
      </c>
    </row>
    <row r="169" spans="1:12">
      <c r="A169" s="1161" t="s">
        <v>85</v>
      </c>
      <c r="B169" s="1388" t="s">
        <v>26</v>
      </c>
      <c r="C169" s="1163">
        <v>16901.357843137252</v>
      </c>
      <c r="D169" s="1163" t="s">
        <v>73</v>
      </c>
      <c r="E169" s="1447">
        <v>17239.384999999998</v>
      </c>
      <c r="F169" s="1447" t="s">
        <v>73</v>
      </c>
      <c r="G169" s="1448" t="s">
        <v>73</v>
      </c>
      <c r="H169" s="1449">
        <v>195</v>
      </c>
      <c r="I169" s="1449" t="s">
        <v>73</v>
      </c>
      <c r="J169" s="1460" t="s">
        <v>73</v>
      </c>
      <c r="K169" s="1460">
        <v>3.7993920972644375E-2</v>
      </c>
      <c r="L169" s="1461" t="s">
        <v>73</v>
      </c>
    </row>
    <row r="170" spans="1:12">
      <c r="A170" s="1165" t="s">
        <v>85</v>
      </c>
      <c r="B170" s="1389" t="s">
        <v>27</v>
      </c>
      <c r="C170" s="1167">
        <v>18056.885294117648</v>
      </c>
      <c r="D170" s="1167">
        <v>17431.883820628842</v>
      </c>
      <c r="E170" s="1462">
        <v>18418.023000000001</v>
      </c>
      <c r="F170" s="1462">
        <v>17780.52149704142</v>
      </c>
      <c r="G170" s="1463">
        <v>3.5853926054118141</v>
      </c>
      <c r="H170" s="1464">
        <v>205.7</v>
      </c>
      <c r="I170" s="1464">
        <v>-2.627218934911248</v>
      </c>
      <c r="J170" s="1465">
        <v>-12.5</v>
      </c>
      <c r="K170" s="1465">
        <v>0.13297872340425532</v>
      </c>
      <c r="L170" s="1466">
        <v>1.624152801537454E-2</v>
      </c>
    </row>
    <row r="171" spans="1:12">
      <c r="A171" s="1161" t="s">
        <v>85</v>
      </c>
      <c r="B171" s="1388" t="s">
        <v>28</v>
      </c>
      <c r="C171" s="1163">
        <v>18056.885294117648</v>
      </c>
      <c r="D171" s="1163">
        <v>17520.764705882353</v>
      </c>
      <c r="E171" s="1447">
        <v>18418.023000000001</v>
      </c>
      <c r="F171" s="1447">
        <v>17871.18</v>
      </c>
      <c r="G171" s="1448">
        <v>3.0599154616539073</v>
      </c>
      <c r="H171" s="1449">
        <v>205.7</v>
      </c>
      <c r="I171" s="1449">
        <v>-2.0476190476190528</v>
      </c>
      <c r="J171" s="1460">
        <v>16.666666666666664</v>
      </c>
      <c r="K171" s="1460">
        <v>0.13297872340425532</v>
      </c>
      <c r="L171" s="1461">
        <v>4.542582686259472E-2</v>
      </c>
    </row>
    <row r="172" spans="1:12" ht="15.75" thickBot="1">
      <c r="A172" s="1390" t="s">
        <v>85</v>
      </c>
      <c r="B172" s="1391" t="s">
        <v>29</v>
      </c>
      <c r="C172" s="1168" t="s">
        <v>73</v>
      </c>
      <c r="D172" s="1168" t="s">
        <v>200</v>
      </c>
      <c r="E172" s="1467" t="s">
        <v>73</v>
      </c>
      <c r="F172" s="1467" t="s">
        <v>200</v>
      </c>
      <c r="G172" s="1468" t="s">
        <v>73</v>
      </c>
      <c r="H172" s="1460">
        <v>0</v>
      </c>
      <c r="I172" s="1460" t="s">
        <v>73</v>
      </c>
      <c r="J172" s="1460" t="s">
        <v>73</v>
      </c>
      <c r="K172" s="1460">
        <v>0</v>
      </c>
      <c r="L172" s="1461" t="s">
        <v>73</v>
      </c>
    </row>
    <row r="173" spans="1:12" ht="15.75" thickBot="1">
      <c r="A173" s="1378"/>
      <c r="B173" s="1386"/>
      <c r="C173" s="1434"/>
      <c r="D173" s="1434"/>
      <c r="E173" s="1434"/>
      <c r="F173" s="1434"/>
      <c r="G173" s="1435"/>
      <c r="H173" s="1432"/>
      <c r="I173" s="1432"/>
      <c r="J173" s="1432"/>
      <c r="K173" s="1432"/>
      <c r="L173" s="1436"/>
    </row>
    <row r="174" spans="1:12">
      <c r="A174" s="1165" t="s">
        <v>86</v>
      </c>
      <c r="B174" s="1387" t="s">
        <v>21</v>
      </c>
      <c r="C174" s="1166">
        <v>21843.859929630249</v>
      </c>
      <c r="D174" s="1166">
        <v>21225.277145733002</v>
      </c>
      <c r="E174" s="1455">
        <v>22280.737128222856</v>
      </c>
      <c r="F174" s="1455">
        <v>21649.782688647661</v>
      </c>
      <c r="G174" s="1456">
        <v>2.9143684657215685</v>
      </c>
      <c r="H174" s="1457">
        <v>416.59711934156383</v>
      </c>
      <c r="I174" s="1457">
        <v>2.2741135469292764</v>
      </c>
      <c r="J174" s="1458">
        <v>0.41322314049586778</v>
      </c>
      <c r="K174" s="1458">
        <v>4.6162613981762917</v>
      </c>
      <c r="L174" s="1459">
        <v>1.0849612376626481</v>
      </c>
    </row>
    <row r="175" spans="1:12">
      <c r="A175" s="1161" t="s">
        <v>86</v>
      </c>
      <c r="B175" s="1388" t="s">
        <v>22</v>
      </c>
      <c r="C175" s="1163">
        <v>22046.789215686273</v>
      </c>
      <c r="D175" s="1163">
        <v>21422.613725490195</v>
      </c>
      <c r="E175" s="1447">
        <v>22487.724999999999</v>
      </c>
      <c r="F175" s="1447">
        <v>21851.065999999999</v>
      </c>
      <c r="G175" s="1448">
        <v>2.9136290192890346</v>
      </c>
      <c r="H175" s="1449">
        <v>413.5</v>
      </c>
      <c r="I175" s="1449">
        <v>0.80448561677230901</v>
      </c>
      <c r="J175" s="1460">
        <v>9.1954022988505741</v>
      </c>
      <c r="K175" s="1460">
        <v>3.6094224924012162</v>
      </c>
      <c r="L175" s="1461">
        <v>1.0703884926930591</v>
      </c>
    </row>
    <row r="176" spans="1:12">
      <c r="A176" s="1161" t="s">
        <v>86</v>
      </c>
      <c r="B176" s="1388" t="s">
        <v>23</v>
      </c>
      <c r="C176" s="1163">
        <v>21140.634313725492</v>
      </c>
      <c r="D176" s="1163">
        <v>20707.486274509803</v>
      </c>
      <c r="E176" s="1447">
        <v>21563.447</v>
      </c>
      <c r="F176" s="1447">
        <v>21121.635999999999</v>
      </c>
      <c r="G176" s="1448">
        <v>2.0917461128484627</v>
      </c>
      <c r="H176" s="1449">
        <v>427.7</v>
      </c>
      <c r="I176" s="1449">
        <v>6.924999999999998</v>
      </c>
      <c r="J176" s="1460">
        <v>-22.058823529411764</v>
      </c>
      <c r="K176" s="1460">
        <v>1.006838905775076</v>
      </c>
      <c r="L176" s="1461">
        <v>1.457274496958938E-2</v>
      </c>
    </row>
    <row r="177" spans="1:12">
      <c r="A177" s="1165" t="s">
        <v>86</v>
      </c>
      <c r="B177" s="1389" t="s">
        <v>24</v>
      </c>
      <c r="C177" s="1167">
        <v>20611.287954904317</v>
      </c>
      <c r="D177" s="1167">
        <v>20552.265756053803</v>
      </c>
      <c r="E177" s="1462">
        <v>21023.513714002405</v>
      </c>
      <c r="F177" s="1462">
        <v>20963.311071174878</v>
      </c>
      <c r="G177" s="1463">
        <v>0.28718098311438917</v>
      </c>
      <c r="H177" s="1464">
        <v>364.94210526315788</v>
      </c>
      <c r="I177" s="1464">
        <v>0.58043366981854561</v>
      </c>
      <c r="J177" s="1465">
        <v>-21.649484536082475</v>
      </c>
      <c r="K177" s="1465">
        <v>8.6626139817629184</v>
      </c>
      <c r="L177" s="1466">
        <v>0.16998301722184195</v>
      </c>
    </row>
    <row r="178" spans="1:12">
      <c r="A178" s="1161" t="s">
        <v>86</v>
      </c>
      <c r="B178" s="1388" t="s">
        <v>25</v>
      </c>
      <c r="C178" s="1163">
        <v>20619.622549019608</v>
      </c>
      <c r="D178" s="1163">
        <v>20510.460784313724</v>
      </c>
      <c r="E178" s="1447">
        <v>21032.014999999999</v>
      </c>
      <c r="F178" s="1447">
        <v>20920.669999999998</v>
      </c>
      <c r="G178" s="1448">
        <v>0.53222482836353313</v>
      </c>
      <c r="H178" s="1449">
        <v>356.2</v>
      </c>
      <c r="I178" s="1449">
        <v>0.9637188208616716</v>
      </c>
      <c r="J178" s="1460">
        <v>-20.572916666666664</v>
      </c>
      <c r="K178" s="1460">
        <v>5.7940729483282674</v>
      </c>
      <c r="L178" s="1461">
        <v>0.19068756966198919</v>
      </c>
    </row>
    <row r="179" spans="1:12">
      <c r="A179" s="1161" t="s">
        <v>86</v>
      </c>
      <c r="B179" s="1388" t="s">
        <v>26</v>
      </c>
      <c r="C179" s="1163">
        <v>20595.615686274508</v>
      </c>
      <c r="D179" s="1163">
        <v>20627.078431372549</v>
      </c>
      <c r="E179" s="1447">
        <v>21007.527999999998</v>
      </c>
      <c r="F179" s="1447">
        <v>21039.62</v>
      </c>
      <c r="G179" s="1448">
        <v>-0.15253127195263297</v>
      </c>
      <c r="H179" s="1449">
        <v>382.6</v>
      </c>
      <c r="I179" s="1449">
        <v>7.847240387130823E-2</v>
      </c>
      <c r="J179" s="1460">
        <v>-23.737373737373737</v>
      </c>
      <c r="K179" s="1460">
        <v>2.8685410334346502</v>
      </c>
      <c r="L179" s="1461">
        <v>-2.0704552440149016E-2</v>
      </c>
    </row>
    <row r="180" spans="1:12">
      <c r="A180" s="1165" t="s">
        <v>86</v>
      </c>
      <c r="B180" s="1389" t="s">
        <v>27</v>
      </c>
      <c r="C180" s="1167">
        <v>19525.102309954455</v>
      </c>
      <c r="D180" s="1167">
        <v>19636.259826494272</v>
      </c>
      <c r="E180" s="1462">
        <v>19915.604356153544</v>
      </c>
      <c r="F180" s="1462">
        <v>20028.985023024157</v>
      </c>
      <c r="G180" s="1463">
        <v>-0.56608293800348386</v>
      </c>
      <c r="H180" s="1464">
        <v>314.88940809968847</v>
      </c>
      <c r="I180" s="1464">
        <v>-1.861452962346823</v>
      </c>
      <c r="J180" s="1465">
        <v>-38.564593301435409</v>
      </c>
      <c r="K180" s="1465">
        <v>12.196048632218845</v>
      </c>
      <c r="L180" s="1466">
        <v>-3.0527475154537065</v>
      </c>
    </row>
    <row r="181" spans="1:12">
      <c r="A181" s="1161" t="s">
        <v>86</v>
      </c>
      <c r="B181" s="1388" t="s">
        <v>28</v>
      </c>
      <c r="C181" s="1163">
        <v>19472.428431372547</v>
      </c>
      <c r="D181" s="1163">
        <v>19554.332352941179</v>
      </c>
      <c r="E181" s="1447">
        <v>19861.877</v>
      </c>
      <c r="F181" s="1447">
        <v>19945.419000000002</v>
      </c>
      <c r="G181" s="1448">
        <v>-0.41885307097334612</v>
      </c>
      <c r="H181" s="1449">
        <v>304.5</v>
      </c>
      <c r="I181" s="1449">
        <v>-2.090032154340836</v>
      </c>
      <c r="J181" s="1460">
        <v>-40.974212034383953</v>
      </c>
      <c r="K181" s="1460">
        <v>7.8267477203647422</v>
      </c>
      <c r="L181" s="1461">
        <v>-2.3585725773151056</v>
      </c>
    </row>
    <row r="182" spans="1:12" ht="15.75" thickBot="1">
      <c r="A182" s="1390" t="s">
        <v>86</v>
      </c>
      <c r="B182" s="1391" t="s">
        <v>29</v>
      </c>
      <c r="C182" s="1168">
        <v>19611.24411764706</v>
      </c>
      <c r="D182" s="1168">
        <v>19786.658823529411</v>
      </c>
      <c r="E182" s="1467">
        <v>20003.469000000001</v>
      </c>
      <c r="F182" s="1467">
        <v>20182.392</v>
      </c>
      <c r="G182" s="1468">
        <v>-0.88653019919541187</v>
      </c>
      <c r="H182" s="1460">
        <v>333.5</v>
      </c>
      <c r="I182" s="1460">
        <v>-2.113296154975048</v>
      </c>
      <c r="J182" s="1460">
        <v>-33.717579250720462</v>
      </c>
      <c r="K182" s="1460">
        <v>4.3693009118541033</v>
      </c>
      <c r="L182" s="1461">
        <v>-0.69417493813860087</v>
      </c>
    </row>
    <row r="183" spans="1:12" ht="15.75" thickBot="1">
      <c r="A183" s="1392"/>
      <c r="B183" s="1393"/>
      <c r="C183" s="1469"/>
      <c r="D183" s="1469"/>
      <c r="E183" s="1469"/>
      <c r="F183" s="1469"/>
      <c r="G183" s="1470"/>
      <c r="H183" s="1471"/>
      <c r="I183" s="1471"/>
      <c r="J183" s="1471"/>
      <c r="K183" s="1471"/>
      <c r="L183" s="1472"/>
    </row>
    <row r="184" spans="1:12">
      <c r="A184" s="1161" t="s">
        <v>87</v>
      </c>
      <c r="B184" s="1394" t="s">
        <v>26</v>
      </c>
      <c r="C184" s="1473">
        <v>20147.385294117645</v>
      </c>
      <c r="D184" s="1473">
        <v>20586.423529411764</v>
      </c>
      <c r="E184" s="1474">
        <v>20550.332999999999</v>
      </c>
      <c r="F184" s="1474">
        <v>20998.151999999998</v>
      </c>
      <c r="G184" s="1475">
        <v>-2.1326591025724531</v>
      </c>
      <c r="H184" s="1476">
        <v>413</v>
      </c>
      <c r="I184" s="1476">
        <v>0.36452004860267312</v>
      </c>
      <c r="J184" s="1476">
        <v>-30.37037037037037</v>
      </c>
      <c r="K184" s="1476">
        <v>1.7857142857142856</v>
      </c>
      <c r="L184" s="1477">
        <v>-0.18422588647307769</v>
      </c>
    </row>
    <row r="185" spans="1:12" ht="15.75" thickBot="1">
      <c r="A185" s="1390" t="s">
        <v>87</v>
      </c>
      <c r="B185" s="1391" t="s">
        <v>29</v>
      </c>
      <c r="C185" s="1168">
        <v>19603.311764705883</v>
      </c>
      <c r="D185" s="1168">
        <v>19903.527450980393</v>
      </c>
      <c r="E185" s="1467">
        <v>19995.378000000001</v>
      </c>
      <c r="F185" s="1467">
        <v>20301.598000000002</v>
      </c>
      <c r="G185" s="1468">
        <v>-1.5083541699525385</v>
      </c>
      <c r="H185" s="1460">
        <v>372.3</v>
      </c>
      <c r="I185" s="1460">
        <v>-0.21441972661485159</v>
      </c>
      <c r="J185" s="1460">
        <v>-35.602094240837694</v>
      </c>
      <c r="K185" s="1460">
        <v>2.3366261398176293</v>
      </c>
      <c r="L185" s="1461">
        <v>-0.45047440009189899</v>
      </c>
    </row>
    <row r="186" spans="1:12" ht="15.75" thickBot="1">
      <c r="A186" s="1392"/>
      <c r="B186" s="1393"/>
      <c r="C186" s="1469"/>
      <c r="D186" s="1469"/>
      <c r="E186" s="1469"/>
      <c r="F186" s="1469"/>
      <c r="G186" s="1470"/>
      <c r="H186" s="1471"/>
      <c r="I186" s="1471"/>
      <c r="J186" s="1471"/>
      <c r="K186" s="1471"/>
      <c r="L186" s="1472"/>
    </row>
    <row r="187" spans="1:12">
      <c r="A187" s="1165" t="s">
        <v>88</v>
      </c>
      <c r="B187" s="1387" t="s">
        <v>21</v>
      </c>
      <c r="C187" s="1166" t="s">
        <v>73</v>
      </c>
      <c r="D187" s="1166" t="s">
        <v>200</v>
      </c>
      <c r="E187" s="1455" t="s">
        <v>73</v>
      </c>
      <c r="F187" s="1455" t="s">
        <v>200</v>
      </c>
      <c r="G187" s="1456" t="s">
        <v>73</v>
      </c>
      <c r="H187" s="1457" t="s">
        <v>73</v>
      </c>
      <c r="I187" s="1457" t="s">
        <v>73</v>
      </c>
      <c r="J187" s="1458" t="s">
        <v>73</v>
      </c>
      <c r="K187" s="1458" t="s">
        <v>73</v>
      </c>
      <c r="L187" s="1459" t="s">
        <v>73</v>
      </c>
    </row>
    <row r="188" spans="1:12">
      <c r="A188" s="1162" t="s">
        <v>88</v>
      </c>
      <c r="B188" s="1388" t="s">
        <v>22</v>
      </c>
      <c r="C188" s="1163" t="s">
        <v>73</v>
      </c>
      <c r="D188" s="1163" t="s">
        <v>73</v>
      </c>
      <c r="E188" s="1447" t="s">
        <v>73</v>
      </c>
      <c r="F188" s="1447" t="s">
        <v>73</v>
      </c>
      <c r="G188" s="1448" t="s">
        <v>73</v>
      </c>
      <c r="H188" s="1449" t="s">
        <v>73</v>
      </c>
      <c r="I188" s="1449" t="s">
        <v>73</v>
      </c>
      <c r="J188" s="1460" t="s">
        <v>73</v>
      </c>
      <c r="K188" s="1460" t="s">
        <v>73</v>
      </c>
      <c r="L188" s="1461" t="s">
        <v>73</v>
      </c>
    </row>
    <row r="189" spans="1:12">
      <c r="A189" s="1162" t="s">
        <v>88</v>
      </c>
      <c r="B189" s="1388" t="s">
        <v>23</v>
      </c>
      <c r="C189" s="1163" t="s">
        <v>73</v>
      </c>
      <c r="D189" s="1163" t="s">
        <v>73</v>
      </c>
      <c r="E189" s="1447" t="s">
        <v>73</v>
      </c>
      <c r="F189" s="1447" t="s">
        <v>73</v>
      </c>
      <c r="G189" s="1448" t="s">
        <v>73</v>
      </c>
      <c r="H189" s="1449" t="s">
        <v>73</v>
      </c>
      <c r="I189" s="1449" t="s">
        <v>73</v>
      </c>
      <c r="J189" s="1460" t="s">
        <v>73</v>
      </c>
      <c r="K189" s="1460" t="s">
        <v>73</v>
      </c>
      <c r="L189" s="1461" t="s">
        <v>73</v>
      </c>
    </row>
    <row r="190" spans="1:12">
      <c r="A190" s="1162" t="s">
        <v>88</v>
      </c>
      <c r="B190" s="1388" t="s">
        <v>30</v>
      </c>
      <c r="C190" s="1163" t="s">
        <v>73</v>
      </c>
      <c r="D190" s="1163" t="s">
        <v>200</v>
      </c>
      <c r="E190" s="1447" t="s">
        <v>73</v>
      </c>
      <c r="F190" s="1447" t="s">
        <v>200</v>
      </c>
      <c r="G190" s="1448" t="s">
        <v>73</v>
      </c>
      <c r="H190" s="1449" t="s">
        <v>73</v>
      </c>
      <c r="I190" s="1449" t="s">
        <v>73</v>
      </c>
      <c r="J190" s="1460" t="s">
        <v>73</v>
      </c>
      <c r="K190" s="1460">
        <v>0</v>
      </c>
      <c r="L190" s="1461" t="s">
        <v>73</v>
      </c>
    </row>
    <row r="191" spans="1:12">
      <c r="A191" s="1169" t="s">
        <v>88</v>
      </c>
      <c r="B191" s="1389" t="s">
        <v>24</v>
      </c>
      <c r="C191" s="1167" t="s">
        <v>200</v>
      </c>
      <c r="D191" s="1167" t="s">
        <v>200</v>
      </c>
      <c r="E191" s="1462" t="s">
        <v>200</v>
      </c>
      <c r="F191" s="1462" t="s">
        <v>200</v>
      </c>
      <c r="G191" s="1463" t="s">
        <v>73</v>
      </c>
      <c r="H191" s="1464" t="s">
        <v>200</v>
      </c>
      <c r="I191" s="1464" t="s">
        <v>73</v>
      </c>
      <c r="J191" s="1465" t="s">
        <v>73</v>
      </c>
      <c r="K191" s="1465">
        <v>0.13297872340425532</v>
      </c>
      <c r="L191" s="1466" t="s">
        <v>73</v>
      </c>
    </row>
    <row r="192" spans="1:12">
      <c r="A192" s="1162" t="s">
        <v>88</v>
      </c>
      <c r="B192" s="1388" t="s">
        <v>26</v>
      </c>
      <c r="C192" s="1163" t="s">
        <v>200</v>
      </c>
      <c r="D192" s="1163" t="s">
        <v>73</v>
      </c>
      <c r="E192" s="1447" t="s">
        <v>200</v>
      </c>
      <c r="F192" s="1447" t="s">
        <v>73</v>
      </c>
      <c r="G192" s="1448" t="s">
        <v>73</v>
      </c>
      <c r="H192" s="1449" t="s">
        <v>200</v>
      </c>
      <c r="I192" s="1449" t="s">
        <v>73</v>
      </c>
      <c r="J192" s="1460" t="s">
        <v>73</v>
      </c>
      <c r="K192" s="1460">
        <v>0.11398176291793312</v>
      </c>
      <c r="L192" s="1461" t="s">
        <v>73</v>
      </c>
    </row>
    <row r="193" spans="1:12">
      <c r="A193" s="1162" t="s">
        <v>88</v>
      </c>
      <c r="B193" s="1388" t="s">
        <v>31</v>
      </c>
      <c r="C193" s="1163" t="s">
        <v>200</v>
      </c>
      <c r="D193" s="1163" t="s">
        <v>200</v>
      </c>
      <c r="E193" s="1447" t="s">
        <v>200</v>
      </c>
      <c r="F193" s="1447" t="s">
        <v>200</v>
      </c>
      <c r="G193" s="1448" t="s">
        <v>73</v>
      </c>
      <c r="H193" s="1449" t="s">
        <v>200</v>
      </c>
      <c r="I193" s="1449" t="s">
        <v>73</v>
      </c>
      <c r="J193" s="1460" t="s">
        <v>73</v>
      </c>
      <c r="K193" s="1460">
        <v>1.8996960486322188E-2</v>
      </c>
      <c r="L193" s="1461" t="s">
        <v>73</v>
      </c>
    </row>
    <row r="194" spans="1:12">
      <c r="A194" s="1169" t="s">
        <v>88</v>
      </c>
      <c r="B194" s="1389" t="s">
        <v>27</v>
      </c>
      <c r="C194" s="1167" t="s">
        <v>200</v>
      </c>
      <c r="D194" s="1167" t="s">
        <v>200</v>
      </c>
      <c r="E194" s="1462" t="s">
        <v>200</v>
      </c>
      <c r="F194" s="1462" t="s">
        <v>200</v>
      </c>
      <c r="G194" s="1463" t="s">
        <v>73</v>
      </c>
      <c r="H194" s="1464" t="s">
        <v>200</v>
      </c>
      <c r="I194" s="1464" t="s">
        <v>73</v>
      </c>
      <c r="J194" s="1465" t="s">
        <v>73</v>
      </c>
      <c r="K194" s="1465">
        <v>0.303951367781155</v>
      </c>
      <c r="L194" s="1466" t="s">
        <v>73</v>
      </c>
    </row>
    <row r="195" spans="1:12">
      <c r="A195" s="1162" t="s">
        <v>88</v>
      </c>
      <c r="B195" s="1388" t="s">
        <v>29</v>
      </c>
      <c r="C195" s="1163" t="s">
        <v>200</v>
      </c>
      <c r="D195" s="1163" t="s">
        <v>200</v>
      </c>
      <c r="E195" s="1447" t="s">
        <v>200</v>
      </c>
      <c r="F195" s="1447" t="s">
        <v>200</v>
      </c>
      <c r="G195" s="1448" t="s">
        <v>73</v>
      </c>
      <c r="H195" s="1449" t="s">
        <v>200</v>
      </c>
      <c r="I195" s="1449" t="s">
        <v>73</v>
      </c>
      <c r="J195" s="1460" t="s">
        <v>73</v>
      </c>
      <c r="K195" s="1460">
        <v>0.22796352583586624</v>
      </c>
      <c r="L195" s="1461" t="s">
        <v>73</v>
      </c>
    </row>
    <row r="196" spans="1:12" ht="15.75" thickBot="1">
      <c r="A196" s="1395" t="s">
        <v>88</v>
      </c>
      <c r="B196" s="1388" t="s">
        <v>32</v>
      </c>
      <c r="C196" s="1168" t="s">
        <v>200</v>
      </c>
      <c r="D196" s="1168" t="s">
        <v>200</v>
      </c>
      <c r="E196" s="1467" t="s">
        <v>200</v>
      </c>
      <c r="F196" s="1467" t="s">
        <v>200</v>
      </c>
      <c r="G196" s="1468" t="s">
        <v>73</v>
      </c>
      <c r="H196" s="1460" t="s">
        <v>200</v>
      </c>
      <c r="I196" s="1460" t="s">
        <v>73</v>
      </c>
      <c r="J196" s="1460" t="s">
        <v>73</v>
      </c>
      <c r="K196" s="1460">
        <v>7.598784194528875E-2</v>
      </c>
      <c r="L196" s="1461" t="s">
        <v>73</v>
      </c>
    </row>
    <row r="197" spans="1:12" ht="15.75" thickBot="1">
      <c r="A197" s="1392"/>
      <c r="B197" s="1393"/>
      <c r="C197" s="1469"/>
      <c r="D197" s="1469"/>
      <c r="E197" s="1469"/>
      <c r="F197" s="1469"/>
      <c r="G197" s="1470"/>
      <c r="H197" s="1471"/>
      <c r="I197" s="1471"/>
      <c r="J197" s="1471"/>
      <c r="K197" s="1471"/>
      <c r="L197" s="1472"/>
    </row>
    <row r="198" spans="1:12">
      <c r="A198" s="1165" t="s">
        <v>20</v>
      </c>
      <c r="B198" s="1387" t="s">
        <v>24</v>
      </c>
      <c r="C198" s="1166">
        <v>17216.349947660601</v>
      </c>
      <c r="D198" s="1166">
        <v>17767.980406231956</v>
      </c>
      <c r="E198" s="1455">
        <v>17560.676946613814</v>
      </c>
      <c r="F198" s="1455">
        <v>18123.340014356596</v>
      </c>
      <c r="G198" s="1456">
        <v>-3.104632298997108</v>
      </c>
      <c r="H198" s="1457">
        <v>357.10903614457828</v>
      </c>
      <c r="I198" s="1457">
        <v>3.2449137557521324</v>
      </c>
      <c r="J198" s="1458">
        <v>-24.027459954233411</v>
      </c>
      <c r="K198" s="1458">
        <v>6.306990881458967</v>
      </c>
      <c r="L198" s="1459">
        <v>-6.9778416658645703E-2</v>
      </c>
    </row>
    <row r="199" spans="1:12">
      <c r="A199" s="1161" t="s">
        <v>20</v>
      </c>
      <c r="B199" s="1388" t="s">
        <v>25</v>
      </c>
      <c r="C199" s="1163">
        <v>16804.647058823532</v>
      </c>
      <c r="D199" s="1163">
        <v>17414.098039215685</v>
      </c>
      <c r="E199" s="1447">
        <v>17140.740000000002</v>
      </c>
      <c r="F199" s="1447">
        <v>17762.38</v>
      </c>
      <c r="G199" s="1448">
        <v>-3.499756226361554</v>
      </c>
      <c r="H199" s="1449">
        <v>318.3</v>
      </c>
      <c r="I199" s="1449">
        <v>-9.4161958568741794E-2</v>
      </c>
      <c r="J199" s="1460">
        <v>-29.629629629629626</v>
      </c>
      <c r="K199" s="1460">
        <v>1.4437689969604863</v>
      </c>
      <c r="L199" s="1461">
        <v>-0.1321831407894043</v>
      </c>
    </row>
    <row r="200" spans="1:12">
      <c r="A200" s="1161" t="s">
        <v>20</v>
      </c>
      <c r="B200" s="1388" t="s">
        <v>26</v>
      </c>
      <c r="C200" s="1163">
        <v>17371.703921568627</v>
      </c>
      <c r="D200" s="1163">
        <v>17720.912745098038</v>
      </c>
      <c r="E200" s="1447">
        <v>17719.137999999999</v>
      </c>
      <c r="F200" s="1447">
        <v>18075.330999999998</v>
      </c>
      <c r="G200" s="1448">
        <v>-1.9706029173131012</v>
      </c>
      <c r="H200" s="1449">
        <v>348.5</v>
      </c>
      <c r="I200" s="1449">
        <v>2.2293927838075751</v>
      </c>
      <c r="J200" s="1460">
        <v>-20.73170731707317</v>
      </c>
      <c r="K200" s="1460">
        <v>2.4696048632218845</v>
      </c>
      <c r="L200" s="1461">
        <v>7.6492357749828876E-2</v>
      </c>
    </row>
    <row r="201" spans="1:12">
      <c r="A201" s="1161" t="s">
        <v>20</v>
      </c>
      <c r="B201" s="1388" t="s">
        <v>31</v>
      </c>
      <c r="C201" s="1163">
        <v>17275.856862745099</v>
      </c>
      <c r="D201" s="1163">
        <v>18011.423529411764</v>
      </c>
      <c r="E201" s="1447">
        <v>17621.374</v>
      </c>
      <c r="F201" s="1447">
        <v>18371.651999999998</v>
      </c>
      <c r="G201" s="1448">
        <v>-4.0838896795998449</v>
      </c>
      <c r="H201" s="1449">
        <v>389.4</v>
      </c>
      <c r="I201" s="1449">
        <v>5.6143205858421457</v>
      </c>
      <c r="J201" s="1460">
        <v>-23.636363636363637</v>
      </c>
      <c r="K201" s="1460">
        <v>2.3936170212765959</v>
      </c>
      <c r="L201" s="1461">
        <v>-1.4087633619070505E-2</v>
      </c>
    </row>
    <row r="202" spans="1:12">
      <c r="A202" s="1165" t="s">
        <v>20</v>
      </c>
      <c r="B202" s="1389" t="s">
        <v>27</v>
      </c>
      <c r="C202" s="1167">
        <v>16517.557753423476</v>
      </c>
      <c r="D202" s="1167">
        <v>17146.643045142995</v>
      </c>
      <c r="E202" s="1462">
        <v>16847.908908491947</v>
      </c>
      <c r="F202" s="1462">
        <v>17489.575906045855</v>
      </c>
      <c r="G202" s="1463">
        <v>-3.6688539562133942</v>
      </c>
      <c r="H202" s="1464">
        <v>299.00402802101576</v>
      </c>
      <c r="I202" s="1464">
        <v>0.47315636209669032</v>
      </c>
      <c r="J202" s="1465">
        <v>-27.445997458703943</v>
      </c>
      <c r="K202" s="1465">
        <v>21.694528875379941</v>
      </c>
      <c r="L202" s="1466">
        <v>-1.2735143173823538</v>
      </c>
    </row>
    <row r="203" spans="1:12">
      <c r="A203" s="1161" t="s">
        <v>20</v>
      </c>
      <c r="B203" s="1388" t="s">
        <v>28</v>
      </c>
      <c r="C203" s="1163">
        <v>16095.433333333334</v>
      </c>
      <c r="D203" s="1163">
        <v>16770.94901960784</v>
      </c>
      <c r="E203" s="1447">
        <v>16417.342000000001</v>
      </c>
      <c r="F203" s="1447">
        <v>17106.367999999999</v>
      </c>
      <c r="G203" s="1448">
        <v>-4.0278918353679636</v>
      </c>
      <c r="H203" s="1449">
        <v>272.5</v>
      </c>
      <c r="I203" s="1449">
        <v>-0.43843624406283838</v>
      </c>
      <c r="J203" s="1460">
        <v>-24.76038338658147</v>
      </c>
      <c r="K203" s="1460">
        <v>8.94756838905775</v>
      </c>
      <c r="L203" s="1461">
        <v>-0.18711715012217134</v>
      </c>
    </row>
    <row r="204" spans="1:12">
      <c r="A204" s="1161" t="s">
        <v>20</v>
      </c>
      <c r="B204" s="1388" t="s">
        <v>29</v>
      </c>
      <c r="C204" s="1163">
        <v>16692.908823529411</v>
      </c>
      <c r="D204" s="1163">
        <v>17258.26568627451</v>
      </c>
      <c r="E204" s="1447">
        <v>17026.767</v>
      </c>
      <c r="F204" s="1447">
        <v>17603.431</v>
      </c>
      <c r="G204" s="1448">
        <v>-3.2758613931568266</v>
      </c>
      <c r="H204" s="1449">
        <v>304.60000000000002</v>
      </c>
      <c r="I204" s="1449">
        <v>1.3306719893546239</v>
      </c>
      <c r="J204" s="1460">
        <v>-32.362459546925564</v>
      </c>
      <c r="K204" s="1460">
        <v>7.9407294832826745</v>
      </c>
      <c r="L204" s="1461">
        <v>-1.0772188605083661</v>
      </c>
    </row>
    <row r="205" spans="1:12">
      <c r="A205" s="1161" t="s">
        <v>20</v>
      </c>
      <c r="B205" s="1388" t="s">
        <v>32</v>
      </c>
      <c r="C205" s="1163">
        <v>16888.894117647058</v>
      </c>
      <c r="D205" s="1163">
        <v>17538.658823529411</v>
      </c>
      <c r="E205" s="1447">
        <v>17226.671999999999</v>
      </c>
      <c r="F205" s="1447">
        <v>17889.432000000001</v>
      </c>
      <c r="G205" s="1448">
        <v>-3.7047570878717782</v>
      </c>
      <c r="H205" s="1449">
        <v>339.1</v>
      </c>
      <c r="I205" s="1449">
        <v>0.53364957011562741</v>
      </c>
      <c r="J205" s="1460">
        <v>-23.333333333333332</v>
      </c>
      <c r="K205" s="1460">
        <v>4.8062310030395139</v>
      </c>
      <c r="L205" s="1461">
        <v>-9.1783067518189654E-3</v>
      </c>
    </row>
    <row r="206" spans="1:12">
      <c r="A206" s="1165" t="s">
        <v>20</v>
      </c>
      <c r="B206" s="1389" t="s">
        <v>33</v>
      </c>
      <c r="C206" s="1167">
        <v>13403.977671354125</v>
      </c>
      <c r="D206" s="1167">
        <v>13895.647926353149</v>
      </c>
      <c r="E206" s="1462">
        <v>13672.057224781207</v>
      </c>
      <c r="F206" s="1462">
        <v>14173.560884880213</v>
      </c>
      <c r="G206" s="1463">
        <v>-3.5383039179236189</v>
      </c>
      <c r="H206" s="1464">
        <v>231.8708945260347</v>
      </c>
      <c r="I206" s="1464">
        <v>1.920983904334725</v>
      </c>
      <c r="J206" s="1465">
        <v>-19.63519313304721</v>
      </c>
      <c r="K206" s="1465">
        <v>14.228723404255319</v>
      </c>
      <c r="L206" s="1466">
        <v>0.62884014145070921</v>
      </c>
    </row>
    <row r="207" spans="1:12">
      <c r="A207" s="1161" t="s">
        <v>20</v>
      </c>
      <c r="B207" s="1388" t="s">
        <v>74</v>
      </c>
      <c r="C207" s="1163">
        <v>13093.115686274508</v>
      </c>
      <c r="D207" s="1163">
        <v>13621.029411764706</v>
      </c>
      <c r="E207" s="1447">
        <v>13354.977999999999</v>
      </c>
      <c r="F207" s="1447">
        <v>13893.45</v>
      </c>
      <c r="G207" s="1448">
        <v>-3.8757256117091257</v>
      </c>
      <c r="H207" s="1449">
        <v>226.2</v>
      </c>
      <c r="I207" s="1449">
        <v>1.8460153084196282</v>
      </c>
      <c r="J207" s="1460">
        <v>-19.154929577464788</v>
      </c>
      <c r="K207" s="1460">
        <v>10.904255319148938</v>
      </c>
      <c r="L207" s="1461">
        <v>0.54382922838576775</v>
      </c>
    </row>
    <row r="208" spans="1:12">
      <c r="A208" s="1161" t="s">
        <v>20</v>
      </c>
      <c r="B208" s="1388" t="s">
        <v>34</v>
      </c>
      <c r="C208" s="1163">
        <v>14239.826470588234</v>
      </c>
      <c r="D208" s="1163">
        <v>14753.925490196079</v>
      </c>
      <c r="E208" s="1447">
        <v>14524.623</v>
      </c>
      <c r="F208" s="1447">
        <v>15049.004000000001</v>
      </c>
      <c r="G208" s="1448">
        <v>-3.4844897376597226</v>
      </c>
      <c r="H208" s="1449">
        <v>248.5</v>
      </c>
      <c r="I208" s="1449">
        <v>2.3897816234033837</v>
      </c>
      <c r="J208" s="1460">
        <v>-15.816326530612246</v>
      </c>
      <c r="K208" s="1460">
        <v>3.1344984802431615</v>
      </c>
      <c r="L208" s="1461">
        <v>0.27443719321558202</v>
      </c>
    </row>
    <row r="209" spans="1:12" ht="15.75" thickBot="1">
      <c r="A209" s="1161" t="s">
        <v>20</v>
      </c>
      <c r="B209" s="1388" t="s">
        <v>35</v>
      </c>
      <c r="C209" s="1163">
        <v>15553.857843137253</v>
      </c>
      <c r="D209" s="1163">
        <v>14263.506862745098</v>
      </c>
      <c r="E209" s="1447">
        <v>15864.934999999999</v>
      </c>
      <c r="F209" s="1447">
        <v>14548.777</v>
      </c>
      <c r="G209" s="1448">
        <v>9.0465198552428117</v>
      </c>
      <c r="H209" s="1449">
        <v>283</v>
      </c>
      <c r="I209" s="1449">
        <v>8.6789554531490101</v>
      </c>
      <c r="J209" s="1460">
        <v>-61.53846153846154</v>
      </c>
      <c r="K209" s="1460">
        <v>0.1899696048632219</v>
      </c>
      <c r="L209" s="1461">
        <v>-0.18942628015064061</v>
      </c>
    </row>
    <row r="210" spans="1:12" ht="15.75" thickBot="1">
      <c r="A210" s="1392"/>
      <c r="B210" s="1393"/>
      <c r="C210" s="1469"/>
      <c r="D210" s="1469"/>
      <c r="E210" s="1469"/>
      <c r="F210" s="1469"/>
      <c r="G210" s="1470"/>
      <c r="H210" s="1471"/>
      <c r="I210" s="1471"/>
      <c r="J210" s="1471"/>
      <c r="K210" s="1471"/>
      <c r="L210" s="1472"/>
    </row>
    <row r="211" spans="1:12">
      <c r="A211" s="1165" t="s">
        <v>89</v>
      </c>
      <c r="B211" s="1389" t="s">
        <v>21</v>
      </c>
      <c r="C211" s="1167">
        <v>21194.452386480909</v>
      </c>
      <c r="D211" s="1167">
        <v>21779.930618133774</v>
      </c>
      <c r="E211" s="1462">
        <v>21618.341434210528</v>
      </c>
      <c r="F211" s="1462">
        <v>22215.52923049645</v>
      </c>
      <c r="G211" s="1463">
        <v>-2.6881547141633244</v>
      </c>
      <c r="H211" s="1464">
        <v>350.08314606741573</v>
      </c>
      <c r="I211" s="1464">
        <v>2.4141283766448369</v>
      </c>
      <c r="J211" s="1465">
        <v>-46.060606060606062</v>
      </c>
      <c r="K211" s="1465">
        <v>1.6907294832826749</v>
      </c>
      <c r="L211" s="1466">
        <v>-0.71697517161299151</v>
      </c>
    </row>
    <row r="212" spans="1:12">
      <c r="A212" s="1161" t="s">
        <v>89</v>
      </c>
      <c r="B212" s="1388" t="s">
        <v>22</v>
      </c>
      <c r="C212" s="1163">
        <v>21931.026470588236</v>
      </c>
      <c r="D212" s="1163">
        <v>21526.47450980392</v>
      </c>
      <c r="E212" s="1447">
        <v>22369.647000000001</v>
      </c>
      <c r="F212" s="1447">
        <v>21957.004000000001</v>
      </c>
      <c r="G212" s="1448">
        <v>1.8793228802982411</v>
      </c>
      <c r="H212" s="1449">
        <v>320.60000000000002</v>
      </c>
      <c r="I212" s="1449">
        <v>0.53308247099405637</v>
      </c>
      <c r="J212" s="1460">
        <v>-39.285714285714285</v>
      </c>
      <c r="K212" s="1460">
        <v>0.32294832826747721</v>
      </c>
      <c r="L212" s="1461">
        <v>-8.5631855593605533E-2</v>
      </c>
    </row>
    <row r="213" spans="1:12">
      <c r="A213" s="1161" t="s">
        <v>89</v>
      </c>
      <c r="B213" s="1388" t="s">
        <v>23</v>
      </c>
      <c r="C213" s="1163">
        <v>20692.660784313724</v>
      </c>
      <c r="D213" s="1163">
        <v>21566.543137254903</v>
      </c>
      <c r="E213" s="1447">
        <v>21106.513999999999</v>
      </c>
      <c r="F213" s="1447">
        <v>21997.874</v>
      </c>
      <c r="G213" s="1448">
        <v>-4.0520279368815393</v>
      </c>
      <c r="H213" s="1449">
        <v>350.4</v>
      </c>
      <c r="I213" s="1449">
        <v>5.2568338840492643</v>
      </c>
      <c r="J213" s="1460">
        <v>-45.238095238095241</v>
      </c>
      <c r="K213" s="1460">
        <v>0.87386018237082064</v>
      </c>
      <c r="L213" s="1461">
        <v>-0.3518803692124276</v>
      </c>
    </row>
    <row r="214" spans="1:12">
      <c r="A214" s="1161" t="s">
        <v>89</v>
      </c>
      <c r="B214" s="1388" t="s">
        <v>30</v>
      </c>
      <c r="C214" s="1163">
        <v>21619.327450980392</v>
      </c>
      <c r="D214" s="1163">
        <v>22201.749019607843</v>
      </c>
      <c r="E214" s="1447">
        <v>22051.714</v>
      </c>
      <c r="F214" s="1447">
        <v>22645.784</v>
      </c>
      <c r="G214" s="1448">
        <v>-2.6233139024906347</v>
      </c>
      <c r="H214" s="1449">
        <v>368.8</v>
      </c>
      <c r="I214" s="1449">
        <v>0.19016571583808436</v>
      </c>
      <c r="J214" s="1460">
        <v>-50.943396226415096</v>
      </c>
      <c r="K214" s="1460">
        <v>0.4939209726443769</v>
      </c>
      <c r="L214" s="1461">
        <v>-0.27946294680695832</v>
      </c>
    </row>
    <row r="215" spans="1:12">
      <c r="A215" s="1165" t="s">
        <v>89</v>
      </c>
      <c r="B215" s="1389" t="s">
        <v>24</v>
      </c>
      <c r="C215" s="1167">
        <v>21465.200177031926</v>
      </c>
      <c r="D215" s="1167">
        <v>21565.825907059989</v>
      </c>
      <c r="E215" s="1462">
        <v>21894.504180572563</v>
      </c>
      <c r="F215" s="1462">
        <v>21997.142425201189</v>
      </c>
      <c r="G215" s="1463">
        <v>-0.46659808189921009</v>
      </c>
      <c r="H215" s="1464">
        <v>308.48201438848923</v>
      </c>
      <c r="I215" s="1464">
        <v>0.50312541198803451</v>
      </c>
      <c r="J215" s="1465">
        <v>-5.9221658206429781</v>
      </c>
      <c r="K215" s="1465">
        <v>10.562310030395135</v>
      </c>
      <c r="L215" s="1466">
        <v>1.9383497210415683</v>
      </c>
    </row>
    <row r="216" spans="1:12">
      <c r="A216" s="1161" t="s">
        <v>89</v>
      </c>
      <c r="B216" s="1388" t="s">
        <v>25</v>
      </c>
      <c r="C216" s="1163">
        <v>21084.920588235291</v>
      </c>
      <c r="D216" s="1163">
        <v>20900.337254901962</v>
      </c>
      <c r="E216" s="1447">
        <v>21506.618999999999</v>
      </c>
      <c r="F216" s="1447">
        <v>21318.344000000001</v>
      </c>
      <c r="G216" s="1448">
        <v>0.88315959250867615</v>
      </c>
      <c r="H216" s="1449">
        <v>275</v>
      </c>
      <c r="I216" s="1449">
        <v>1.7764618800888274</v>
      </c>
      <c r="J216" s="1460">
        <v>4.0816326530612246</v>
      </c>
      <c r="K216" s="1460">
        <v>1.9376899696048631</v>
      </c>
      <c r="L216" s="1461">
        <v>0.50765932609107334</v>
      </c>
    </row>
    <row r="217" spans="1:12">
      <c r="A217" s="1161" t="s">
        <v>89</v>
      </c>
      <c r="B217" s="1388" t="s">
        <v>26</v>
      </c>
      <c r="C217" s="1163">
        <v>21649.566666666666</v>
      </c>
      <c r="D217" s="1163">
        <v>21834.899019607845</v>
      </c>
      <c r="E217" s="1447">
        <v>22082.558000000001</v>
      </c>
      <c r="F217" s="1447">
        <v>22271.597000000002</v>
      </c>
      <c r="G217" s="1448">
        <v>-0.84878960408631965</v>
      </c>
      <c r="H217" s="1449">
        <v>309.3</v>
      </c>
      <c r="I217" s="1449">
        <v>2.6211015262110267</v>
      </c>
      <c r="J217" s="1460">
        <v>-5.6666666666666661</v>
      </c>
      <c r="K217" s="1460">
        <v>5.3761398176291797</v>
      </c>
      <c r="L217" s="1461">
        <v>0.99849499054615087</v>
      </c>
    </row>
    <row r="218" spans="1:12">
      <c r="A218" s="1161" t="s">
        <v>89</v>
      </c>
      <c r="B218" s="1388" t="s">
        <v>31</v>
      </c>
      <c r="C218" s="1163">
        <v>21367.436274509804</v>
      </c>
      <c r="D218" s="1163">
        <v>21461.808823529409</v>
      </c>
      <c r="E218" s="1447">
        <v>21794.785</v>
      </c>
      <c r="F218" s="1447">
        <v>21891.044999999998</v>
      </c>
      <c r="G218" s="1448">
        <v>-0.43972318361228713</v>
      </c>
      <c r="H218" s="1449">
        <v>327.10000000000002</v>
      </c>
      <c r="I218" s="1449">
        <v>-2.1244763614601934</v>
      </c>
      <c r="J218" s="1460">
        <v>-11.398963730569948</v>
      </c>
      <c r="K218" s="1460">
        <v>3.2484802431610942</v>
      </c>
      <c r="L218" s="1461">
        <v>0.43219540440434523</v>
      </c>
    </row>
    <row r="219" spans="1:12">
      <c r="A219" s="1165" t="s">
        <v>89</v>
      </c>
      <c r="B219" s="1389" t="s">
        <v>27</v>
      </c>
      <c r="C219" s="1167">
        <v>20132.744182237711</v>
      </c>
      <c r="D219" s="1167">
        <v>20176.779700484545</v>
      </c>
      <c r="E219" s="1462">
        <v>20535.399065882466</v>
      </c>
      <c r="F219" s="1462">
        <v>20580.315294494238</v>
      </c>
      <c r="G219" s="1463">
        <v>-0.21824849604606347</v>
      </c>
      <c r="H219" s="1464">
        <v>267.19813664596273</v>
      </c>
      <c r="I219" s="1464">
        <v>0.7216343355838063</v>
      </c>
      <c r="J219" s="1465">
        <v>-14.543524416135881</v>
      </c>
      <c r="K219" s="1465">
        <v>15.292553191489361</v>
      </c>
      <c r="L219" s="1466">
        <v>1.5467484344486504</v>
      </c>
    </row>
    <row r="220" spans="1:12">
      <c r="A220" s="1161" t="s">
        <v>89</v>
      </c>
      <c r="B220" s="1388" t="s">
        <v>28</v>
      </c>
      <c r="C220" s="1163">
        <v>19372.967647058824</v>
      </c>
      <c r="D220" s="1163">
        <v>20425.524509803919</v>
      </c>
      <c r="E220" s="1447">
        <v>19760.427</v>
      </c>
      <c r="F220" s="1447">
        <v>20834.035</v>
      </c>
      <c r="G220" s="1448">
        <v>-5.1531448420817192</v>
      </c>
      <c r="H220" s="1449">
        <v>239</v>
      </c>
      <c r="I220" s="1449">
        <v>3.2397408207343417</v>
      </c>
      <c r="J220" s="1460">
        <v>-10.652920962199312</v>
      </c>
      <c r="K220" s="1460">
        <v>4.9392097264437691</v>
      </c>
      <c r="L220" s="1461">
        <v>0.69289424417323087</v>
      </c>
    </row>
    <row r="221" spans="1:12">
      <c r="A221" s="1161" t="s">
        <v>89</v>
      </c>
      <c r="B221" s="1388" t="s">
        <v>29</v>
      </c>
      <c r="C221" s="1163">
        <v>20529.866666666665</v>
      </c>
      <c r="D221" s="1163">
        <v>20166.112745098038</v>
      </c>
      <c r="E221" s="1447">
        <v>20940.464</v>
      </c>
      <c r="F221" s="1447">
        <v>20569.435000000001</v>
      </c>
      <c r="G221" s="1448">
        <v>1.8037879990383723</v>
      </c>
      <c r="H221" s="1449">
        <v>272.89999999999998</v>
      </c>
      <c r="I221" s="1449">
        <v>0.77548005908418238</v>
      </c>
      <c r="J221" s="1449">
        <v>-16.122004357298476</v>
      </c>
      <c r="K221" s="1449">
        <v>7.3138297872340425</v>
      </c>
      <c r="L221" s="1450">
        <v>0.61603320179700738</v>
      </c>
    </row>
    <row r="222" spans="1:12" ht="15.75" thickBot="1">
      <c r="A222" s="1396" t="s">
        <v>89</v>
      </c>
      <c r="B222" s="1397" t="s">
        <v>32</v>
      </c>
      <c r="C222" s="1164">
        <v>20247.664705882351</v>
      </c>
      <c r="D222" s="1164">
        <v>19911.852941176472</v>
      </c>
      <c r="E222" s="1451">
        <v>20652.617999999999</v>
      </c>
      <c r="F222" s="1451">
        <v>20310.09</v>
      </c>
      <c r="G222" s="1452">
        <v>1.6864917880718324</v>
      </c>
      <c r="H222" s="1453">
        <v>299.3</v>
      </c>
      <c r="I222" s="1453">
        <v>-1.3188262446422683</v>
      </c>
      <c r="J222" s="1453">
        <v>-16.666666666666664</v>
      </c>
      <c r="K222" s="1453">
        <v>3.0395136778115504</v>
      </c>
      <c r="L222" s="1454">
        <v>0.23782098847841127</v>
      </c>
    </row>
    <row r="223" spans="1:12">
      <c r="G223" s="1375"/>
      <c r="H223" s="1375"/>
      <c r="I223" s="1375"/>
      <c r="J223" s="1375"/>
      <c r="K223" s="1375"/>
      <c r="L223" s="1375"/>
    </row>
    <row r="224" spans="1:12">
      <c r="G224" s="1375"/>
      <c r="H224" s="1375"/>
      <c r="I224" s="1375"/>
      <c r="J224" s="1375"/>
      <c r="K224" s="1375"/>
      <c r="L224" s="1482"/>
    </row>
    <row r="225" spans="1:12" ht="15.75" thickBot="1">
      <c r="G225" s="1375"/>
      <c r="H225" s="1375"/>
      <c r="I225" s="1375"/>
      <c r="J225" s="1375"/>
      <c r="K225" s="1375"/>
      <c r="L225" s="1479"/>
    </row>
    <row r="226" spans="1:12" ht="15.75" thickBot="1">
      <c r="A226" s="1399" t="s">
        <v>260</v>
      </c>
      <c r="B226" s="1400"/>
      <c r="C226" s="1400"/>
      <c r="D226" s="1400"/>
      <c r="E226" s="1400"/>
      <c r="F226" s="1400"/>
      <c r="G226" s="1480"/>
      <c r="H226" s="1480"/>
      <c r="I226" s="1480"/>
      <c r="J226" s="1480"/>
      <c r="K226" s="1480"/>
      <c r="L226" s="1481"/>
    </row>
    <row r="227" spans="1:12">
      <c r="A227" s="1402"/>
      <c r="B227" s="1403"/>
      <c r="C227" s="1006" t="s">
        <v>5</v>
      </c>
      <c r="D227" s="1006" t="s">
        <v>5</v>
      </c>
      <c r="E227" s="1006"/>
      <c r="F227" s="1006"/>
      <c r="G227" s="1404"/>
      <c r="H227" s="1515" t="s">
        <v>6</v>
      </c>
      <c r="I227" s="1516"/>
      <c r="J227" s="1405" t="s">
        <v>7</v>
      </c>
      <c r="K227" s="1406" t="s">
        <v>8</v>
      </c>
      <c r="L227" s="1407"/>
    </row>
    <row r="228" spans="1:12">
      <c r="A228" s="1408" t="s">
        <v>9</v>
      </c>
      <c r="B228" s="1409" t="s">
        <v>10</v>
      </c>
      <c r="C228" s="1410" t="s">
        <v>36</v>
      </c>
      <c r="D228" s="1410" t="s">
        <v>36</v>
      </c>
      <c r="E228" s="1411" t="s">
        <v>37</v>
      </c>
      <c r="F228" s="1412"/>
      <c r="G228" s="1413"/>
      <c r="H228" s="1517" t="s">
        <v>11</v>
      </c>
      <c r="I228" s="1518"/>
      <c r="J228" s="1414" t="s">
        <v>12</v>
      </c>
      <c r="K228" s="1415" t="s">
        <v>13</v>
      </c>
      <c r="L228" s="1416"/>
    </row>
    <row r="229" spans="1:12" ht="45.75" thickBot="1">
      <c r="A229" s="1417" t="s">
        <v>14</v>
      </c>
      <c r="B229" s="1418" t="s">
        <v>15</v>
      </c>
      <c r="C229" s="1159" t="s">
        <v>537</v>
      </c>
      <c r="D229" s="1160" t="s">
        <v>528</v>
      </c>
      <c r="E229" s="1419" t="s">
        <v>537</v>
      </c>
      <c r="F229" s="1420" t="s">
        <v>528</v>
      </c>
      <c r="G229" s="1421" t="s">
        <v>16</v>
      </c>
      <c r="H229" s="1422" t="s">
        <v>537</v>
      </c>
      <c r="I229" s="1423" t="s">
        <v>16</v>
      </c>
      <c r="J229" s="1424" t="s">
        <v>16</v>
      </c>
      <c r="K229" s="1425" t="s">
        <v>537</v>
      </c>
      <c r="L229" s="1426" t="s">
        <v>17</v>
      </c>
    </row>
    <row r="230" spans="1:12" ht="15.75" thickBot="1">
      <c r="A230" s="1376" t="s">
        <v>18</v>
      </c>
      <c r="B230" s="1377" t="s">
        <v>19</v>
      </c>
      <c r="C230" s="1427">
        <v>18425.382434024072</v>
      </c>
      <c r="D230" s="1427">
        <v>18241.166200699157</v>
      </c>
      <c r="E230" s="1428">
        <v>18793.890082704555</v>
      </c>
      <c r="F230" s="1429">
        <v>18621.286117483549</v>
      </c>
      <c r="G230" s="1430">
        <v>0.92691752939098848</v>
      </c>
      <c r="H230" s="1431">
        <v>301.72876618950238</v>
      </c>
      <c r="I230" s="1431">
        <v>1.389271965153321</v>
      </c>
      <c r="J230" s="1432">
        <v>-28.193832599118945</v>
      </c>
      <c r="K230" s="1431">
        <v>100</v>
      </c>
      <c r="L230" s="1433" t="s">
        <v>19</v>
      </c>
    </row>
    <row r="231" spans="1:12" ht="15.75" thickBot="1">
      <c r="A231" s="1378"/>
      <c r="B231" s="1379"/>
      <c r="C231" s="1434"/>
      <c r="D231" s="1434"/>
      <c r="E231" s="1434"/>
      <c r="F231" s="1434"/>
      <c r="G231" s="1435"/>
      <c r="H231" s="1432"/>
      <c r="I231" s="1432"/>
      <c r="J231" s="1432"/>
      <c r="K231" s="1432"/>
      <c r="L231" s="1436"/>
    </row>
    <row r="232" spans="1:12">
      <c r="A232" s="1380" t="s">
        <v>80</v>
      </c>
      <c r="B232" s="1381" t="s">
        <v>19</v>
      </c>
      <c r="C232" s="1437" t="s">
        <v>200</v>
      </c>
      <c r="D232" s="1437" t="s">
        <v>73</v>
      </c>
      <c r="E232" s="1438" t="s">
        <v>200</v>
      </c>
      <c r="F232" s="1438" t="s">
        <v>73</v>
      </c>
      <c r="G232" s="1439" t="s">
        <v>73</v>
      </c>
      <c r="H232" s="1440" t="s">
        <v>200</v>
      </c>
      <c r="I232" s="1440" t="s">
        <v>73</v>
      </c>
      <c r="J232" s="1440" t="s">
        <v>73</v>
      </c>
      <c r="K232" s="1440">
        <v>0.13633265167007499</v>
      </c>
      <c r="L232" s="1441" t="s">
        <v>73</v>
      </c>
    </row>
    <row r="233" spans="1:12">
      <c r="A233" s="1161" t="s">
        <v>81</v>
      </c>
      <c r="B233" s="1382" t="s">
        <v>19</v>
      </c>
      <c r="C233" s="1442">
        <v>20735.031191076698</v>
      </c>
      <c r="D233" s="1442">
        <v>20388.268393111382</v>
      </c>
      <c r="E233" s="1443">
        <v>21149.73181489823</v>
      </c>
      <c r="F233" s="1443">
        <v>20796.033760973609</v>
      </c>
      <c r="G233" s="1444">
        <v>1.7007957285988866</v>
      </c>
      <c r="H233" s="1445">
        <v>357.84298507462682</v>
      </c>
      <c r="I233" s="1445">
        <v>1.7779588923486362</v>
      </c>
      <c r="J233" s="1445">
        <v>-19.471153846153847</v>
      </c>
      <c r="K233" s="1445">
        <v>22.835719154737561</v>
      </c>
      <c r="L233" s="1446">
        <v>2.4735067220405469</v>
      </c>
    </row>
    <row r="234" spans="1:12">
      <c r="A234" s="1162" t="s">
        <v>82</v>
      </c>
      <c r="B234" s="1383" t="s">
        <v>19</v>
      </c>
      <c r="C234" s="1163">
        <v>19557.431366562909</v>
      </c>
      <c r="D234" s="1163">
        <v>19800.600401268082</v>
      </c>
      <c r="E234" s="1447">
        <v>19948.579993894167</v>
      </c>
      <c r="F234" s="1447">
        <v>20196.612409293444</v>
      </c>
      <c r="G234" s="1448">
        <v>-1.2280891981921938</v>
      </c>
      <c r="H234" s="1449">
        <v>409.43055555555554</v>
      </c>
      <c r="I234" s="1449">
        <v>0.33497696685256273</v>
      </c>
      <c r="J234" s="1449">
        <v>-53.246753246753244</v>
      </c>
      <c r="K234" s="1449">
        <v>2.4539877300613497</v>
      </c>
      <c r="L234" s="1450">
        <v>-1.3149794750292032</v>
      </c>
    </row>
    <row r="235" spans="1:12">
      <c r="A235" s="1162" t="s">
        <v>83</v>
      </c>
      <c r="B235" s="1383" t="s">
        <v>19</v>
      </c>
      <c r="C235" s="1163" t="s">
        <v>73</v>
      </c>
      <c r="D235" s="1163" t="s">
        <v>73</v>
      </c>
      <c r="E235" s="1447" t="s">
        <v>73</v>
      </c>
      <c r="F235" s="1447" t="s">
        <v>73</v>
      </c>
      <c r="G235" s="1448" t="s">
        <v>73</v>
      </c>
      <c r="H235" s="1449" t="s">
        <v>73</v>
      </c>
      <c r="I235" s="1449" t="s">
        <v>73</v>
      </c>
      <c r="J235" s="1449" t="s">
        <v>73</v>
      </c>
      <c r="K235" s="1449" t="s">
        <v>73</v>
      </c>
      <c r="L235" s="1450" t="s">
        <v>73</v>
      </c>
    </row>
    <row r="236" spans="1:12">
      <c r="A236" s="1162" t="s">
        <v>71</v>
      </c>
      <c r="B236" s="1383" t="s">
        <v>19</v>
      </c>
      <c r="C236" s="1163">
        <v>16594.714333628985</v>
      </c>
      <c r="D236" s="1163">
        <v>16557.817566335962</v>
      </c>
      <c r="E236" s="1447">
        <v>16926.608620301566</v>
      </c>
      <c r="F236" s="1447">
        <v>16888.973917662683</v>
      </c>
      <c r="G236" s="1448">
        <v>0.22283593320920592</v>
      </c>
      <c r="H236" s="1449">
        <v>275.58167664670663</v>
      </c>
      <c r="I236" s="1449">
        <v>0.30097447952453688</v>
      </c>
      <c r="J236" s="1449">
        <v>-27.454387489139879</v>
      </c>
      <c r="K236" s="1449">
        <v>56.918882072256302</v>
      </c>
      <c r="L236" s="1450">
        <v>0.58016450005855091</v>
      </c>
    </row>
    <row r="237" spans="1:12" ht="15.75" thickBot="1">
      <c r="A237" s="1384" t="s">
        <v>84</v>
      </c>
      <c r="B237" s="1385" t="s">
        <v>19</v>
      </c>
      <c r="C237" s="1164">
        <v>20069.859299546264</v>
      </c>
      <c r="D237" s="1164">
        <v>19710.521947854199</v>
      </c>
      <c r="E237" s="1451">
        <v>20471.256485537189</v>
      </c>
      <c r="F237" s="1451">
        <v>20201.907841925302</v>
      </c>
      <c r="G237" s="1452">
        <v>1.3332832013662808</v>
      </c>
      <c r="H237" s="1453">
        <v>298.99034749034752</v>
      </c>
      <c r="I237" s="1453">
        <v>4.5920319207507134</v>
      </c>
      <c r="J237" s="1453">
        <v>-35.087719298245609</v>
      </c>
      <c r="K237" s="1453">
        <v>17.65507839127471</v>
      </c>
      <c r="L237" s="1454">
        <v>-1.8750243987399742</v>
      </c>
    </row>
    <row r="238" spans="1:12" ht="15.75" thickBot="1">
      <c r="A238" s="1378"/>
      <c r="B238" s="1386"/>
      <c r="C238" s="1434"/>
      <c r="D238" s="1434"/>
      <c r="E238" s="1434"/>
      <c r="F238" s="1434"/>
      <c r="G238" s="1435"/>
      <c r="H238" s="1432"/>
      <c r="I238" s="1432"/>
      <c r="J238" s="1432"/>
      <c r="K238" s="1432"/>
      <c r="L238" s="1436"/>
    </row>
    <row r="239" spans="1:12">
      <c r="A239" s="1165" t="s">
        <v>85</v>
      </c>
      <c r="B239" s="1387" t="s">
        <v>21</v>
      </c>
      <c r="C239" s="1166" t="s">
        <v>73</v>
      </c>
      <c r="D239" s="1166" t="s">
        <v>73</v>
      </c>
      <c r="E239" s="1455" t="s">
        <v>73</v>
      </c>
      <c r="F239" s="1455" t="s">
        <v>73</v>
      </c>
      <c r="G239" s="1456" t="s">
        <v>73</v>
      </c>
      <c r="H239" s="1457" t="s">
        <v>73</v>
      </c>
      <c r="I239" s="1457" t="s">
        <v>73</v>
      </c>
      <c r="J239" s="1458" t="s">
        <v>73</v>
      </c>
      <c r="K239" s="1458" t="s">
        <v>73</v>
      </c>
      <c r="L239" s="1459" t="s">
        <v>73</v>
      </c>
    </row>
    <row r="240" spans="1:12">
      <c r="A240" s="1161" t="s">
        <v>85</v>
      </c>
      <c r="B240" s="1388" t="s">
        <v>22</v>
      </c>
      <c r="C240" s="1163" t="s">
        <v>73</v>
      </c>
      <c r="D240" s="1163" t="s">
        <v>73</v>
      </c>
      <c r="E240" s="1447" t="s">
        <v>73</v>
      </c>
      <c r="F240" s="1447" t="s">
        <v>73</v>
      </c>
      <c r="G240" s="1448" t="s">
        <v>73</v>
      </c>
      <c r="H240" s="1449" t="s">
        <v>73</v>
      </c>
      <c r="I240" s="1449" t="s">
        <v>73</v>
      </c>
      <c r="J240" s="1460" t="s">
        <v>73</v>
      </c>
      <c r="K240" s="1460" t="s">
        <v>73</v>
      </c>
      <c r="L240" s="1461" t="s">
        <v>73</v>
      </c>
    </row>
    <row r="241" spans="1:12">
      <c r="A241" s="1161" t="s">
        <v>85</v>
      </c>
      <c r="B241" s="1388" t="s">
        <v>23</v>
      </c>
      <c r="C241" s="1163" t="s">
        <v>73</v>
      </c>
      <c r="D241" s="1163" t="s">
        <v>73</v>
      </c>
      <c r="E241" s="1447" t="s">
        <v>73</v>
      </c>
      <c r="F241" s="1447" t="s">
        <v>73</v>
      </c>
      <c r="G241" s="1448" t="s">
        <v>73</v>
      </c>
      <c r="H241" s="1449" t="s">
        <v>73</v>
      </c>
      <c r="I241" s="1449" t="s">
        <v>73</v>
      </c>
      <c r="J241" s="1460" t="s">
        <v>73</v>
      </c>
      <c r="K241" s="1460" t="s">
        <v>73</v>
      </c>
      <c r="L241" s="1461" t="s">
        <v>73</v>
      </c>
    </row>
    <row r="242" spans="1:12">
      <c r="A242" s="1165" t="s">
        <v>85</v>
      </c>
      <c r="B242" s="1389" t="s">
        <v>24</v>
      </c>
      <c r="C242" s="1167" t="s">
        <v>200</v>
      </c>
      <c r="D242" s="1167" t="s">
        <v>73</v>
      </c>
      <c r="E242" s="1462" t="s">
        <v>200</v>
      </c>
      <c r="F242" s="1462" t="s">
        <v>73</v>
      </c>
      <c r="G242" s="1463" t="s">
        <v>73</v>
      </c>
      <c r="H242" s="1464" t="s">
        <v>200</v>
      </c>
      <c r="I242" s="1464" t="s">
        <v>73</v>
      </c>
      <c r="J242" s="1465" t="s">
        <v>73</v>
      </c>
      <c r="K242" s="1465">
        <v>0.13633265167007499</v>
      </c>
      <c r="L242" s="1466" t="s">
        <v>73</v>
      </c>
    </row>
    <row r="243" spans="1:12">
      <c r="A243" s="1161" t="s">
        <v>85</v>
      </c>
      <c r="B243" s="1388" t="s">
        <v>25</v>
      </c>
      <c r="C243" s="1163" t="s">
        <v>200</v>
      </c>
      <c r="D243" s="1163" t="s">
        <v>73</v>
      </c>
      <c r="E243" s="1447" t="s">
        <v>200</v>
      </c>
      <c r="F243" s="1447" t="s">
        <v>73</v>
      </c>
      <c r="G243" s="1448" t="s">
        <v>73</v>
      </c>
      <c r="H243" s="1449" t="s">
        <v>200</v>
      </c>
      <c r="I243" s="1449" t="s">
        <v>73</v>
      </c>
      <c r="J243" s="1460" t="s">
        <v>73</v>
      </c>
      <c r="K243" s="1460">
        <v>0.13633265167007499</v>
      </c>
      <c r="L243" s="1461" t="s">
        <v>73</v>
      </c>
    </row>
    <row r="244" spans="1:12">
      <c r="A244" s="1161" t="s">
        <v>85</v>
      </c>
      <c r="B244" s="1388" t="s">
        <v>26</v>
      </c>
      <c r="C244" s="1163" t="s">
        <v>73</v>
      </c>
      <c r="D244" s="1163" t="s">
        <v>73</v>
      </c>
      <c r="E244" s="1447" t="s">
        <v>73</v>
      </c>
      <c r="F244" s="1447" t="s">
        <v>73</v>
      </c>
      <c r="G244" s="1448" t="s">
        <v>73</v>
      </c>
      <c r="H244" s="1449" t="s">
        <v>73</v>
      </c>
      <c r="I244" s="1449" t="s">
        <v>73</v>
      </c>
      <c r="J244" s="1460" t="s">
        <v>73</v>
      </c>
      <c r="K244" s="1460" t="s">
        <v>73</v>
      </c>
      <c r="L244" s="1461" t="s">
        <v>73</v>
      </c>
    </row>
    <row r="245" spans="1:12">
      <c r="A245" s="1165" t="s">
        <v>85</v>
      </c>
      <c r="B245" s="1389" t="s">
        <v>27</v>
      </c>
      <c r="C245" s="1167" t="s">
        <v>73</v>
      </c>
      <c r="D245" s="1167" t="s">
        <v>73</v>
      </c>
      <c r="E245" s="1462" t="s">
        <v>73</v>
      </c>
      <c r="F245" s="1462" t="s">
        <v>73</v>
      </c>
      <c r="G245" s="1463" t="s">
        <v>73</v>
      </c>
      <c r="H245" s="1464" t="s">
        <v>73</v>
      </c>
      <c r="I245" s="1464" t="s">
        <v>73</v>
      </c>
      <c r="J245" s="1465" t="s">
        <v>73</v>
      </c>
      <c r="K245" s="1465" t="s">
        <v>73</v>
      </c>
      <c r="L245" s="1466" t="s">
        <v>73</v>
      </c>
    </row>
    <row r="246" spans="1:12">
      <c r="A246" s="1161" t="s">
        <v>85</v>
      </c>
      <c r="B246" s="1388" t="s">
        <v>28</v>
      </c>
      <c r="C246" s="1163" t="s">
        <v>73</v>
      </c>
      <c r="D246" s="1163" t="s">
        <v>73</v>
      </c>
      <c r="E246" s="1447" t="s">
        <v>73</v>
      </c>
      <c r="F246" s="1447" t="s">
        <v>73</v>
      </c>
      <c r="G246" s="1448" t="s">
        <v>73</v>
      </c>
      <c r="H246" s="1449" t="s">
        <v>73</v>
      </c>
      <c r="I246" s="1449" t="s">
        <v>73</v>
      </c>
      <c r="J246" s="1460" t="s">
        <v>73</v>
      </c>
      <c r="K246" s="1460" t="s">
        <v>73</v>
      </c>
      <c r="L246" s="1461" t="s">
        <v>73</v>
      </c>
    </row>
    <row r="247" spans="1:12" ht="15.75" thickBot="1">
      <c r="A247" s="1390" t="s">
        <v>85</v>
      </c>
      <c r="B247" s="1391" t="s">
        <v>29</v>
      </c>
      <c r="C247" s="1168" t="s">
        <v>73</v>
      </c>
      <c r="D247" s="1168" t="s">
        <v>73</v>
      </c>
      <c r="E247" s="1467" t="s">
        <v>73</v>
      </c>
      <c r="F247" s="1467" t="s">
        <v>73</v>
      </c>
      <c r="G247" s="1468" t="s">
        <v>73</v>
      </c>
      <c r="H247" s="1460" t="s">
        <v>73</v>
      </c>
      <c r="I247" s="1460" t="s">
        <v>73</v>
      </c>
      <c r="J247" s="1460" t="s">
        <v>73</v>
      </c>
      <c r="K247" s="1460" t="s">
        <v>73</v>
      </c>
      <c r="L247" s="1461" t="s">
        <v>73</v>
      </c>
    </row>
    <row r="248" spans="1:12" ht="15.75" thickBot="1">
      <c r="A248" s="1378"/>
      <c r="B248" s="1386"/>
      <c r="C248" s="1434"/>
      <c r="D248" s="1434"/>
      <c r="E248" s="1434"/>
      <c r="F248" s="1434"/>
      <c r="G248" s="1435"/>
      <c r="H248" s="1432"/>
      <c r="I248" s="1432"/>
      <c r="J248" s="1432"/>
      <c r="K248" s="1432"/>
      <c r="L248" s="1436"/>
    </row>
    <row r="249" spans="1:12">
      <c r="A249" s="1165" t="s">
        <v>86</v>
      </c>
      <c r="B249" s="1387" t="s">
        <v>21</v>
      </c>
      <c r="C249" s="1166">
        <v>22199.736325091493</v>
      </c>
      <c r="D249" s="1166">
        <v>21673.797238170897</v>
      </c>
      <c r="E249" s="1455">
        <v>22643.731051593324</v>
      </c>
      <c r="F249" s="1455">
        <v>22107.273182934314</v>
      </c>
      <c r="G249" s="1456">
        <v>2.4266125641995884</v>
      </c>
      <c r="H249" s="1457">
        <v>404.64912280701753</v>
      </c>
      <c r="I249" s="1457">
        <v>-0.63223895781679285</v>
      </c>
      <c r="J249" s="1458">
        <v>42.5</v>
      </c>
      <c r="K249" s="1458">
        <v>7.7709611451942742</v>
      </c>
      <c r="L249" s="1459">
        <v>3.8551510619833103</v>
      </c>
    </row>
    <row r="250" spans="1:12">
      <c r="A250" s="1161" t="s">
        <v>86</v>
      </c>
      <c r="B250" s="1388" t="s">
        <v>22</v>
      </c>
      <c r="C250" s="1163">
        <v>22430.306862745099</v>
      </c>
      <c r="D250" s="1163">
        <v>21782.926470588234</v>
      </c>
      <c r="E250" s="1447">
        <v>22878.913</v>
      </c>
      <c r="F250" s="1447">
        <v>22218.584999999999</v>
      </c>
      <c r="G250" s="1448">
        <v>2.9719624359517107</v>
      </c>
      <c r="H250" s="1449">
        <v>403.2</v>
      </c>
      <c r="I250" s="1449">
        <v>-0.41985675475425749</v>
      </c>
      <c r="J250" s="1460">
        <v>49.253731343283583</v>
      </c>
      <c r="K250" s="1460">
        <v>6.8166325835037496</v>
      </c>
      <c r="L250" s="1461">
        <v>3.5371416388145671</v>
      </c>
    </row>
    <row r="251" spans="1:12">
      <c r="A251" s="1161" t="s">
        <v>86</v>
      </c>
      <c r="B251" s="1388" t="s">
        <v>23</v>
      </c>
      <c r="C251" s="1163" t="s">
        <v>200</v>
      </c>
      <c r="D251" s="1163">
        <v>21130.553921568629</v>
      </c>
      <c r="E251" s="1447" t="s">
        <v>200</v>
      </c>
      <c r="F251" s="1447">
        <v>21553.165000000001</v>
      </c>
      <c r="G251" s="1448" t="s">
        <v>73</v>
      </c>
      <c r="H251" s="1449" t="s">
        <v>200</v>
      </c>
      <c r="I251" s="1449" t="s">
        <v>73</v>
      </c>
      <c r="J251" s="1460" t="s">
        <v>73</v>
      </c>
      <c r="K251" s="1460">
        <v>0.95432856169052493</v>
      </c>
      <c r="L251" s="1461" t="s">
        <v>73</v>
      </c>
    </row>
    <row r="252" spans="1:12">
      <c r="A252" s="1165" t="s">
        <v>86</v>
      </c>
      <c r="B252" s="1389" t="s">
        <v>24</v>
      </c>
      <c r="C252" s="1167">
        <v>20235.413724447226</v>
      </c>
      <c r="D252" s="1167">
        <v>20566.803659147077</v>
      </c>
      <c r="E252" s="1462">
        <v>20640.121998936171</v>
      </c>
      <c r="F252" s="1462">
        <v>20978.139732330019</v>
      </c>
      <c r="G252" s="1463">
        <v>-1.6112855463200066</v>
      </c>
      <c r="H252" s="1464">
        <v>354.68867924528303</v>
      </c>
      <c r="I252" s="1464">
        <v>-1.8248576742337059</v>
      </c>
      <c r="J252" s="1465">
        <v>2.912621359223301</v>
      </c>
      <c r="K252" s="1465">
        <v>7.2256305385139745</v>
      </c>
      <c r="L252" s="1466">
        <v>2.1840250563798582</v>
      </c>
    </row>
    <row r="253" spans="1:12">
      <c r="A253" s="1161" t="s">
        <v>86</v>
      </c>
      <c r="B253" s="1388" t="s">
        <v>25</v>
      </c>
      <c r="C253" s="1163">
        <v>20247.383333333331</v>
      </c>
      <c r="D253" s="1163">
        <v>20537.381372549022</v>
      </c>
      <c r="E253" s="1447">
        <v>20652.330999999998</v>
      </c>
      <c r="F253" s="1447">
        <v>20948.129000000001</v>
      </c>
      <c r="G253" s="1448">
        <v>-1.4120497348474532</v>
      </c>
      <c r="H253" s="1449">
        <v>345.1</v>
      </c>
      <c r="I253" s="1449">
        <v>-5.7920648711262269E-2</v>
      </c>
      <c r="J253" s="1460">
        <v>8.3333333333333321</v>
      </c>
      <c r="K253" s="1460">
        <v>5.3169734151329244</v>
      </c>
      <c r="L253" s="1461">
        <v>1.7927443402430563</v>
      </c>
    </row>
    <row r="254" spans="1:12">
      <c r="A254" s="1161" t="s">
        <v>86</v>
      </c>
      <c r="B254" s="1388" t="s">
        <v>26</v>
      </c>
      <c r="C254" s="1163">
        <v>20205.243137254904</v>
      </c>
      <c r="D254" s="1163">
        <v>20626.029411764706</v>
      </c>
      <c r="E254" s="1447">
        <v>20609.348000000002</v>
      </c>
      <c r="F254" s="1447">
        <v>21038.55</v>
      </c>
      <c r="G254" s="1448">
        <v>-2.0400740545332141</v>
      </c>
      <c r="H254" s="1449">
        <v>381.4</v>
      </c>
      <c r="I254" s="1449">
        <v>-4.2670682730923701</v>
      </c>
      <c r="J254" s="1460">
        <v>-9.67741935483871</v>
      </c>
      <c r="K254" s="1460">
        <v>1.9086571233810499</v>
      </c>
      <c r="L254" s="1461">
        <v>0.39128071613680127</v>
      </c>
    </row>
    <row r="255" spans="1:12">
      <c r="A255" s="1165" t="s">
        <v>86</v>
      </c>
      <c r="B255" s="1389" t="s">
        <v>27</v>
      </c>
      <c r="C255" s="1167">
        <v>19385.619542754863</v>
      </c>
      <c r="D255" s="1167">
        <v>19753.695004576955</v>
      </c>
      <c r="E255" s="1462">
        <v>19773.331933609959</v>
      </c>
      <c r="F255" s="1462">
        <v>20148.768904668494</v>
      </c>
      <c r="G255" s="1463">
        <v>-1.8633246171757176</v>
      </c>
      <c r="H255" s="1464">
        <v>314.3513043478261</v>
      </c>
      <c r="I255" s="1464">
        <v>-4.2217196121425991</v>
      </c>
      <c r="J255" s="1465">
        <v>-50.643776824034333</v>
      </c>
      <c r="K255" s="1465">
        <v>7.8391274710293111</v>
      </c>
      <c r="L255" s="1466">
        <v>-3.5656693963226225</v>
      </c>
    </row>
    <row r="256" spans="1:12">
      <c r="A256" s="1161" t="s">
        <v>86</v>
      </c>
      <c r="B256" s="1388" t="s">
        <v>28</v>
      </c>
      <c r="C256" s="1163">
        <v>19237.719607843137</v>
      </c>
      <c r="D256" s="1163">
        <v>19538.319607843136</v>
      </c>
      <c r="E256" s="1447">
        <v>19622.473999999998</v>
      </c>
      <c r="F256" s="1447">
        <v>19929.085999999999</v>
      </c>
      <c r="G256" s="1448">
        <v>-1.538515113036298</v>
      </c>
      <c r="H256" s="1449">
        <v>305.8</v>
      </c>
      <c r="I256" s="1449">
        <v>-2.3315234749281415</v>
      </c>
      <c r="J256" s="1460">
        <v>-44.970414201183431</v>
      </c>
      <c r="K256" s="1460">
        <v>6.3394683026584868</v>
      </c>
      <c r="L256" s="1461">
        <v>-1.9326804981246752</v>
      </c>
    </row>
    <row r="257" spans="1:12" ht="15.75" thickBot="1">
      <c r="A257" s="1390" t="s">
        <v>86</v>
      </c>
      <c r="B257" s="1391" t="s">
        <v>29</v>
      </c>
      <c r="C257" s="1168">
        <v>19931.180392156861</v>
      </c>
      <c r="D257" s="1168">
        <v>20237.375490196078</v>
      </c>
      <c r="E257" s="1467">
        <v>20329.804</v>
      </c>
      <c r="F257" s="1467">
        <v>20642.123</v>
      </c>
      <c r="G257" s="1468">
        <v>-1.5130178228276205</v>
      </c>
      <c r="H257" s="1460">
        <v>350.5</v>
      </c>
      <c r="I257" s="1460">
        <v>-4.7813094267862049</v>
      </c>
      <c r="J257" s="1460">
        <v>-65.625</v>
      </c>
      <c r="K257" s="1460">
        <v>1.4996591683708249</v>
      </c>
      <c r="L257" s="1461">
        <v>-1.6329888981979466</v>
      </c>
    </row>
    <row r="258" spans="1:12" ht="15.75" thickBot="1">
      <c r="A258" s="1392"/>
      <c r="B258" s="1393"/>
      <c r="C258" s="1469"/>
      <c r="D258" s="1469"/>
      <c r="E258" s="1469"/>
      <c r="F258" s="1469"/>
      <c r="G258" s="1470"/>
      <c r="H258" s="1471"/>
      <c r="I258" s="1471"/>
      <c r="J258" s="1471"/>
      <c r="K258" s="1471"/>
      <c r="L258" s="1472"/>
    </row>
    <row r="259" spans="1:12">
      <c r="A259" s="1161" t="s">
        <v>87</v>
      </c>
      <c r="B259" s="1394" t="s">
        <v>26</v>
      </c>
      <c r="C259" s="1473" t="s">
        <v>200</v>
      </c>
      <c r="D259" s="1473">
        <v>20199.382352941175</v>
      </c>
      <c r="E259" s="1474" t="s">
        <v>200</v>
      </c>
      <c r="F259" s="1474">
        <v>20603.37</v>
      </c>
      <c r="G259" s="1475" t="s">
        <v>73</v>
      </c>
      <c r="H259" s="1476" t="s">
        <v>200</v>
      </c>
      <c r="I259" s="1476" t="s">
        <v>73</v>
      </c>
      <c r="J259" s="1476" t="s">
        <v>73</v>
      </c>
      <c r="K259" s="1476">
        <v>1.1588275391956373</v>
      </c>
      <c r="L259" s="1477" t="s">
        <v>73</v>
      </c>
    </row>
    <row r="260" spans="1:12" ht="15.75" thickBot="1">
      <c r="A260" s="1390" t="s">
        <v>87</v>
      </c>
      <c r="B260" s="1391" t="s">
        <v>29</v>
      </c>
      <c r="C260" s="1168">
        <v>19289.460784313724</v>
      </c>
      <c r="D260" s="1168">
        <v>19550.50980392157</v>
      </c>
      <c r="E260" s="1467">
        <v>19675.25</v>
      </c>
      <c r="F260" s="1467">
        <v>19941.52</v>
      </c>
      <c r="G260" s="1468">
        <v>-1.3352542835250292</v>
      </c>
      <c r="H260" s="1460">
        <v>392.1</v>
      </c>
      <c r="I260" s="1460">
        <v>-0.50748540979446832</v>
      </c>
      <c r="J260" s="1460">
        <v>-61.224489795918366</v>
      </c>
      <c r="K260" s="1460">
        <v>1.2951601908657124</v>
      </c>
      <c r="L260" s="1461">
        <v>-1.1032734851010033</v>
      </c>
    </row>
    <row r="261" spans="1:12" ht="15.75" thickBot="1">
      <c r="A261" s="1392"/>
      <c r="B261" s="1393"/>
      <c r="C261" s="1469"/>
      <c r="D261" s="1469"/>
      <c r="E261" s="1469"/>
      <c r="F261" s="1469"/>
      <c r="G261" s="1470"/>
      <c r="H261" s="1471"/>
      <c r="I261" s="1471"/>
      <c r="J261" s="1471"/>
      <c r="K261" s="1471"/>
      <c r="L261" s="1472"/>
    </row>
    <row r="262" spans="1:12">
      <c r="A262" s="1165" t="s">
        <v>88</v>
      </c>
      <c r="B262" s="1387" t="s">
        <v>21</v>
      </c>
      <c r="C262" s="1166" t="s">
        <v>73</v>
      </c>
      <c r="D262" s="1166" t="s">
        <v>73</v>
      </c>
      <c r="E262" s="1455" t="s">
        <v>73</v>
      </c>
      <c r="F262" s="1455" t="s">
        <v>73</v>
      </c>
      <c r="G262" s="1456" t="s">
        <v>73</v>
      </c>
      <c r="H262" s="1457" t="s">
        <v>73</v>
      </c>
      <c r="I262" s="1457" t="s">
        <v>73</v>
      </c>
      <c r="J262" s="1458" t="s">
        <v>73</v>
      </c>
      <c r="K262" s="1458" t="s">
        <v>73</v>
      </c>
      <c r="L262" s="1459" t="s">
        <v>73</v>
      </c>
    </row>
    <row r="263" spans="1:12">
      <c r="A263" s="1162" t="s">
        <v>88</v>
      </c>
      <c r="B263" s="1388" t="s">
        <v>22</v>
      </c>
      <c r="C263" s="1163" t="s">
        <v>73</v>
      </c>
      <c r="D263" s="1163" t="s">
        <v>73</v>
      </c>
      <c r="E263" s="1447" t="s">
        <v>73</v>
      </c>
      <c r="F263" s="1447" t="s">
        <v>73</v>
      </c>
      <c r="G263" s="1448" t="s">
        <v>73</v>
      </c>
      <c r="H263" s="1449" t="s">
        <v>73</v>
      </c>
      <c r="I263" s="1449" t="s">
        <v>73</v>
      </c>
      <c r="J263" s="1460" t="s">
        <v>73</v>
      </c>
      <c r="K263" s="1460" t="s">
        <v>73</v>
      </c>
      <c r="L263" s="1461" t="s">
        <v>73</v>
      </c>
    </row>
    <row r="264" spans="1:12">
      <c r="A264" s="1162" t="s">
        <v>88</v>
      </c>
      <c r="B264" s="1388" t="s">
        <v>23</v>
      </c>
      <c r="C264" s="1163" t="s">
        <v>73</v>
      </c>
      <c r="D264" s="1163" t="s">
        <v>73</v>
      </c>
      <c r="E264" s="1447" t="s">
        <v>73</v>
      </c>
      <c r="F264" s="1447" t="s">
        <v>73</v>
      </c>
      <c r="G264" s="1448" t="s">
        <v>73</v>
      </c>
      <c r="H264" s="1449" t="s">
        <v>73</v>
      </c>
      <c r="I264" s="1449" t="s">
        <v>73</v>
      </c>
      <c r="J264" s="1460" t="s">
        <v>73</v>
      </c>
      <c r="K264" s="1460" t="s">
        <v>73</v>
      </c>
      <c r="L264" s="1461" t="s">
        <v>73</v>
      </c>
    </row>
    <row r="265" spans="1:12">
      <c r="A265" s="1162" t="s">
        <v>88</v>
      </c>
      <c r="B265" s="1388" t="s">
        <v>30</v>
      </c>
      <c r="C265" s="1163" t="s">
        <v>73</v>
      </c>
      <c r="D265" s="1163" t="s">
        <v>73</v>
      </c>
      <c r="E265" s="1447" t="s">
        <v>73</v>
      </c>
      <c r="F265" s="1447" t="s">
        <v>73</v>
      </c>
      <c r="G265" s="1448" t="s">
        <v>73</v>
      </c>
      <c r="H265" s="1449" t="s">
        <v>73</v>
      </c>
      <c r="I265" s="1449" t="s">
        <v>73</v>
      </c>
      <c r="J265" s="1460" t="s">
        <v>73</v>
      </c>
      <c r="K265" s="1460" t="s">
        <v>73</v>
      </c>
      <c r="L265" s="1461" t="s">
        <v>73</v>
      </c>
    </row>
    <row r="266" spans="1:12">
      <c r="A266" s="1169" t="s">
        <v>88</v>
      </c>
      <c r="B266" s="1389" t="s">
        <v>24</v>
      </c>
      <c r="C266" s="1167" t="s">
        <v>73</v>
      </c>
      <c r="D266" s="1167" t="s">
        <v>73</v>
      </c>
      <c r="E266" s="1462" t="s">
        <v>73</v>
      </c>
      <c r="F266" s="1462" t="s">
        <v>73</v>
      </c>
      <c r="G266" s="1463" t="s">
        <v>73</v>
      </c>
      <c r="H266" s="1464" t="s">
        <v>73</v>
      </c>
      <c r="I266" s="1464" t="s">
        <v>73</v>
      </c>
      <c r="J266" s="1465" t="s">
        <v>73</v>
      </c>
      <c r="K266" s="1465" t="s">
        <v>73</v>
      </c>
      <c r="L266" s="1466" t="s">
        <v>73</v>
      </c>
    </row>
    <row r="267" spans="1:12">
      <c r="A267" s="1162" t="s">
        <v>88</v>
      </c>
      <c r="B267" s="1388" t="s">
        <v>26</v>
      </c>
      <c r="C267" s="1163" t="s">
        <v>73</v>
      </c>
      <c r="D267" s="1163" t="s">
        <v>73</v>
      </c>
      <c r="E267" s="1447" t="s">
        <v>73</v>
      </c>
      <c r="F267" s="1447" t="s">
        <v>73</v>
      </c>
      <c r="G267" s="1448" t="s">
        <v>73</v>
      </c>
      <c r="H267" s="1449" t="s">
        <v>73</v>
      </c>
      <c r="I267" s="1449" t="s">
        <v>73</v>
      </c>
      <c r="J267" s="1460" t="s">
        <v>73</v>
      </c>
      <c r="K267" s="1460" t="s">
        <v>73</v>
      </c>
      <c r="L267" s="1461" t="s">
        <v>73</v>
      </c>
    </row>
    <row r="268" spans="1:12">
      <c r="A268" s="1162" t="s">
        <v>88</v>
      </c>
      <c r="B268" s="1388" t="s">
        <v>31</v>
      </c>
      <c r="C268" s="1163" t="s">
        <v>73</v>
      </c>
      <c r="D268" s="1163" t="s">
        <v>73</v>
      </c>
      <c r="E268" s="1447" t="s">
        <v>73</v>
      </c>
      <c r="F268" s="1447" t="s">
        <v>73</v>
      </c>
      <c r="G268" s="1448" t="s">
        <v>73</v>
      </c>
      <c r="H268" s="1449" t="s">
        <v>73</v>
      </c>
      <c r="I268" s="1449" t="s">
        <v>73</v>
      </c>
      <c r="J268" s="1460" t="s">
        <v>73</v>
      </c>
      <c r="K268" s="1460" t="s">
        <v>73</v>
      </c>
      <c r="L268" s="1461" t="s">
        <v>73</v>
      </c>
    </row>
    <row r="269" spans="1:12">
      <c r="A269" s="1169" t="s">
        <v>88</v>
      </c>
      <c r="B269" s="1389" t="s">
        <v>27</v>
      </c>
      <c r="C269" s="1167" t="s">
        <v>73</v>
      </c>
      <c r="D269" s="1167" t="s">
        <v>73</v>
      </c>
      <c r="E269" s="1462" t="s">
        <v>73</v>
      </c>
      <c r="F269" s="1462" t="s">
        <v>73</v>
      </c>
      <c r="G269" s="1463" t="s">
        <v>73</v>
      </c>
      <c r="H269" s="1464" t="s">
        <v>73</v>
      </c>
      <c r="I269" s="1464" t="s">
        <v>73</v>
      </c>
      <c r="J269" s="1465" t="s">
        <v>73</v>
      </c>
      <c r="K269" s="1465" t="s">
        <v>73</v>
      </c>
      <c r="L269" s="1466" t="s">
        <v>73</v>
      </c>
    </row>
    <row r="270" spans="1:12">
      <c r="A270" s="1162" t="s">
        <v>88</v>
      </c>
      <c r="B270" s="1388" t="s">
        <v>29</v>
      </c>
      <c r="C270" s="1163" t="s">
        <v>73</v>
      </c>
      <c r="D270" s="1163" t="s">
        <v>73</v>
      </c>
      <c r="E270" s="1447" t="s">
        <v>73</v>
      </c>
      <c r="F270" s="1447" t="s">
        <v>73</v>
      </c>
      <c r="G270" s="1448" t="s">
        <v>73</v>
      </c>
      <c r="H270" s="1449" t="s">
        <v>73</v>
      </c>
      <c r="I270" s="1449" t="s">
        <v>73</v>
      </c>
      <c r="J270" s="1460" t="s">
        <v>73</v>
      </c>
      <c r="K270" s="1460" t="s">
        <v>73</v>
      </c>
      <c r="L270" s="1461" t="s">
        <v>73</v>
      </c>
    </row>
    <row r="271" spans="1:12" ht="15.75" thickBot="1">
      <c r="A271" s="1395" t="s">
        <v>88</v>
      </c>
      <c r="B271" s="1388" t="s">
        <v>32</v>
      </c>
      <c r="C271" s="1168" t="s">
        <v>73</v>
      </c>
      <c r="D271" s="1168" t="s">
        <v>73</v>
      </c>
      <c r="E271" s="1467" t="s">
        <v>73</v>
      </c>
      <c r="F271" s="1467" t="s">
        <v>73</v>
      </c>
      <c r="G271" s="1468" t="s">
        <v>73</v>
      </c>
      <c r="H271" s="1460" t="s">
        <v>73</v>
      </c>
      <c r="I271" s="1460" t="s">
        <v>73</v>
      </c>
      <c r="J271" s="1460" t="s">
        <v>73</v>
      </c>
      <c r="K271" s="1460" t="s">
        <v>73</v>
      </c>
      <c r="L271" s="1461" t="s">
        <v>73</v>
      </c>
    </row>
    <row r="272" spans="1:12" ht="15.75" thickBot="1">
      <c r="A272" s="1392"/>
      <c r="B272" s="1393"/>
      <c r="C272" s="1469"/>
      <c r="D272" s="1469"/>
      <c r="E272" s="1469"/>
      <c r="F272" s="1469"/>
      <c r="G272" s="1470"/>
      <c r="H272" s="1471"/>
      <c r="I272" s="1471"/>
      <c r="J272" s="1471"/>
      <c r="K272" s="1471"/>
      <c r="L272" s="1472"/>
    </row>
    <row r="273" spans="1:12">
      <c r="A273" s="1165" t="s">
        <v>20</v>
      </c>
      <c r="B273" s="1387" t="s">
        <v>24</v>
      </c>
      <c r="C273" s="1166">
        <v>17747.000249895329</v>
      </c>
      <c r="D273" s="1166">
        <v>17799.841097547436</v>
      </c>
      <c r="E273" s="1455">
        <v>18101.940254893238</v>
      </c>
      <c r="F273" s="1455">
        <v>18155.837919498386</v>
      </c>
      <c r="G273" s="1456">
        <v>-0.29686134478687748</v>
      </c>
      <c r="H273" s="1457">
        <v>340.58181818181822</v>
      </c>
      <c r="I273" s="1457">
        <v>-0.80943730648445222</v>
      </c>
      <c r="J273" s="1458">
        <v>-8.3333333333333321</v>
      </c>
      <c r="K273" s="1458">
        <v>4.4989775051124745</v>
      </c>
      <c r="L273" s="1459">
        <v>0.97474843022260638</v>
      </c>
    </row>
    <row r="274" spans="1:12">
      <c r="A274" s="1161" t="s">
        <v>20</v>
      </c>
      <c r="B274" s="1388" t="s">
        <v>25</v>
      </c>
      <c r="C274" s="1163" t="s">
        <v>200</v>
      </c>
      <c r="D274" s="1163">
        <v>16782.812745098039</v>
      </c>
      <c r="E274" s="1447" t="s">
        <v>200</v>
      </c>
      <c r="F274" s="1447">
        <v>17118.469000000001</v>
      </c>
      <c r="G274" s="1448" t="s">
        <v>73</v>
      </c>
      <c r="H274" s="1449" t="s">
        <v>200</v>
      </c>
      <c r="I274" s="1449" t="s">
        <v>73</v>
      </c>
      <c r="J274" s="1460" t="s">
        <v>73</v>
      </c>
      <c r="K274" s="1460">
        <v>0.68166325835037489</v>
      </c>
      <c r="L274" s="1461" t="s">
        <v>73</v>
      </c>
    </row>
    <row r="275" spans="1:12">
      <c r="A275" s="1161" t="s">
        <v>20</v>
      </c>
      <c r="B275" s="1388" t="s">
        <v>26</v>
      </c>
      <c r="C275" s="1163">
        <v>17992.732352941177</v>
      </c>
      <c r="D275" s="1163">
        <v>18097.180392156861</v>
      </c>
      <c r="E275" s="1447">
        <v>18352.587</v>
      </c>
      <c r="F275" s="1447">
        <v>18459.124</v>
      </c>
      <c r="G275" s="1448">
        <v>-0.57715089838499523</v>
      </c>
      <c r="H275" s="1449">
        <v>331.8</v>
      </c>
      <c r="I275" s="1449">
        <v>-3.2935004371903269</v>
      </c>
      <c r="J275" s="1460">
        <v>5.5555555555555554</v>
      </c>
      <c r="K275" s="1460">
        <v>2.5903203817314249</v>
      </c>
      <c r="L275" s="1461">
        <v>0.8282058442864908</v>
      </c>
    </row>
    <row r="276" spans="1:12">
      <c r="A276" s="1161" t="s">
        <v>20</v>
      </c>
      <c r="B276" s="1388" t="s">
        <v>31</v>
      </c>
      <c r="C276" s="1163">
        <v>17369.680392156864</v>
      </c>
      <c r="D276" s="1163">
        <v>17996.504901960787</v>
      </c>
      <c r="E276" s="1447">
        <v>17717.074000000001</v>
      </c>
      <c r="F276" s="1447">
        <v>18356.435000000001</v>
      </c>
      <c r="G276" s="1448">
        <v>-3.4830346960071532</v>
      </c>
      <c r="H276" s="1449">
        <v>375</v>
      </c>
      <c r="I276" s="1449">
        <v>2.1798365122615802</v>
      </c>
      <c r="J276" s="1460">
        <v>-10</v>
      </c>
      <c r="K276" s="1460">
        <v>1.2269938650306749</v>
      </c>
      <c r="L276" s="1461">
        <v>0.24804134422793389</v>
      </c>
    </row>
    <row r="277" spans="1:12">
      <c r="A277" s="1165" t="s">
        <v>20</v>
      </c>
      <c r="B277" s="1389" t="s">
        <v>27</v>
      </c>
      <c r="C277" s="1167">
        <v>17700.081956904272</v>
      </c>
      <c r="D277" s="1167">
        <v>17590.038519918726</v>
      </c>
      <c r="E277" s="1462">
        <v>18054.083596042357</v>
      </c>
      <c r="F277" s="1462">
        <v>17941.839290317101</v>
      </c>
      <c r="G277" s="1463">
        <v>0.62560088689364757</v>
      </c>
      <c r="H277" s="1464">
        <v>300.82674418604654</v>
      </c>
      <c r="I277" s="1464">
        <v>-1.1935680344288875</v>
      </c>
      <c r="J277" s="1465">
        <v>-25.862068965517242</v>
      </c>
      <c r="K277" s="1465">
        <v>29.311520109066119</v>
      </c>
      <c r="L277" s="1466">
        <v>0.92189700578662581</v>
      </c>
    </row>
    <row r="278" spans="1:12">
      <c r="A278" s="1161" t="s">
        <v>20</v>
      </c>
      <c r="B278" s="1388" t="s">
        <v>28</v>
      </c>
      <c r="C278" s="1163">
        <v>16910.48039215686</v>
      </c>
      <c r="D278" s="1163">
        <v>17070.113725490195</v>
      </c>
      <c r="E278" s="1447">
        <v>17248.689999999999</v>
      </c>
      <c r="F278" s="1447">
        <v>17411.516</v>
      </c>
      <c r="G278" s="1448">
        <v>-0.93516268198588182</v>
      </c>
      <c r="H278" s="1449">
        <v>269.89999999999998</v>
      </c>
      <c r="I278" s="1449">
        <v>-2.8787333573227785</v>
      </c>
      <c r="J278" s="1460">
        <v>-30.798479087452474</v>
      </c>
      <c r="K278" s="1460">
        <v>12.406271301976822</v>
      </c>
      <c r="L278" s="1461">
        <v>-0.46695434657922164</v>
      </c>
    </row>
    <row r="279" spans="1:12">
      <c r="A279" s="1161" t="s">
        <v>20</v>
      </c>
      <c r="B279" s="1388" t="s">
        <v>29</v>
      </c>
      <c r="C279" s="1163">
        <v>18043.757843137257</v>
      </c>
      <c r="D279" s="1163">
        <v>17990.828431372549</v>
      </c>
      <c r="E279" s="1447">
        <v>18404.633000000002</v>
      </c>
      <c r="F279" s="1447">
        <v>18350.645</v>
      </c>
      <c r="G279" s="1448">
        <v>0.29420219289295385</v>
      </c>
      <c r="H279" s="1449">
        <v>316.10000000000002</v>
      </c>
      <c r="I279" s="1449">
        <v>-1.1260556771973618</v>
      </c>
      <c r="J279" s="1460">
        <v>-20.384615384615383</v>
      </c>
      <c r="K279" s="1460">
        <v>14.110429447852759</v>
      </c>
      <c r="L279" s="1461">
        <v>1.3840466774171247</v>
      </c>
    </row>
    <row r="280" spans="1:12">
      <c r="A280" s="1161" t="s">
        <v>20</v>
      </c>
      <c r="B280" s="1388" t="s">
        <v>32</v>
      </c>
      <c r="C280" s="1163">
        <v>18801.634313725492</v>
      </c>
      <c r="D280" s="1163">
        <v>17819.853921568629</v>
      </c>
      <c r="E280" s="1447">
        <v>19177.667000000001</v>
      </c>
      <c r="F280" s="1447">
        <v>18176.251</v>
      </c>
      <c r="G280" s="1448">
        <v>5.5094749736895743</v>
      </c>
      <c r="H280" s="1449">
        <v>361</v>
      </c>
      <c r="I280" s="1449">
        <v>0.97902097902097907</v>
      </c>
      <c r="J280" s="1460">
        <v>-28.07017543859649</v>
      </c>
      <c r="K280" s="1460">
        <v>2.7948193592365373</v>
      </c>
      <c r="L280" s="1461">
        <v>4.8046749487249407E-3</v>
      </c>
    </row>
    <row r="281" spans="1:12">
      <c r="A281" s="1165" t="s">
        <v>20</v>
      </c>
      <c r="B281" s="1389" t="s">
        <v>33</v>
      </c>
      <c r="C281" s="1167">
        <v>14437.013812157462</v>
      </c>
      <c r="D281" s="1167">
        <v>14704.737332350722</v>
      </c>
      <c r="E281" s="1462">
        <v>14725.754088400612</v>
      </c>
      <c r="F281" s="1462">
        <v>14998.832078997737</v>
      </c>
      <c r="G281" s="1463">
        <v>-1.8206616965830629</v>
      </c>
      <c r="H281" s="1464">
        <v>230.90501474926253</v>
      </c>
      <c r="I281" s="1464">
        <v>0.25066874312711196</v>
      </c>
      <c r="J281" s="1465">
        <v>-32.064128256513023</v>
      </c>
      <c r="K281" s="1465">
        <v>23.108384458077712</v>
      </c>
      <c r="L281" s="1466">
        <v>-1.3164809359506755</v>
      </c>
    </row>
    <row r="282" spans="1:12">
      <c r="A282" s="1161" t="s">
        <v>20</v>
      </c>
      <c r="B282" s="1388" t="s">
        <v>74</v>
      </c>
      <c r="C282" s="1163">
        <v>14073.559803921569</v>
      </c>
      <c r="D282" s="1163">
        <v>14544.934313725491</v>
      </c>
      <c r="E282" s="1447">
        <v>14355.031000000001</v>
      </c>
      <c r="F282" s="1447">
        <v>14835.833000000001</v>
      </c>
      <c r="G282" s="1448">
        <v>-3.2408156656926486</v>
      </c>
      <c r="H282" s="1449">
        <v>216</v>
      </c>
      <c r="I282" s="1449">
        <v>-1.3698630136986301</v>
      </c>
      <c r="J282" s="1460">
        <v>-40.070921985815602</v>
      </c>
      <c r="K282" s="1460">
        <v>11.520109066121336</v>
      </c>
      <c r="L282" s="1461">
        <v>-2.2831214771973123</v>
      </c>
    </row>
    <row r="283" spans="1:12">
      <c r="A283" s="1161" t="s">
        <v>20</v>
      </c>
      <c r="B283" s="1388" t="s">
        <v>34</v>
      </c>
      <c r="C283" s="1163">
        <v>14752.367647058823</v>
      </c>
      <c r="D283" s="1163">
        <v>14827.936274509804</v>
      </c>
      <c r="E283" s="1447">
        <v>15047.415000000001</v>
      </c>
      <c r="F283" s="1447">
        <v>15124.495000000001</v>
      </c>
      <c r="G283" s="1448">
        <v>-0.50963685068493148</v>
      </c>
      <c r="H283" s="1449">
        <v>240.4</v>
      </c>
      <c r="I283" s="1449">
        <v>0.7121910347716871</v>
      </c>
      <c r="J283" s="1460">
        <v>-19.897959183673468</v>
      </c>
      <c r="K283" s="1460">
        <v>10.702113156100886</v>
      </c>
      <c r="L283" s="1461">
        <v>1.1083784522340228</v>
      </c>
    </row>
    <row r="284" spans="1:12" ht="15.75" thickBot="1">
      <c r="A284" s="1161" t="s">
        <v>20</v>
      </c>
      <c r="B284" s="1388" t="s">
        <v>35</v>
      </c>
      <c r="C284" s="1163" t="s">
        <v>200</v>
      </c>
      <c r="D284" s="1163" t="s">
        <v>200</v>
      </c>
      <c r="E284" s="1447" t="s">
        <v>200</v>
      </c>
      <c r="F284" s="1447" t="s">
        <v>200</v>
      </c>
      <c r="G284" s="1448" t="s">
        <v>73</v>
      </c>
      <c r="H284" s="1449" t="s">
        <v>200</v>
      </c>
      <c r="I284" s="1449" t="s">
        <v>73</v>
      </c>
      <c r="J284" s="1460" t="s">
        <v>73</v>
      </c>
      <c r="K284" s="1460">
        <v>0.88616223585548748</v>
      </c>
      <c r="L284" s="1461" t="s">
        <v>73</v>
      </c>
    </row>
    <row r="285" spans="1:12" ht="15.75" thickBot="1">
      <c r="A285" s="1392"/>
      <c r="B285" s="1393"/>
      <c r="C285" s="1469"/>
      <c r="D285" s="1469"/>
      <c r="E285" s="1469"/>
      <c r="F285" s="1469"/>
      <c r="G285" s="1470"/>
      <c r="H285" s="1471"/>
      <c r="I285" s="1471"/>
      <c r="J285" s="1471"/>
      <c r="K285" s="1471"/>
      <c r="L285" s="1472"/>
    </row>
    <row r="286" spans="1:12">
      <c r="A286" s="1165" t="s">
        <v>89</v>
      </c>
      <c r="B286" s="1389" t="s">
        <v>21</v>
      </c>
      <c r="C286" s="1167">
        <v>22854.406012626518</v>
      </c>
      <c r="D286" s="1167">
        <v>21750.524856103726</v>
      </c>
      <c r="E286" s="1462">
        <v>23311.494132879048</v>
      </c>
      <c r="F286" s="1462">
        <v>22185.535353225801</v>
      </c>
      <c r="G286" s="1463">
        <v>5.0751931910875943</v>
      </c>
      <c r="H286" s="1464">
        <v>345.31764705882358</v>
      </c>
      <c r="I286" s="1464">
        <v>5.8231499051233531</v>
      </c>
      <c r="J286" s="1465">
        <v>-10.526315789473683</v>
      </c>
      <c r="K286" s="1465">
        <v>1.1588275391956373</v>
      </c>
      <c r="L286" s="1466">
        <v>0.22882264443303324</v>
      </c>
    </row>
    <row r="287" spans="1:12">
      <c r="A287" s="1161" t="s">
        <v>89</v>
      </c>
      <c r="B287" s="1388" t="s">
        <v>22</v>
      </c>
      <c r="C287" s="1163" t="s">
        <v>200</v>
      </c>
      <c r="D287" s="1163" t="s">
        <v>200</v>
      </c>
      <c r="E287" s="1447" t="s">
        <v>200</v>
      </c>
      <c r="F287" s="1447" t="s">
        <v>200</v>
      </c>
      <c r="G287" s="1448" t="s">
        <v>73</v>
      </c>
      <c r="H287" s="1449" t="s">
        <v>200</v>
      </c>
      <c r="I287" s="1449" t="s">
        <v>73</v>
      </c>
      <c r="J287" s="1460" t="s">
        <v>73</v>
      </c>
      <c r="K287" s="1460">
        <v>0.27266530334014999</v>
      </c>
      <c r="L287" s="1461" t="s">
        <v>73</v>
      </c>
    </row>
    <row r="288" spans="1:12">
      <c r="A288" s="1161" t="s">
        <v>89</v>
      </c>
      <c r="B288" s="1388" t="s">
        <v>23</v>
      </c>
      <c r="C288" s="1163">
        <v>22634.783333333333</v>
      </c>
      <c r="D288" s="1163">
        <v>21796.715686274511</v>
      </c>
      <c r="E288" s="1447">
        <v>23087.478999999999</v>
      </c>
      <c r="F288" s="1447">
        <v>22232.65</v>
      </c>
      <c r="G288" s="1448">
        <v>3.8449262683485674</v>
      </c>
      <c r="H288" s="1449">
        <v>350.8</v>
      </c>
      <c r="I288" s="1449">
        <v>1.6811594202898583</v>
      </c>
      <c r="J288" s="1460">
        <v>8.3333333333333321</v>
      </c>
      <c r="K288" s="1460">
        <v>0.88616223585548748</v>
      </c>
      <c r="L288" s="1461">
        <v>0.29879072337384283</v>
      </c>
    </row>
    <row r="289" spans="1:12">
      <c r="A289" s="1161" t="s">
        <v>89</v>
      </c>
      <c r="B289" s="1388" t="s">
        <v>30</v>
      </c>
      <c r="C289" s="1163" t="s">
        <v>73</v>
      </c>
      <c r="D289" s="1163" t="s">
        <v>200</v>
      </c>
      <c r="E289" s="1447" t="s">
        <v>73</v>
      </c>
      <c r="F289" s="1447" t="s">
        <v>200</v>
      </c>
      <c r="G289" s="1448" t="s">
        <v>73</v>
      </c>
      <c r="H289" s="1449" t="s">
        <v>73</v>
      </c>
      <c r="I289" s="1449" t="s">
        <v>73</v>
      </c>
      <c r="J289" s="1460" t="s">
        <v>73</v>
      </c>
      <c r="K289" s="1460" t="s">
        <v>73</v>
      </c>
      <c r="L289" s="1461" t="s">
        <v>73</v>
      </c>
    </row>
    <row r="290" spans="1:12">
      <c r="A290" s="1165" t="s">
        <v>89</v>
      </c>
      <c r="B290" s="1389" t="s">
        <v>24</v>
      </c>
      <c r="C290" s="1167">
        <v>22143.7524858787</v>
      </c>
      <c r="D290" s="1167">
        <v>21294.184962938049</v>
      </c>
      <c r="E290" s="1462">
        <v>22586.627535596275</v>
      </c>
      <c r="F290" s="1462">
        <v>21720.068662196809</v>
      </c>
      <c r="G290" s="1463">
        <v>3.9896691252532208</v>
      </c>
      <c r="H290" s="1464">
        <v>308.21851851851852</v>
      </c>
      <c r="I290" s="1464">
        <v>2.7153974306417994</v>
      </c>
      <c r="J290" s="1465">
        <v>-36.094674556213022</v>
      </c>
      <c r="K290" s="1465">
        <v>7.3619631901840492</v>
      </c>
      <c r="L290" s="1466">
        <v>-0.91018561059911285</v>
      </c>
    </row>
    <row r="291" spans="1:12">
      <c r="A291" s="1161" t="s">
        <v>89</v>
      </c>
      <c r="B291" s="1388" t="s">
        <v>25</v>
      </c>
      <c r="C291" s="1163">
        <v>23062.371568627448</v>
      </c>
      <c r="D291" s="1163">
        <v>21202.036274509806</v>
      </c>
      <c r="E291" s="1447">
        <v>23523.618999999999</v>
      </c>
      <c r="F291" s="1447">
        <v>21626.077000000001</v>
      </c>
      <c r="G291" s="1448">
        <v>8.7743237018900722</v>
      </c>
      <c r="H291" s="1449">
        <v>291.7</v>
      </c>
      <c r="I291" s="1449">
        <v>9.8681732580037629</v>
      </c>
      <c r="J291" s="1460">
        <v>-9.0909090909090917</v>
      </c>
      <c r="K291" s="1460">
        <v>2.0449897750511248</v>
      </c>
      <c r="L291" s="1461">
        <v>0.4297181157266019</v>
      </c>
    </row>
    <row r="292" spans="1:12">
      <c r="A292" s="1161" t="s">
        <v>89</v>
      </c>
      <c r="B292" s="1388" t="s">
        <v>26</v>
      </c>
      <c r="C292" s="1163">
        <v>21953.311764705883</v>
      </c>
      <c r="D292" s="1163">
        <v>21386.473529411767</v>
      </c>
      <c r="E292" s="1447">
        <v>22392.378000000001</v>
      </c>
      <c r="F292" s="1447">
        <v>21814.203000000001</v>
      </c>
      <c r="G292" s="1448">
        <v>2.650452093069819</v>
      </c>
      <c r="H292" s="1449">
        <v>312.10000000000002</v>
      </c>
      <c r="I292" s="1449">
        <v>2.193844138834331</v>
      </c>
      <c r="J292" s="1460">
        <v>-32.692307692307693</v>
      </c>
      <c r="K292" s="1460">
        <v>4.7716428084526248</v>
      </c>
      <c r="L292" s="1461">
        <v>-0.31891029972162865</v>
      </c>
    </row>
    <row r="293" spans="1:12">
      <c r="A293" s="1161" t="s">
        <v>89</v>
      </c>
      <c r="B293" s="1388" t="s">
        <v>31</v>
      </c>
      <c r="C293" s="1163" t="s">
        <v>200</v>
      </c>
      <c r="D293" s="1163" t="s">
        <v>200</v>
      </c>
      <c r="E293" s="1447" t="s">
        <v>200</v>
      </c>
      <c r="F293" s="1447" t="s">
        <v>200</v>
      </c>
      <c r="G293" s="1448" t="s">
        <v>73</v>
      </c>
      <c r="H293" s="1449" t="s">
        <v>200</v>
      </c>
      <c r="I293" s="1449" t="s">
        <v>73</v>
      </c>
      <c r="J293" s="1460" t="s">
        <v>73</v>
      </c>
      <c r="K293" s="1460">
        <v>0.54533060668029998</v>
      </c>
      <c r="L293" s="1461" t="s">
        <v>73</v>
      </c>
    </row>
    <row r="294" spans="1:12">
      <c r="A294" s="1165" t="s">
        <v>89</v>
      </c>
      <c r="B294" s="1389" t="s">
        <v>27</v>
      </c>
      <c r="C294" s="1167">
        <v>17839.316107832892</v>
      </c>
      <c r="D294" s="1167">
        <v>18117.179995059385</v>
      </c>
      <c r="E294" s="1462">
        <v>18196.102429989551</v>
      </c>
      <c r="F294" s="1462">
        <v>18639.625676290463</v>
      </c>
      <c r="G294" s="1463">
        <v>-2.3794643412022616</v>
      </c>
      <c r="H294" s="1464">
        <v>285.67537313432837</v>
      </c>
      <c r="I294" s="1464">
        <v>5.4768769490639784</v>
      </c>
      <c r="J294" s="1465">
        <v>-36.492890995260666</v>
      </c>
      <c r="K294" s="1465">
        <v>9.1342876618950246</v>
      </c>
      <c r="L294" s="1466">
        <v>-1.1936614325738937</v>
      </c>
    </row>
    <row r="295" spans="1:12">
      <c r="A295" s="1161" t="s">
        <v>89</v>
      </c>
      <c r="B295" s="1388" t="s">
        <v>28</v>
      </c>
      <c r="C295" s="1163">
        <v>19015.790196078429</v>
      </c>
      <c r="D295" s="1163">
        <v>18032.373529411765</v>
      </c>
      <c r="E295" s="1447">
        <v>19396.106</v>
      </c>
      <c r="F295" s="1447">
        <v>18393.021000000001</v>
      </c>
      <c r="G295" s="1448">
        <v>5.4536174345693356</v>
      </c>
      <c r="H295" s="1449">
        <v>252.4</v>
      </c>
      <c r="I295" s="1449">
        <v>6.7681895093062607</v>
      </c>
      <c r="J295" s="1460">
        <v>-42.1875</v>
      </c>
      <c r="K295" s="1460">
        <v>2.5221540558963871</v>
      </c>
      <c r="L295" s="1461">
        <v>-0.6104940106723844</v>
      </c>
    </row>
    <row r="296" spans="1:12">
      <c r="A296" s="1161" t="s">
        <v>89</v>
      </c>
      <c r="B296" s="1388" t="s">
        <v>29</v>
      </c>
      <c r="C296" s="1163">
        <v>19929.579411764706</v>
      </c>
      <c r="D296" s="1163">
        <v>19769.123529411765</v>
      </c>
      <c r="E296" s="1447">
        <v>20328.170999999998</v>
      </c>
      <c r="F296" s="1447">
        <v>20164.506000000001</v>
      </c>
      <c r="G296" s="1448">
        <v>0.81164894394138498</v>
      </c>
      <c r="H296" s="1449">
        <v>294.5</v>
      </c>
      <c r="I296" s="1449">
        <v>4.7297297297297343</v>
      </c>
      <c r="J296" s="1449">
        <v>-43.902439024390247</v>
      </c>
      <c r="K296" s="1449">
        <v>4.703476482617587</v>
      </c>
      <c r="L296" s="1450">
        <v>-1.3170815203192712</v>
      </c>
    </row>
    <row r="297" spans="1:12" ht="15.75" thickBot="1">
      <c r="A297" s="1396" t="s">
        <v>89</v>
      </c>
      <c r="B297" s="1397" t="s">
        <v>32</v>
      </c>
      <c r="C297" s="1164">
        <v>11637.179411764706</v>
      </c>
      <c r="D297" s="1164">
        <v>11637.179411764706</v>
      </c>
      <c r="E297" s="1451">
        <v>11869.923000000001</v>
      </c>
      <c r="F297" s="1451">
        <v>12042.790999999999</v>
      </c>
      <c r="G297" s="1452">
        <v>-1.435447978794937</v>
      </c>
      <c r="H297" s="1453">
        <v>307.89999999999998</v>
      </c>
      <c r="I297" s="1453">
        <v>-0.54909560723515671</v>
      </c>
      <c r="J297" s="1453">
        <v>16.666666666666664</v>
      </c>
      <c r="K297" s="1453">
        <v>2.5454545454545454</v>
      </c>
      <c r="L297" s="1454">
        <v>0.57662763815347895</v>
      </c>
    </row>
    <row r="298" spans="1:12">
      <c r="G298" s="1375"/>
      <c r="H298" s="1375"/>
      <c r="I298" s="1375"/>
      <c r="J298" s="1375"/>
      <c r="K298" s="1375"/>
      <c r="L298" s="1375"/>
    </row>
    <row r="299" spans="1:12">
      <c r="G299" s="1375"/>
      <c r="H299" s="1375"/>
      <c r="I299" s="1375"/>
      <c r="J299" s="1375"/>
      <c r="K299" s="1375"/>
      <c r="L299" s="1375"/>
    </row>
    <row r="300" spans="1:12">
      <c r="G300" s="1375"/>
      <c r="H300" s="1375"/>
      <c r="I300" s="1375"/>
      <c r="J300" s="1375"/>
      <c r="K300" s="1375"/>
      <c r="L300" s="1375"/>
    </row>
    <row r="301" spans="1:12">
      <c r="G301" s="1375"/>
      <c r="H301" s="1375"/>
      <c r="I301" s="1375"/>
      <c r="J301" s="1375"/>
      <c r="K301" s="1375"/>
      <c r="L301" s="1375"/>
    </row>
    <row r="302" spans="1:12">
      <c r="G302" s="1375"/>
      <c r="H302" s="1375"/>
      <c r="I302" s="1375"/>
      <c r="J302" s="1375"/>
      <c r="K302" s="1375"/>
      <c r="L302" s="1375"/>
    </row>
    <row r="303" spans="1:12">
      <c r="G303" s="1375"/>
      <c r="H303" s="1375"/>
      <c r="I303" s="1375"/>
      <c r="J303" s="1375"/>
      <c r="K303" s="1375"/>
      <c r="L303" s="1375"/>
    </row>
    <row r="304" spans="1:12">
      <c r="G304" s="1375"/>
      <c r="H304" s="1375"/>
      <c r="I304" s="1375"/>
      <c r="J304" s="1375"/>
      <c r="K304" s="1375"/>
      <c r="L304" s="1375"/>
    </row>
    <row r="305" spans="7:12">
      <c r="G305" s="1375"/>
      <c r="H305" s="1375"/>
      <c r="I305" s="1375"/>
      <c r="J305" s="1375"/>
      <c r="K305" s="1375"/>
      <c r="L305" s="1375"/>
    </row>
    <row r="306" spans="7:12">
      <c r="G306" s="1375"/>
      <c r="H306" s="1375"/>
      <c r="I306" s="1375"/>
      <c r="J306" s="1375"/>
      <c r="K306" s="1375"/>
      <c r="L306" s="1375"/>
    </row>
    <row r="307" spans="7:12">
      <c r="G307" s="1375"/>
      <c r="H307" s="1375"/>
      <c r="I307" s="1375"/>
      <c r="J307" s="1375"/>
      <c r="K307" s="1375"/>
      <c r="L307" s="1375"/>
    </row>
    <row r="308" spans="7:12">
      <c r="G308" s="1375"/>
      <c r="H308" s="1375"/>
      <c r="I308" s="1375"/>
      <c r="J308" s="1375"/>
      <c r="K308" s="1375"/>
      <c r="L308" s="1375"/>
    </row>
    <row r="309" spans="7:12">
      <c r="G309" s="1375"/>
      <c r="H309" s="1375"/>
      <c r="I309" s="1375"/>
      <c r="J309" s="1375"/>
      <c r="K309" s="1375"/>
      <c r="L309" s="1375"/>
    </row>
    <row r="310" spans="7:12">
      <c r="G310" s="1375"/>
      <c r="H310" s="1375"/>
      <c r="I310" s="1375"/>
      <c r="J310" s="1375"/>
      <c r="K310" s="1375"/>
      <c r="L310" s="1375"/>
    </row>
    <row r="311" spans="7:12">
      <c r="G311" s="1375"/>
      <c r="H311" s="1375"/>
      <c r="I311" s="1375"/>
      <c r="J311" s="1375"/>
      <c r="K311" s="1375"/>
      <c r="L311" s="1375"/>
    </row>
    <row r="312" spans="7:12">
      <c r="G312" s="1375"/>
      <c r="H312" s="1375"/>
      <c r="I312" s="1375"/>
      <c r="J312" s="1375"/>
      <c r="K312" s="1375"/>
      <c r="L312" s="1375"/>
    </row>
    <row r="313" spans="7:12">
      <c r="G313" s="1375"/>
      <c r="H313" s="1375"/>
      <c r="I313" s="1375"/>
      <c r="J313" s="1375"/>
      <c r="K313" s="1375"/>
      <c r="L313" s="1375"/>
    </row>
    <row r="314" spans="7:12">
      <c r="G314" s="1375"/>
      <c r="H314" s="1375"/>
      <c r="I314" s="1375"/>
      <c r="J314" s="1375"/>
      <c r="K314" s="1375"/>
      <c r="L314" s="1375"/>
    </row>
    <row r="315" spans="7:12">
      <c r="G315" s="1375"/>
      <c r="H315" s="1375"/>
      <c r="I315" s="1375"/>
      <c r="J315" s="1375"/>
      <c r="K315" s="1375"/>
      <c r="L315" s="1375"/>
    </row>
    <row r="316" spans="7:12">
      <c r="G316" s="1375"/>
      <c r="H316" s="1375"/>
      <c r="I316" s="1375"/>
      <c r="J316" s="1375"/>
      <c r="K316" s="1375"/>
      <c r="L316" s="1375"/>
    </row>
    <row r="317" spans="7:12">
      <c r="G317" s="1375"/>
      <c r="H317" s="1375"/>
      <c r="I317" s="1375"/>
      <c r="J317" s="1375"/>
      <c r="K317" s="1375"/>
      <c r="L317" s="1375"/>
    </row>
    <row r="318" spans="7:12">
      <c r="G318" s="1375"/>
      <c r="H318" s="1375"/>
      <c r="I318" s="1375"/>
      <c r="J318" s="1375"/>
      <c r="K318" s="1375"/>
      <c r="L318" s="1375"/>
    </row>
    <row r="319" spans="7:12">
      <c r="G319" s="1375"/>
      <c r="H319" s="1375"/>
      <c r="I319" s="1375"/>
      <c r="J319" s="1375"/>
      <c r="K319" s="1375"/>
      <c r="L319" s="1375"/>
    </row>
    <row r="320" spans="7:12">
      <c r="G320" s="1375"/>
      <c r="H320" s="1375"/>
      <c r="I320" s="1375"/>
      <c r="J320" s="1375"/>
      <c r="K320" s="1375"/>
      <c r="L320" s="1375"/>
    </row>
    <row r="321" spans="7:12">
      <c r="G321" s="1375"/>
      <c r="H321" s="1375"/>
      <c r="I321" s="1375"/>
      <c r="J321" s="1375"/>
      <c r="K321" s="1375"/>
      <c r="L321" s="1375"/>
    </row>
    <row r="322" spans="7:12">
      <c r="G322" s="1375"/>
      <c r="H322" s="1375"/>
      <c r="I322" s="1375"/>
      <c r="J322" s="1375"/>
      <c r="K322" s="1375"/>
      <c r="L322" s="1375"/>
    </row>
    <row r="323" spans="7:12">
      <c r="G323" s="1375"/>
      <c r="H323" s="1375"/>
      <c r="I323" s="1375"/>
      <c r="J323" s="1375"/>
      <c r="K323" s="1375"/>
      <c r="L323" s="1375"/>
    </row>
    <row r="324" spans="7:12">
      <c r="G324" s="1375"/>
      <c r="H324" s="1375"/>
      <c r="I324" s="1375"/>
      <c r="J324" s="1375"/>
      <c r="K324" s="1375"/>
      <c r="L324" s="1375"/>
    </row>
    <row r="325" spans="7:12">
      <c r="G325" s="1375"/>
      <c r="H325" s="1375"/>
      <c r="I325" s="1375"/>
      <c r="J325" s="1375"/>
      <c r="K325" s="1375"/>
      <c r="L325" s="1375"/>
    </row>
    <row r="326" spans="7:12">
      <c r="G326" s="1375"/>
      <c r="H326" s="1375"/>
      <c r="I326" s="1375"/>
      <c r="J326" s="1375"/>
      <c r="K326" s="1375"/>
      <c r="L326" s="1375"/>
    </row>
    <row r="327" spans="7:12">
      <c r="G327" s="1375"/>
      <c r="H327" s="1375"/>
      <c r="I327" s="1375"/>
      <c r="J327" s="1375"/>
      <c r="K327" s="1375"/>
      <c r="L327" s="1375"/>
    </row>
    <row r="328" spans="7:12">
      <c r="G328" s="1375"/>
      <c r="H328" s="1375"/>
      <c r="I328" s="1375"/>
      <c r="J328" s="1375"/>
      <c r="K328" s="1375"/>
      <c r="L328" s="1375"/>
    </row>
    <row r="329" spans="7:12">
      <c r="G329" s="1375"/>
      <c r="H329" s="1375"/>
      <c r="I329" s="1375"/>
      <c r="J329" s="1375"/>
      <c r="K329" s="1375"/>
      <c r="L329" s="1375"/>
    </row>
    <row r="330" spans="7:12">
      <c r="G330" s="1375"/>
      <c r="H330" s="1375"/>
      <c r="I330" s="1375"/>
      <c r="J330" s="1375"/>
      <c r="K330" s="1375"/>
      <c r="L330" s="1375"/>
    </row>
    <row r="331" spans="7:12">
      <c r="G331" s="1375"/>
      <c r="H331" s="1375"/>
      <c r="I331" s="1375"/>
      <c r="J331" s="1375"/>
      <c r="K331" s="1375"/>
      <c r="L331" s="1375"/>
    </row>
    <row r="332" spans="7:12">
      <c r="G332" s="1375"/>
      <c r="H332" s="1375"/>
      <c r="I332" s="1375"/>
      <c r="J332" s="1375"/>
      <c r="K332" s="1375"/>
      <c r="L332" s="1375"/>
    </row>
    <row r="333" spans="7:12">
      <c r="G333" s="1375"/>
      <c r="H333" s="1375"/>
      <c r="I333" s="1375"/>
      <c r="J333" s="1375"/>
      <c r="K333" s="1375"/>
      <c r="L333" s="1375"/>
    </row>
    <row r="334" spans="7:12">
      <c r="G334" s="1375"/>
      <c r="H334" s="1375"/>
      <c r="I334" s="1375"/>
      <c r="J334" s="1375"/>
      <c r="K334" s="1375"/>
      <c r="L334" s="1375"/>
    </row>
    <row r="335" spans="7:12">
      <c r="G335" s="1375"/>
      <c r="H335" s="1375"/>
      <c r="I335" s="1375"/>
      <c r="J335" s="1375"/>
      <c r="K335" s="1375"/>
      <c r="L335" s="1375"/>
    </row>
    <row r="336" spans="7:12">
      <c r="G336" s="1375"/>
      <c r="H336" s="1375"/>
      <c r="I336" s="1375"/>
      <c r="J336" s="1375"/>
      <c r="K336" s="1375"/>
      <c r="L336" s="1375"/>
    </row>
    <row r="337" spans="7:12">
      <c r="G337" s="1375"/>
      <c r="H337" s="1375"/>
      <c r="I337" s="1375"/>
      <c r="J337" s="1375"/>
      <c r="K337" s="1375"/>
      <c r="L337" s="1375"/>
    </row>
    <row r="338" spans="7:12">
      <c r="G338" s="1375"/>
      <c r="H338" s="1375"/>
      <c r="I338" s="1375"/>
      <c r="J338" s="1375"/>
      <c r="K338" s="1375"/>
      <c r="L338" s="1375"/>
    </row>
    <row r="339" spans="7:12">
      <c r="G339" s="1375"/>
      <c r="H339" s="1375"/>
      <c r="I339" s="1375"/>
      <c r="J339" s="1375"/>
      <c r="K339" s="1375"/>
      <c r="L339" s="1375"/>
    </row>
    <row r="340" spans="7:12">
      <c r="G340" s="1375"/>
      <c r="H340" s="1375"/>
      <c r="I340" s="1375"/>
      <c r="J340" s="1375"/>
      <c r="K340" s="1375"/>
      <c r="L340" s="1375"/>
    </row>
    <row r="341" spans="7:12">
      <c r="G341" s="1375"/>
      <c r="H341" s="1375"/>
      <c r="I341" s="1375"/>
      <c r="J341" s="1375"/>
      <c r="K341" s="1375"/>
      <c r="L341" s="1375"/>
    </row>
    <row r="342" spans="7:12">
      <c r="G342" s="1375"/>
      <c r="H342" s="1375"/>
      <c r="I342" s="1375"/>
      <c r="J342" s="1375"/>
      <c r="K342" s="1375"/>
      <c r="L342" s="1375"/>
    </row>
    <row r="343" spans="7:12">
      <c r="G343" s="1375"/>
      <c r="H343" s="1375"/>
      <c r="I343" s="1375"/>
      <c r="J343" s="1375"/>
      <c r="K343" s="1375"/>
      <c r="L343" s="1375"/>
    </row>
    <row r="344" spans="7:12">
      <c r="G344" s="1375"/>
      <c r="H344" s="1375"/>
      <c r="I344" s="1375"/>
      <c r="J344" s="1375"/>
      <c r="K344" s="1375"/>
      <c r="L344" s="1375"/>
    </row>
    <row r="345" spans="7:12">
      <c r="G345" s="1375"/>
      <c r="H345" s="1375"/>
      <c r="I345" s="1375"/>
      <c r="J345" s="1375"/>
      <c r="K345" s="1375"/>
      <c r="L345" s="1375"/>
    </row>
    <row r="346" spans="7:12">
      <c r="G346" s="1375"/>
      <c r="H346" s="1375"/>
      <c r="I346" s="1375"/>
      <c r="J346" s="1375"/>
      <c r="K346" s="1375"/>
      <c r="L346" s="1375"/>
    </row>
    <row r="347" spans="7:12">
      <c r="G347" s="1375"/>
      <c r="H347" s="1375"/>
      <c r="I347" s="1375"/>
      <c r="J347" s="1375"/>
      <c r="K347" s="1375"/>
      <c r="L347" s="1375"/>
    </row>
    <row r="348" spans="7:12">
      <c r="G348" s="1375"/>
      <c r="H348" s="1375"/>
      <c r="I348" s="1375"/>
      <c r="J348" s="1375"/>
      <c r="K348" s="1375"/>
      <c r="L348" s="1375"/>
    </row>
    <row r="349" spans="7:12">
      <c r="G349" s="1375"/>
      <c r="H349" s="1375"/>
      <c r="I349" s="1375"/>
      <c r="J349" s="1375"/>
      <c r="K349" s="1375"/>
      <c r="L349" s="1375"/>
    </row>
    <row r="350" spans="7:12">
      <c r="G350" s="1375"/>
      <c r="H350" s="1375"/>
      <c r="I350" s="1375"/>
      <c r="J350" s="1375"/>
      <c r="K350" s="1375"/>
      <c r="L350" s="1375"/>
    </row>
    <row r="351" spans="7:12">
      <c r="G351" s="1375"/>
      <c r="H351" s="1375"/>
      <c r="I351" s="1375"/>
      <c r="J351" s="1375"/>
      <c r="K351" s="1375"/>
      <c r="L351" s="1375"/>
    </row>
    <row r="352" spans="7:12">
      <c r="G352" s="1375"/>
      <c r="H352" s="1375"/>
      <c r="I352" s="1375"/>
      <c r="J352" s="1375"/>
      <c r="K352" s="1375"/>
      <c r="L352" s="1375"/>
    </row>
    <row r="353" spans="7:12">
      <c r="G353" s="1375"/>
      <c r="H353" s="1375"/>
      <c r="I353" s="1375"/>
      <c r="J353" s="1375"/>
      <c r="K353" s="1375"/>
      <c r="L353" s="1375"/>
    </row>
    <row r="354" spans="7:12">
      <c r="G354" s="1375"/>
      <c r="H354" s="1375"/>
      <c r="I354" s="1375"/>
      <c r="J354" s="1375"/>
      <c r="K354" s="1375"/>
      <c r="L354" s="1375"/>
    </row>
    <row r="355" spans="7:12">
      <c r="G355" s="1375"/>
      <c r="H355" s="1375"/>
      <c r="I355" s="1375"/>
      <c r="J355" s="1375"/>
      <c r="K355" s="1375"/>
      <c r="L355" s="1375"/>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520" t="s">
        <v>406</v>
      </c>
      <c r="B1" s="1520"/>
      <c r="C1" s="1520"/>
      <c r="D1" s="1520"/>
      <c r="E1" s="1520"/>
      <c r="F1" s="1520"/>
      <c r="G1" s="1520"/>
      <c r="H1" s="1520"/>
    </row>
    <row r="2" spans="1:18" ht="45">
      <c r="A2" s="1273" t="s">
        <v>99</v>
      </c>
      <c r="B2" s="1006" t="s">
        <v>5</v>
      </c>
      <c r="C2" s="1274"/>
      <c r="D2" s="1188" t="s">
        <v>103</v>
      </c>
      <c r="E2" s="1521" t="s">
        <v>101</v>
      </c>
      <c r="F2" s="1522"/>
      <c r="G2" s="1523"/>
      <c r="H2" s="1275" t="s">
        <v>102</v>
      </c>
    </row>
    <row r="3" spans="1:18" ht="45.75" thickBot="1">
      <c r="A3" s="1007"/>
      <c r="B3" s="1276">
        <v>45235</v>
      </c>
      <c r="C3" s="1276" t="s">
        <v>528</v>
      </c>
      <c r="D3" s="1822"/>
      <c r="E3" s="1276" t="s">
        <v>537</v>
      </c>
      <c r="F3" s="1277" t="s">
        <v>528</v>
      </c>
      <c r="G3" s="1188" t="s">
        <v>103</v>
      </c>
      <c r="H3" s="1278" t="s">
        <v>104</v>
      </c>
    </row>
    <row r="4" spans="1:18">
      <c r="A4" s="1279" t="s">
        <v>4</v>
      </c>
      <c r="B4" s="1280"/>
      <c r="C4" s="1280"/>
      <c r="D4" s="1281"/>
      <c r="E4" s="1282"/>
      <c r="F4" s="1282"/>
      <c r="G4" s="1283"/>
      <c r="H4" s="1284"/>
    </row>
    <row r="5" spans="1:18">
      <c r="A5" s="1169" t="s">
        <v>251</v>
      </c>
      <c r="B5" s="1167">
        <v>20613.51755772344</v>
      </c>
      <c r="C5" s="1167">
        <v>20344.984141496094</v>
      </c>
      <c r="D5" s="1285">
        <v>1.3198998552161056</v>
      </c>
      <c r="E5" s="1286">
        <v>100</v>
      </c>
      <c r="F5" s="1287">
        <v>100</v>
      </c>
      <c r="G5" s="1288" t="s">
        <v>73</v>
      </c>
      <c r="H5" s="1289">
        <v>-19.938392135739299</v>
      </c>
    </row>
    <row r="6" spans="1:18">
      <c r="A6" s="1162" t="s">
        <v>105</v>
      </c>
      <c r="B6" s="1163">
        <v>16972.79</v>
      </c>
      <c r="C6" s="1163">
        <v>16856.934000000001</v>
      </c>
      <c r="D6" s="1290">
        <v>0.68728987133721808</v>
      </c>
      <c r="E6" s="1291">
        <v>10.96440510480836</v>
      </c>
      <c r="F6" s="1292">
        <v>13.323121465122542</v>
      </c>
      <c r="G6" s="1293">
        <v>-17.703931968862275</v>
      </c>
      <c r="H6" s="1294">
        <v>-34.112444725205314</v>
      </c>
    </row>
    <row r="7" spans="1:18">
      <c r="A7" s="1162" t="s">
        <v>106</v>
      </c>
      <c r="B7" s="1163">
        <v>24113.566999999999</v>
      </c>
      <c r="C7" s="1163">
        <v>23883.152999999998</v>
      </c>
      <c r="D7" s="1290">
        <v>0.96475536542432516</v>
      </c>
      <c r="E7" s="1291">
        <v>16.834514223240753</v>
      </c>
      <c r="F7" s="1292">
        <v>12.415836251009965</v>
      </c>
      <c r="G7" s="1293">
        <v>35.589048396730824</v>
      </c>
      <c r="H7" s="1294">
        <v>8.554772234273301</v>
      </c>
    </row>
    <row r="8" spans="1:18" ht="16.5" thickBot="1">
      <c r="A8" s="1295" t="s">
        <v>107</v>
      </c>
      <c r="B8" s="1164">
        <v>20350.319</v>
      </c>
      <c r="C8" s="1164">
        <v>20379.22</v>
      </c>
      <c r="D8" s="1296">
        <v>-0.14181602632486257</v>
      </c>
      <c r="E8" s="1297">
        <v>72.201080671950891</v>
      </c>
      <c r="F8" s="1298">
        <v>74.261042283867496</v>
      </c>
      <c r="G8" s="1299">
        <v>-2.7739465385393776</v>
      </c>
      <c r="H8" s="1300">
        <v>-22.159258335788923</v>
      </c>
    </row>
    <row r="9" spans="1:18">
      <c r="A9" s="1165" t="s">
        <v>252</v>
      </c>
      <c r="B9" s="1166">
        <v>17092.252364551532</v>
      </c>
      <c r="C9" s="1166">
        <v>16457.700905314359</v>
      </c>
      <c r="D9" s="1301">
        <v>3.8556506943948028</v>
      </c>
      <c r="E9" s="1302">
        <v>100</v>
      </c>
      <c r="F9" s="1303">
        <v>100</v>
      </c>
      <c r="G9" s="1304" t="s">
        <v>73</v>
      </c>
      <c r="H9" s="1305">
        <v>-27.288039542864333</v>
      </c>
    </row>
    <row r="10" spans="1:18">
      <c r="A10" s="1162" t="s">
        <v>105</v>
      </c>
      <c r="B10" s="1163">
        <v>13468.287</v>
      </c>
      <c r="C10" s="1163">
        <v>12880.085999999999</v>
      </c>
      <c r="D10" s="1290">
        <v>4.5667474580526948</v>
      </c>
      <c r="E10" s="1291">
        <v>4.3081985668203764</v>
      </c>
      <c r="F10" s="1292">
        <v>6.4540503101092463</v>
      </c>
      <c r="G10" s="1293">
        <v>-33.248140937602138</v>
      </c>
      <c r="H10" s="1294">
        <v>-51.463414634146346</v>
      </c>
    </row>
    <row r="11" spans="1:18">
      <c r="A11" s="1162" t="s">
        <v>106</v>
      </c>
      <c r="B11" s="1163" t="s">
        <v>200</v>
      </c>
      <c r="C11" s="1163" t="s">
        <v>200</v>
      </c>
      <c r="D11" s="1290" t="s">
        <v>73</v>
      </c>
      <c r="E11" s="1291">
        <v>0.73607412699443608</v>
      </c>
      <c r="F11" s="1292">
        <v>0.46437679060542142</v>
      </c>
      <c r="G11" s="1293" t="s">
        <v>73</v>
      </c>
      <c r="H11" s="1294" t="s">
        <v>73</v>
      </c>
    </row>
    <row r="12" spans="1:18" ht="16.5" thickBot="1">
      <c r="A12" s="1306" t="s">
        <v>107</v>
      </c>
      <c r="B12" s="1163">
        <v>17202.920999999998</v>
      </c>
      <c r="C12" s="1163">
        <v>16667.681</v>
      </c>
      <c r="D12" s="1290">
        <v>3.2112445636558435</v>
      </c>
      <c r="E12" s="1291">
        <v>94.955727306185196</v>
      </c>
      <c r="F12" s="1292">
        <v>93.08157289928532</v>
      </c>
      <c r="G12" s="1293">
        <v>2.0134537358191396</v>
      </c>
      <c r="H12" s="1294">
        <v>-25.824017858652816</v>
      </c>
      <c r="P12" s="855"/>
      <c r="Q12" s="855"/>
      <c r="R12" s="855"/>
    </row>
    <row r="13" spans="1:18">
      <c r="A13" s="1279" t="s">
        <v>108</v>
      </c>
      <c r="B13" s="1307"/>
      <c r="C13" s="1307"/>
      <c r="D13" s="1308"/>
      <c r="E13" s="1309"/>
      <c r="F13" s="1309"/>
      <c r="G13" s="1310"/>
      <c r="H13" s="1311"/>
      <c r="P13" s="855"/>
      <c r="Q13" s="855"/>
      <c r="R13" s="855"/>
    </row>
    <row r="14" spans="1:18">
      <c r="A14" s="1169" t="s">
        <v>251</v>
      </c>
      <c r="B14" s="1167">
        <v>19961.510181242753</v>
      </c>
      <c r="C14" s="1167">
        <v>19893.984687842061</v>
      </c>
      <c r="D14" s="1285">
        <v>0.33942668831930345</v>
      </c>
      <c r="E14" s="1286">
        <v>100</v>
      </c>
      <c r="F14" s="1287">
        <v>100</v>
      </c>
      <c r="G14" s="1288" t="s">
        <v>73</v>
      </c>
      <c r="H14" s="1289">
        <v>-26.915559030492592</v>
      </c>
      <c r="P14" s="855"/>
      <c r="Q14" s="855"/>
      <c r="R14" s="855"/>
    </row>
    <row r="15" spans="1:18">
      <c r="A15" s="1162" t="s">
        <v>105</v>
      </c>
      <c r="B15" s="1163" t="s">
        <v>200</v>
      </c>
      <c r="C15" s="1163">
        <v>16712.665000000001</v>
      </c>
      <c r="D15" s="1290" t="s">
        <v>73</v>
      </c>
      <c r="E15" s="1291">
        <v>3.7354016225372213</v>
      </c>
      <c r="F15" s="1292">
        <v>10.711493354182956</v>
      </c>
      <c r="G15" s="1293" t="s">
        <v>73</v>
      </c>
      <c r="H15" s="1294" t="s">
        <v>73</v>
      </c>
    </row>
    <row r="16" spans="1:18">
      <c r="A16" s="1162" t="s">
        <v>106</v>
      </c>
      <c r="B16" s="1163" t="s">
        <v>200</v>
      </c>
      <c r="C16" s="1163" t="s">
        <v>200</v>
      </c>
      <c r="D16" s="1290" t="s">
        <v>73</v>
      </c>
      <c r="E16" s="1291">
        <v>2.3714005527324602</v>
      </c>
      <c r="F16" s="1292">
        <v>2.2478498827208755</v>
      </c>
      <c r="G16" s="1293" t="s">
        <v>73</v>
      </c>
      <c r="H16" s="1294" t="s">
        <v>73</v>
      </c>
    </row>
    <row r="17" spans="1:13" ht="16.5" thickBot="1">
      <c r="A17" s="1295" t="s">
        <v>107</v>
      </c>
      <c r="B17" s="1164">
        <v>19974.366999999998</v>
      </c>
      <c r="C17" s="1164">
        <v>20167.675999999999</v>
      </c>
      <c r="D17" s="1296">
        <v>-0.95850905181142887</v>
      </c>
      <c r="E17" s="1297">
        <v>93.893197824730322</v>
      </c>
      <c r="F17" s="1298">
        <v>87.040656763096152</v>
      </c>
      <c r="G17" s="1299">
        <v>7.872804866678738</v>
      </c>
      <c r="H17" s="1300">
        <v>-21.161763605060266</v>
      </c>
    </row>
    <row r="18" spans="1:13">
      <c r="A18" s="1165" t="s">
        <v>252</v>
      </c>
      <c r="B18" s="1166">
        <v>15339.340145725819</v>
      </c>
      <c r="C18" s="1166">
        <v>15125.330542607117</v>
      </c>
      <c r="D18" s="1301">
        <v>1.4149086032589533</v>
      </c>
      <c r="E18" s="1302">
        <v>100</v>
      </c>
      <c r="F18" s="1303">
        <v>100</v>
      </c>
      <c r="G18" s="1304" t="s">
        <v>73</v>
      </c>
      <c r="H18" s="1305">
        <v>4.4287924870604467</v>
      </c>
    </row>
    <row r="19" spans="1:13">
      <c r="A19" s="1162" t="s">
        <v>105</v>
      </c>
      <c r="B19" s="1163" t="s">
        <v>200</v>
      </c>
      <c r="C19" s="1163" t="s">
        <v>200</v>
      </c>
      <c r="D19" s="1290" t="s">
        <v>73</v>
      </c>
      <c r="E19" s="1291">
        <v>4.823463287517245</v>
      </c>
      <c r="F19" s="1292">
        <v>5.8694840189957835</v>
      </c>
      <c r="G19" s="1293" t="s">
        <v>73</v>
      </c>
      <c r="H19" s="1294" t="s">
        <v>73</v>
      </c>
    </row>
    <row r="20" spans="1:13">
      <c r="A20" s="1162" t="s">
        <v>106</v>
      </c>
      <c r="B20" s="1163" t="s">
        <v>200</v>
      </c>
      <c r="C20" s="1163" t="s">
        <v>200</v>
      </c>
      <c r="D20" s="1290" t="s">
        <v>73</v>
      </c>
      <c r="E20" s="1291">
        <v>1.4817842726483061</v>
      </c>
      <c r="F20" s="1292">
        <v>1.2272557494263912</v>
      </c>
      <c r="G20" s="1293" t="s">
        <v>73</v>
      </c>
      <c r="H20" s="1294" t="s">
        <v>73</v>
      </c>
    </row>
    <row r="21" spans="1:13" ht="16.5" thickBot="1">
      <c r="A21" s="1306" t="s">
        <v>107</v>
      </c>
      <c r="B21" s="1163">
        <v>15279.016</v>
      </c>
      <c r="C21" s="1163">
        <v>15123.009</v>
      </c>
      <c r="D21" s="1290">
        <v>1.0315870340353537</v>
      </c>
      <c r="E21" s="1291">
        <v>93.694752439834446</v>
      </c>
      <c r="F21" s="1292">
        <v>92.903260231577818</v>
      </c>
      <c r="G21" s="1293">
        <v>0.85195310291984738</v>
      </c>
      <c r="H21" s="1294">
        <v>5.3184768249956864</v>
      </c>
    </row>
    <row r="22" spans="1:13">
      <c r="A22" s="1279" t="s">
        <v>109</v>
      </c>
      <c r="B22" s="1307"/>
      <c r="C22" s="1307"/>
      <c r="D22" s="1308"/>
      <c r="E22" s="1309"/>
      <c r="F22" s="1309"/>
      <c r="G22" s="1310"/>
      <c r="H22" s="1311"/>
    </row>
    <row r="23" spans="1:13">
      <c r="A23" s="1169" t="s">
        <v>251</v>
      </c>
      <c r="B23" s="1167">
        <v>20881.379229139893</v>
      </c>
      <c r="C23" s="1312">
        <v>20422.173427537648</v>
      </c>
      <c r="D23" s="1285">
        <v>2.2485647927318242</v>
      </c>
      <c r="E23" s="1286">
        <v>100</v>
      </c>
      <c r="F23" s="1287">
        <v>100</v>
      </c>
      <c r="G23" s="1288" t="s">
        <v>73</v>
      </c>
      <c r="H23" s="1289">
        <v>-11.726970467435944</v>
      </c>
    </row>
    <row r="24" spans="1:13">
      <c r="A24" s="1162" t="s">
        <v>105</v>
      </c>
      <c r="B24" s="1163">
        <v>16940.607</v>
      </c>
      <c r="C24" s="1163">
        <v>16894.755000000001</v>
      </c>
      <c r="D24" s="1290">
        <v>0.2713978391518489</v>
      </c>
      <c r="E24" s="1291">
        <v>21.252271015199184</v>
      </c>
      <c r="F24" s="1292">
        <v>24.529630353999611</v>
      </c>
      <c r="G24" s="1293">
        <v>-13.360818289974949</v>
      </c>
      <c r="H24" s="1294">
        <v>-23.520969542337745</v>
      </c>
    </row>
    <row r="25" spans="1:13">
      <c r="A25" s="1162" t="s">
        <v>106</v>
      </c>
      <c r="B25" s="1163">
        <v>24131.901999999998</v>
      </c>
      <c r="C25" s="1163">
        <v>23855.052</v>
      </c>
      <c r="D25" s="1290">
        <v>1.1605508133036078</v>
      </c>
      <c r="E25" s="1291">
        <v>34.30229981831878</v>
      </c>
      <c r="F25" s="1292">
        <v>27.502444748679839</v>
      </c>
      <c r="G25" s="1293">
        <v>24.724547696674655</v>
      </c>
      <c r="H25" s="1294">
        <v>10.098136822642575</v>
      </c>
    </row>
    <row r="26" spans="1:13" ht="16.5" thickBot="1">
      <c r="A26" s="1295" t="s">
        <v>107</v>
      </c>
      <c r="B26" s="1164">
        <v>20257.017</v>
      </c>
      <c r="C26" s="1164">
        <v>20257.766</v>
      </c>
      <c r="D26" s="1296">
        <v>-3.6973474765173821E-3</v>
      </c>
      <c r="E26" s="1297">
        <v>44.445429166482029</v>
      </c>
      <c r="F26" s="1298">
        <v>47.96792489732055</v>
      </c>
      <c r="G26" s="1299">
        <v>-7.3434398890065076</v>
      </c>
      <c r="H26" s="1300">
        <v>-18.209247329364757</v>
      </c>
      <c r="K26" s="855"/>
      <c r="L26" s="855"/>
      <c r="M26" s="855"/>
    </row>
    <row r="27" spans="1:13">
      <c r="A27" s="1165" t="s">
        <v>252</v>
      </c>
      <c r="B27" s="1166">
        <v>15857.116855715873</v>
      </c>
      <c r="C27" s="1166">
        <v>14795.190460809377</v>
      </c>
      <c r="D27" s="1301">
        <v>7.1775108114992268</v>
      </c>
      <c r="E27" s="1302">
        <v>100</v>
      </c>
      <c r="F27" s="1303">
        <v>100</v>
      </c>
      <c r="G27" s="1304" t="s">
        <v>73</v>
      </c>
      <c r="H27" s="1305">
        <v>-60.672195547795724</v>
      </c>
      <c r="J27" s="1519"/>
      <c r="K27" s="1519"/>
      <c r="L27" s="1519"/>
      <c r="M27" s="1519"/>
    </row>
    <row r="28" spans="1:13">
      <c r="A28" s="1162" t="s">
        <v>105</v>
      </c>
      <c r="B28" s="1163" t="s">
        <v>200</v>
      </c>
      <c r="C28" s="1163" t="s">
        <v>200</v>
      </c>
      <c r="D28" s="1290" t="s">
        <v>73</v>
      </c>
      <c r="E28" s="1291">
        <v>2.1563342318059302</v>
      </c>
      <c r="F28" s="1292">
        <v>0.90415913200723308</v>
      </c>
      <c r="G28" s="1293" t="s">
        <v>73</v>
      </c>
      <c r="H28" s="1294" t="s">
        <v>73</v>
      </c>
    </row>
    <row r="29" spans="1:13">
      <c r="A29" s="1162" t="s">
        <v>106</v>
      </c>
      <c r="B29" s="1163" t="s">
        <v>200</v>
      </c>
      <c r="C29" s="1163" t="s">
        <v>200</v>
      </c>
      <c r="D29" s="1290" t="s">
        <v>73</v>
      </c>
      <c r="E29" s="1291">
        <v>0.7927699381639447</v>
      </c>
      <c r="F29" s="1292">
        <v>0.40531271434807004</v>
      </c>
      <c r="G29" s="1293" t="s">
        <v>73</v>
      </c>
      <c r="H29" s="1294" t="s">
        <v>73</v>
      </c>
    </row>
    <row r="30" spans="1:13" ht="16.5" thickBot="1">
      <c r="A30" s="1306" t="s">
        <v>107</v>
      </c>
      <c r="B30" s="1163">
        <v>15776.529</v>
      </c>
      <c r="C30" s="1163">
        <v>14737.46</v>
      </c>
      <c r="D30" s="1290">
        <v>7.0505297385031165</v>
      </c>
      <c r="E30" s="1291">
        <v>97.050895830030129</v>
      </c>
      <c r="F30" s="1292">
        <v>98.690528153644692</v>
      </c>
      <c r="G30" s="1293">
        <v>-1.6613877281738014</v>
      </c>
      <c r="H30" s="1294">
        <v>-61.325582864724836</v>
      </c>
    </row>
    <row r="31" spans="1:13">
      <c r="A31" s="1279" t="s">
        <v>110</v>
      </c>
      <c r="B31" s="1307"/>
      <c r="C31" s="1307"/>
      <c r="D31" s="1308"/>
      <c r="E31" s="1309"/>
      <c r="F31" s="1309"/>
      <c r="G31" s="1310"/>
      <c r="H31" s="1311"/>
    </row>
    <row r="32" spans="1:13">
      <c r="A32" s="1169" t="s">
        <v>251</v>
      </c>
      <c r="B32" s="1167">
        <v>20705.595000000001</v>
      </c>
      <c r="C32" s="1167">
        <v>20612.548999999999</v>
      </c>
      <c r="D32" s="1285">
        <v>0.45140462734619624</v>
      </c>
      <c r="E32" s="1286">
        <v>100</v>
      </c>
      <c r="F32" s="1287">
        <v>100</v>
      </c>
      <c r="G32" s="1288" t="s">
        <v>73</v>
      </c>
      <c r="H32" s="1289">
        <v>-25.498783454987834</v>
      </c>
    </row>
    <row r="33" spans="1:8">
      <c r="A33" s="1162" t="s">
        <v>105</v>
      </c>
      <c r="B33" s="1163" t="s">
        <v>73</v>
      </c>
      <c r="C33" s="1163" t="s">
        <v>73</v>
      </c>
      <c r="D33" s="1290" t="s">
        <v>73</v>
      </c>
      <c r="E33" s="1291">
        <v>0</v>
      </c>
      <c r="F33" s="1292">
        <v>0</v>
      </c>
      <c r="G33" s="1293" t="s">
        <v>73</v>
      </c>
      <c r="H33" s="1294" t="s">
        <v>73</v>
      </c>
    </row>
    <row r="34" spans="1:8">
      <c r="A34" s="1162" t="s">
        <v>106</v>
      </c>
      <c r="B34" s="1163" t="s">
        <v>73</v>
      </c>
      <c r="C34" s="1163" t="s">
        <v>73</v>
      </c>
      <c r="D34" s="1290" t="s">
        <v>73</v>
      </c>
      <c r="E34" s="1291">
        <v>0</v>
      </c>
      <c r="F34" s="1292">
        <v>0</v>
      </c>
      <c r="G34" s="1293" t="s">
        <v>73</v>
      </c>
      <c r="H34" s="1294" t="s">
        <v>73</v>
      </c>
    </row>
    <row r="35" spans="1:8" ht="16.5" thickBot="1">
      <c r="A35" s="1295" t="s">
        <v>107</v>
      </c>
      <c r="B35" s="1164">
        <v>20705.595000000001</v>
      </c>
      <c r="C35" s="1164">
        <v>20612.548999999999</v>
      </c>
      <c r="D35" s="1296">
        <v>0.45140462734619624</v>
      </c>
      <c r="E35" s="1297">
        <v>100</v>
      </c>
      <c r="F35" s="1298">
        <v>100</v>
      </c>
      <c r="G35" s="1299">
        <v>0</v>
      </c>
      <c r="H35" s="1300">
        <v>-25.498783454987834</v>
      </c>
    </row>
    <row r="36" spans="1:8">
      <c r="A36" s="1165" t="s">
        <v>252</v>
      </c>
      <c r="B36" s="1166">
        <v>19164.631995175503</v>
      </c>
      <c r="C36" s="1166">
        <v>18253.709195631</v>
      </c>
      <c r="D36" s="1301">
        <v>4.9903435503537636</v>
      </c>
      <c r="E36" s="1302">
        <v>100</v>
      </c>
      <c r="F36" s="1303">
        <v>100</v>
      </c>
      <c r="G36" s="1304" t="s">
        <v>73</v>
      </c>
      <c r="H36" s="1305">
        <v>-29.341171559760689</v>
      </c>
    </row>
    <row r="37" spans="1:8">
      <c r="A37" s="1162" t="s">
        <v>105</v>
      </c>
      <c r="B37" s="1163" t="s">
        <v>200</v>
      </c>
      <c r="C37" s="1163" t="s">
        <v>200</v>
      </c>
      <c r="D37" s="1290" t="s">
        <v>73</v>
      </c>
      <c r="E37" s="1291">
        <v>4.4798897257913657</v>
      </c>
      <c r="F37" s="1292">
        <v>9.9311256435230266</v>
      </c>
      <c r="G37" s="1293" t="s">
        <v>73</v>
      </c>
      <c r="H37" s="1294" t="s">
        <v>73</v>
      </c>
    </row>
    <row r="38" spans="1:8">
      <c r="A38" s="1162" t="s">
        <v>106</v>
      </c>
      <c r="B38" s="1163" t="s">
        <v>73</v>
      </c>
      <c r="C38" s="1163" t="s">
        <v>73</v>
      </c>
      <c r="D38" s="1290" t="s">
        <v>73</v>
      </c>
      <c r="E38" s="1291">
        <v>0</v>
      </c>
      <c r="F38" s="1292">
        <v>0</v>
      </c>
      <c r="G38" s="1293" t="s">
        <v>73</v>
      </c>
      <c r="H38" s="1294" t="s">
        <v>73</v>
      </c>
    </row>
    <row r="39" spans="1:8" ht="16.5" thickBot="1">
      <c r="A39" s="1295" t="s">
        <v>107</v>
      </c>
      <c r="B39" s="1164">
        <v>19471.106</v>
      </c>
      <c r="C39" s="1164">
        <v>18886.191999999999</v>
      </c>
      <c r="D39" s="1296">
        <v>3.0970457146681589</v>
      </c>
      <c r="E39" s="1297">
        <v>95.520110274208633</v>
      </c>
      <c r="F39" s="1298">
        <v>90.068874356476968</v>
      </c>
      <c r="G39" s="1299">
        <v>6.0522971522399844</v>
      </c>
      <c r="H39" s="1300">
        <v>-25.064689298265939</v>
      </c>
    </row>
    <row r="40" spans="1:8" ht="14.25" customHeight="1">
      <c r="A40" s="1009" t="s">
        <v>253</v>
      </c>
      <c r="B40" s="1003"/>
      <c r="C40" s="1009"/>
      <c r="D40" s="1003"/>
      <c r="E40" s="1009"/>
      <c r="F40" s="1009"/>
      <c r="G40" s="1009"/>
      <c r="H40" s="1009"/>
    </row>
    <row r="41" spans="1:8" ht="5.25" customHeight="1">
      <c r="A41" s="1524"/>
      <c r="B41" s="1524"/>
      <c r="C41" s="1524"/>
      <c r="D41" s="1524"/>
    </row>
    <row r="42" spans="1:8">
      <c r="A42" s="1039" t="s">
        <v>41</v>
      </c>
    </row>
    <row r="43" spans="1:8">
      <c r="A43" s="1040" t="s">
        <v>70</v>
      </c>
      <c r="B43" s="1525" t="s">
        <v>42</v>
      </c>
      <c r="C43" s="1526"/>
      <c r="D43" s="1526"/>
      <c r="E43" s="1526"/>
      <c r="F43" s="1526"/>
      <c r="G43" s="1526"/>
      <c r="H43" s="1527"/>
    </row>
    <row r="44" spans="1:8">
      <c r="A44" s="1040" t="s">
        <v>43</v>
      </c>
      <c r="B44" s="1525" t="s">
        <v>44</v>
      </c>
      <c r="C44" s="1526"/>
      <c r="D44" s="1526"/>
      <c r="E44" s="1526"/>
      <c r="F44" s="1526"/>
      <c r="G44" s="1526"/>
      <c r="H44" s="1527"/>
    </row>
    <row r="45" spans="1:8">
      <c r="A45" s="1040" t="s">
        <v>45</v>
      </c>
      <c r="B45" s="1525" t="s">
        <v>46</v>
      </c>
      <c r="C45" s="1526"/>
      <c r="D45" s="1526"/>
      <c r="E45" s="1526"/>
      <c r="F45" s="1526"/>
      <c r="G45" s="1526"/>
      <c r="H45" s="1527"/>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536</v>
      </c>
      <c r="B2" s="901"/>
      <c r="C2" s="901"/>
      <c r="D2" s="901"/>
      <c r="E2" s="901"/>
      <c r="F2" s="902"/>
      <c r="G2" s="902"/>
      <c r="H2" s="909"/>
      <c r="I2" s="903"/>
    </row>
    <row r="3" spans="1:9" ht="18" customHeight="1">
      <c r="A3"/>
      <c r="B3"/>
      <c r="C3"/>
      <c r="D3"/>
      <c r="E3"/>
      <c r="G3"/>
      <c r="H3"/>
    </row>
    <row r="4" spans="1:9" ht="18" customHeight="1" thickBot="1">
      <c r="A4" s="1041"/>
      <c r="B4" s="1041"/>
      <c r="C4"/>
      <c r="D4"/>
      <c r="E4"/>
      <c r="F4"/>
      <c r="G4"/>
      <c r="H4"/>
    </row>
    <row r="5" spans="1:9" s="750" customFormat="1" ht="18" customHeight="1">
      <c r="A5" s="1528" t="s">
        <v>111</v>
      </c>
      <c r="B5" s="1313" t="s">
        <v>432</v>
      </c>
      <c r="C5" s="1314"/>
      <c r="D5" s="1314"/>
      <c r="E5" s="1315" t="s">
        <v>255</v>
      </c>
      <c r="F5" s="1316"/>
      <c r="G5" s="1317"/>
      <c r="H5" s="749"/>
    </row>
    <row r="6" spans="1:9" s="750" customFormat="1" ht="30" customHeight="1" thickBot="1">
      <c r="A6" s="1529"/>
      <c r="B6" s="1318" t="s">
        <v>112</v>
      </c>
      <c r="C6" s="1319" t="s">
        <v>113</v>
      </c>
      <c r="D6" s="1320" t="s">
        <v>431</v>
      </c>
      <c r="E6" s="1321" t="s">
        <v>112</v>
      </c>
      <c r="F6" s="1321" t="s">
        <v>113</v>
      </c>
      <c r="G6" s="1322" t="s">
        <v>431</v>
      </c>
      <c r="H6" s="749"/>
    </row>
    <row r="7" spans="1:9" s="752" customFormat="1" ht="24.95" customHeight="1" thickBot="1">
      <c r="A7" s="1323" t="s">
        <v>114</v>
      </c>
      <c r="B7" s="1781">
        <v>44220.88</v>
      </c>
      <c r="C7" s="1781">
        <v>34445.847000000002</v>
      </c>
      <c r="D7" s="1782">
        <v>22565.255000000001</v>
      </c>
      <c r="E7" s="1783">
        <v>4.9385017325068237</v>
      </c>
      <c r="F7" s="1783">
        <v>0.51538950674318573</v>
      </c>
      <c r="G7" s="1784">
        <v>-6.9497273593905184</v>
      </c>
      <c r="H7" s="751"/>
    </row>
    <row r="8" spans="1:9" s="752" customFormat="1" ht="24.95" customHeight="1">
      <c r="A8" s="1324" t="s">
        <v>268</v>
      </c>
      <c r="B8" s="1785">
        <v>38571.277000000002</v>
      </c>
      <c r="C8" s="1785">
        <v>33678.557999999997</v>
      </c>
      <c r="D8" s="1786" t="s">
        <v>200</v>
      </c>
      <c r="E8" s="1787">
        <v>7.1549613354805492</v>
      </c>
      <c r="F8" s="1787">
        <v>0.45759678674646331</v>
      </c>
      <c r="G8" s="1788" t="s">
        <v>73</v>
      </c>
      <c r="H8" s="751"/>
    </row>
    <row r="9" spans="1:9" s="752" customFormat="1" ht="24.95" customHeight="1">
      <c r="A9" s="1325" t="s">
        <v>266</v>
      </c>
      <c r="B9" s="1789">
        <v>51182.928</v>
      </c>
      <c r="C9" s="1789">
        <v>34530.383000000002</v>
      </c>
      <c r="D9" s="1789" t="s">
        <v>200</v>
      </c>
      <c r="E9" s="1790">
        <v>7.9506801178708422</v>
      </c>
      <c r="F9" s="1790">
        <v>0.61829298952659995</v>
      </c>
      <c r="G9" s="1791" t="s">
        <v>73</v>
      </c>
      <c r="H9" s="751"/>
    </row>
    <row r="10" spans="1:9" s="752" customFormat="1" ht="24.95" customHeight="1" thickBot="1">
      <c r="A10" s="1326" t="s">
        <v>269</v>
      </c>
      <c r="B10" s="1792" t="s">
        <v>200</v>
      </c>
      <c r="C10" s="1793" t="s">
        <v>200</v>
      </c>
      <c r="D10" s="1794" t="s">
        <v>73</v>
      </c>
      <c r="E10" s="1795" t="s">
        <v>73</v>
      </c>
      <c r="F10" s="1795" t="s">
        <v>73</v>
      </c>
      <c r="G10" s="1796"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I24" sqref="I24"/>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8.75">
      <c r="A2" s="1530" t="s">
        <v>538</v>
      </c>
      <c r="B2" s="1530"/>
      <c r="C2" s="1530"/>
      <c r="D2" s="1530"/>
      <c r="E2" s="1530"/>
      <c r="F2" s="1530"/>
      <c r="G2" s="1530"/>
      <c r="H2" s="1530"/>
    </row>
    <row r="3" spans="1:14" ht="4.5" customHeight="1" thickBot="1">
      <c r="A3" s="1004"/>
      <c r="B3" s="1004"/>
      <c r="C3" s="1004"/>
      <c r="D3" s="1004"/>
      <c r="E3" s="1004"/>
      <c r="F3" s="1004"/>
      <c r="G3" s="1004"/>
      <c r="H3" s="1004"/>
    </row>
    <row r="4" spans="1:14" ht="45.75" customHeight="1">
      <c r="A4" s="1005" t="s">
        <v>99</v>
      </c>
      <c r="B4" s="1006" t="s">
        <v>5</v>
      </c>
      <c r="C4" s="1006"/>
      <c r="D4" s="1531" t="s">
        <v>100</v>
      </c>
    </row>
    <row r="5" spans="1:14" ht="16.5" customHeight="1" thickBot="1">
      <c r="A5" s="1007"/>
      <c r="B5" s="1276">
        <v>45235</v>
      </c>
      <c r="C5" s="1276">
        <v>45228</v>
      </c>
      <c r="D5" s="1532"/>
    </row>
    <row r="6" spans="1:14" ht="15.75" thickBot="1">
      <c r="A6" s="1008"/>
      <c r="B6" s="1327"/>
      <c r="C6" s="1327"/>
      <c r="D6" s="1328"/>
      <c r="J6"/>
      <c r="K6"/>
      <c r="L6"/>
      <c r="M6"/>
      <c r="N6"/>
    </row>
    <row r="7" spans="1:14" ht="15.75" thickBot="1">
      <c r="A7" s="1329" t="s">
        <v>251</v>
      </c>
      <c r="B7" s="1797">
        <v>20349.48</v>
      </c>
      <c r="C7" s="1797">
        <v>20029.75</v>
      </c>
      <c r="D7" s="1798">
        <v>1.5962755401340485</v>
      </c>
      <c r="J7"/>
      <c r="K7"/>
      <c r="L7"/>
      <c r="M7"/>
      <c r="N7"/>
    </row>
    <row r="8" spans="1:14">
      <c r="A8" s="1161" t="s">
        <v>105</v>
      </c>
      <c r="B8" s="1799">
        <v>18146.96</v>
      </c>
      <c r="C8" s="1799">
        <v>18252.7</v>
      </c>
      <c r="D8" s="1800">
        <v>-0.57931155390710198</v>
      </c>
      <c r="J8"/>
      <c r="K8"/>
      <c r="L8"/>
      <c r="M8"/>
      <c r="N8"/>
    </row>
    <row r="9" spans="1:14">
      <c r="A9" s="1162" t="s">
        <v>106</v>
      </c>
      <c r="B9" s="1801">
        <v>24004.45</v>
      </c>
      <c r="C9" s="1801">
        <v>23949.63</v>
      </c>
      <c r="D9" s="1802">
        <v>0.22889706438053412</v>
      </c>
      <c r="J9"/>
      <c r="K9"/>
      <c r="L9"/>
      <c r="M9"/>
      <c r="N9"/>
    </row>
    <row r="10" spans="1:14" ht="15.75" thickBot="1">
      <c r="A10" s="1330" t="s">
        <v>107</v>
      </c>
      <c r="B10" s="1803">
        <v>20394.25</v>
      </c>
      <c r="C10" s="1803">
        <v>19972.73</v>
      </c>
      <c r="D10" s="1804">
        <v>2.1104776362570385</v>
      </c>
      <c r="J10"/>
      <c r="K10"/>
      <c r="L10"/>
      <c r="M10"/>
      <c r="N10"/>
    </row>
    <row r="11" spans="1:14" ht="15.75" thickBot="1">
      <c r="A11" s="1329" t="s">
        <v>252</v>
      </c>
      <c r="B11" s="1805">
        <v>16506.59</v>
      </c>
      <c r="C11" s="1805">
        <v>16818.05</v>
      </c>
      <c r="D11" s="1798">
        <v>-1.8519388395206289</v>
      </c>
      <c r="J11"/>
      <c r="K11"/>
      <c r="L11"/>
      <c r="M11"/>
      <c r="N11"/>
    </row>
    <row r="12" spans="1:14" ht="13.5" customHeight="1">
      <c r="A12" s="1161" t="s">
        <v>105</v>
      </c>
      <c r="B12" s="1806" t="s">
        <v>73</v>
      </c>
      <c r="C12" s="1806" t="s">
        <v>73</v>
      </c>
      <c r="D12" s="1807" t="s">
        <v>73</v>
      </c>
      <c r="J12"/>
      <c r="K12"/>
      <c r="L12"/>
      <c r="M12"/>
      <c r="N12"/>
    </row>
    <row r="13" spans="1:14" ht="14.25" customHeight="1">
      <c r="A13" s="1162" t="s">
        <v>106</v>
      </c>
      <c r="B13" s="1808" t="s">
        <v>200</v>
      </c>
      <c r="C13" s="1808" t="s">
        <v>200</v>
      </c>
      <c r="D13" s="1809" t="s">
        <v>73</v>
      </c>
      <c r="F13" s="1031"/>
      <c r="J13"/>
      <c r="K13"/>
      <c r="L13"/>
      <c r="M13"/>
      <c r="N13"/>
    </row>
    <row r="14" spans="1:14" ht="16.5" customHeight="1" thickBot="1">
      <c r="A14" s="1295" t="s">
        <v>107</v>
      </c>
      <c r="B14" s="1810">
        <v>16095.97</v>
      </c>
      <c r="C14" s="1810">
        <v>16544.72</v>
      </c>
      <c r="D14" s="1811">
        <v>-2.7123456909515653</v>
      </c>
      <c r="J14"/>
      <c r="K14"/>
      <c r="L14"/>
      <c r="M14"/>
      <c r="N14"/>
    </row>
    <row r="15" spans="1:14">
      <c r="A15" s="1009" t="s">
        <v>253</v>
      </c>
      <c r="J15"/>
      <c r="K15"/>
      <c r="L15"/>
      <c r="M15"/>
      <c r="N15"/>
    </row>
    <row r="16" spans="1:14">
      <c r="J16"/>
      <c r="K16"/>
      <c r="L16"/>
      <c r="M16"/>
      <c r="N16"/>
    </row>
    <row r="17" spans="1:14">
      <c r="J17"/>
      <c r="K17"/>
      <c r="L17"/>
      <c r="M17"/>
      <c r="N17"/>
    </row>
    <row r="18" spans="1:14">
      <c r="J18"/>
      <c r="K18"/>
      <c r="L18"/>
      <c r="M18"/>
      <c r="N18"/>
    </row>
    <row r="19" spans="1:14">
      <c r="J19"/>
      <c r="K19"/>
      <c r="L19"/>
      <c r="M19"/>
      <c r="N19"/>
    </row>
    <row r="20" spans="1:14">
      <c r="A20" s="3"/>
      <c r="B20" s="3"/>
      <c r="C20"/>
      <c r="D20"/>
      <c r="J20"/>
      <c r="K20"/>
      <c r="L20"/>
      <c r="M20"/>
      <c r="N20"/>
    </row>
    <row r="21" spans="1:14">
      <c r="A21" s="3"/>
      <c r="B21" s="3"/>
      <c r="C21"/>
      <c r="D21"/>
      <c r="J21"/>
      <c r="K21"/>
      <c r="L21"/>
      <c r="M21"/>
      <c r="N21"/>
    </row>
    <row r="22" spans="1:14">
      <c r="A22" s="3"/>
      <c r="B22" s="1032"/>
      <c r="C22"/>
      <c r="D22"/>
      <c r="J22"/>
      <c r="K22"/>
      <c r="L22"/>
      <c r="M22"/>
      <c r="N22"/>
    </row>
    <row r="23" spans="1:14">
      <c r="A23" s="3"/>
      <c r="B23" s="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N30" sqref="N30"/>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539</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533" t="s">
        <v>434</v>
      </c>
      <c r="B5" s="1331" t="s">
        <v>432</v>
      </c>
      <c r="C5" s="1332"/>
      <c r="D5" s="1333"/>
      <c r="E5" s="1334" t="s">
        <v>255</v>
      </c>
      <c r="F5" s="1335"/>
      <c r="G5" s="1275"/>
      <c r="H5" s="749"/>
    </row>
    <row r="6" spans="1:8" s="750" customFormat="1" ht="30" customHeight="1" thickBot="1">
      <c r="A6" s="1534"/>
      <c r="B6" s="1336" t="s">
        <v>112</v>
      </c>
      <c r="C6" s="1337" t="s">
        <v>113</v>
      </c>
      <c r="D6" s="1338" t="s">
        <v>431</v>
      </c>
      <c r="E6" s="1339" t="s">
        <v>112</v>
      </c>
      <c r="F6" s="1340" t="s">
        <v>113</v>
      </c>
      <c r="G6" s="1341" t="s">
        <v>431</v>
      </c>
      <c r="H6" s="749"/>
    </row>
    <row r="7" spans="1:8" s="752" customFormat="1" ht="24.95" customHeight="1" thickBot="1">
      <c r="A7" s="898"/>
      <c r="B7" s="1812">
        <v>41210.99</v>
      </c>
      <c r="C7" s="1813">
        <v>30213.65</v>
      </c>
      <c r="D7" s="1814" t="s">
        <v>73</v>
      </c>
      <c r="E7" s="1815">
        <v>-2.8402912882299374</v>
      </c>
      <c r="F7" s="1816">
        <v>0.5331171849602564</v>
      </c>
      <c r="G7" s="1817" t="s">
        <v>73</v>
      </c>
      <c r="H7" s="751"/>
    </row>
    <row r="8" spans="1:8" customFormat="1" ht="15.75" customHeight="1">
      <c r="A8" s="1009"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I-VIII_ 2023</vt:lpstr>
      <vt:lpstr>Eksport_I-VIII_ 2023</vt:lpstr>
      <vt:lpstr>Import_I-VIII_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2023-11-09T13:51:42Z</dcterms:modified>
</cp:coreProperties>
</file>