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/>
  <mc:AlternateContent xmlns:mc="http://schemas.openxmlformats.org/markup-compatibility/2006">
    <mc:Choice Requires="x15">
      <x15ac:absPath xmlns:x15ac="http://schemas.microsoft.com/office/spreadsheetml/2010/11/ac" url="C:\Users\maciej.swiatek\Documents\"/>
    </mc:Choice>
  </mc:AlternateContent>
  <xr:revisionPtr revIDLastSave="0" documentId="8_{D10DD615-063B-437B-99E4-E578580157C6}" xr6:coauthVersionLast="36" xr6:coauthVersionMax="36" xr10:uidLastSave="{00000000-0000-0000-0000-000000000000}"/>
  <bookViews>
    <workbookView xWindow="0" yWindow="0" windowWidth="28740" windowHeight="10245" tabRatio="628" xr2:uid="{00000000-000D-0000-FFFF-FFFF00000000}"/>
  </bookViews>
  <sheets>
    <sheet name="Styczeń" sheetId="13" r:id="rId1"/>
  </sheets>
  <definedNames>
    <definedName name="_xlnm.Print_Area" localSheetId="0">Styczeń!$A$1:$G$166</definedName>
  </definedNames>
  <calcPr calcId="191029"/>
</workbook>
</file>

<file path=xl/calcChain.xml><?xml version="1.0" encoding="utf-8"?>
<calcChain xmlns="http://schemas.openxmlformats.org/spreadsheetml/2006/main">
  <c r="D107" i="13" l="1"/>
  <c r="F164" i="13" l="1"/>
  <c r="G134" i="13"/>
  <c r="F134" i="13"/>
  <c r="F124" i="13"/>
  <c r="F110" i="13"/>
  <c r="G110" i="13"/>
  <c r="G78" i="13"/>
  <c r="F78" i="13"/>
  <c r="F79" i="13"/>
  <c r="E107" i="13" l="1"/>
  <c r="F107" i="13" s="1"/>
  <c r="C107" i="13" l="1"/>
  <c r="F61" i="13" l="1"/>
  <c r="F156" i="13"/>
  <c r="D160" i="13" l="1"/>
  <c r="G164" i="13" l="1"/>
  <c r="G163" i="13"/>
  <c r="G162" i="13"/>
  <c r="G61" i="13"/>
  <c r="F109" i="13" l="1"/>
  <c r="E66" i="13"/>
  <c r="E75" i="13" s="1"/>
  <c r="E83" i="13" s="1"/>
  <c r="E91" i="13" s="1"/>
  <c r="E104" i="13" s="1"/>
  <c r="E114" i="13" s="1"/>
  <c r="E80" i="13" l="1"/>
  <c r="F108" i="13"/>
  <c r="F87" i="13"/>
  <c r="E71" i="13"/>
  <c r="F62" i="13" l="1"/>
  <c r="F99" i="13"/>
  <c r="F122" i="13"/>
  <c r="F130" i="13"/>
  <c r="F142" i="13"/>
  <c r="F150" i="13"/>
  <c r="F158" i="13"/>
  <c r="F69" i="13"/>
  <c r="F86" i="13"/>
  <c r="F100" i="13"/>
  <c r="F123" i="13"/>
  <c r="F131" i="13"/>
  <c r="F143" i="13"/>
  <c r="F151" i="13"/>
  <c r="F159" i="13"/>
  <c r="F111" i="13"/>
  <c r="F70" i="13"/>
  <c r="F95" i="13"/>
  <c r="F118" i="13"/>
  <c r="F126" i="13"/>
  <c r="F138" i="13"/>
  <c r="F146" i="13"/>
  <c r="F154" i="13"/>
  <c r="F162" i="13"/>
  <c r="F96" i="13"/>
  <c r="F119" i="13"/>
  <c r="F127" i="13"/>
  <c r="F135" i="13"/>
  <c r="F139" i="13"/>
  <c r="F147" i="13"/>
  <c r="F155" i="13"/>
  <c r="F163" i="13"/>
  <c r="G95" i="13" l="1"/>
  <c r="G118" i="13"/>
  <c r="G130" i="13"/>
  <c r="G142" i="13"/>
  <c r="G150" i="13"/>
  <c r="G79" i="13"/>
  <c r="G119" i="13"/>
  <c r="G154" i="13"/>
  <c r="G108" i="13"/>
  <c r="G123" i="13"/>
  <c r="G156" i="13"/>
  <c r="G96" i="13"/>
  <c r="G109" i="13"/>
  <c r="G124" i="13"/>
  <c r="G131" i="13"/>
  <c r="G143" i="13"/>
  <c r="G151" i="13"/>
  <c r="G158" i="13"/>
  <c r="G62" i="13"/>
  <c r="G86" i="13"/>
  <c r="G99" i="13"/>
  <c r="G120" i="13"/>
  <c r="G126" i="13"/>
  <c r="G138" i="13"/>
  <c r="G146" i="13"/>
  <c r="G159" i="13"/>
  <c r="G69" i="13"/>
  <c r="G87" i="13"/>
  <c r="G100" i="13"/>
  <c r="G111" i="13"/>
  <c r="G122" i="13"/>
  <c r="G127" i="13"/>
  <c r="G135" i="13"/>
  <c r="G139" i="13"/>
  <c r="G147" i="13"/>
  <c r="G155" i="13"/>
  <c r="G70" i="13"/>
  <c r="E59" i="13"/>
  <c r="D88" i="13" l="1"/>
  <c r="E88" i="13"/>
  <c r="F88" i="13" l="1"/>
  <c r="C71" i="13"/>
  <c r="G71" i="13" l="1"/>
  <c r="E128" i="13"/>
  <c r="F120" i="13" l="1"/>
  <c r="D71" i="13"/>
  <c r="C80" i="13"/>
  <c r="D80" i="13"/>
  <c r="F71" i="13" l="1"/>
  <c r="F80" i="13"/>
  <c r="G80" i="13"/>
  <c r="C66" i="13" l="1"/>
  <c r="C75" i="13" l="1"/>
  <c r="C83" i="13" s="1"/>
  <c r="C91" i="13" s="1"/>
  <c r="C104" i="13" s="1"/>
  <c r="C114" i="13" s="1"/>
  <c r="C160" i="13"/>
  <c r="C152" i="13" l="1"/>
  <c r="C148" i="13"/>
  <c r="C144" i="13"/>
  <c r="C140" i="13"/>
  <c r="C136" i="13"/>
  <c r="C132" i="13"/>
  <c r="C128" i="13"/>
  <c r="C101" i="13"/>
  <c r="C97" i="13"/>
  <c r="C88" i="13"/>
  <c r="G68" i="13"/>
  <c r="G77" i="13" s="1"/>
  <c r="G85" i="13" s="1"/>
  <c r="G93" i="13" s="1"/>
  <c r="G106" i="13" s="1"/>
  <c r="G116" i="13" s="1"/>
  <c r="F68" i="13"/>
  <c r="F77" i="13" s="1"/>
  <c r="F85" i="13" s="1"/>
  <c r="F93" i="13" s="1"/>
  <c r="F106" i="13" s="1"/>
  <c r="F116" i="13" s="1"/>
  <c r="E67" i="13"/>
  <c r="E76" i="13" s="1"/>
  <c r="E84" i="13" s="1"/>
  <c r="E92" i="13" s="1"/>
  <c r="E105" i="13" s="1"/>
  <c r="E115" i="13" s="1"/>
  <c r="D67" i="13"/>
  <c r="D76" i="13" s="1"/>
  <c r="D84" i="13" s="1"/>
  <c r="D92" i="13" s="1"/>
  <c r="D105" i="13" s="1"/>
  <c r="D115" i="13" s="1"/>
  <c r="C67" i="13"/>
  <c r="C76" i="13" s="1"/>
  <c r="C84" i="13" s="1"/>
  <c r="C92" i="13" s="1"/>
  <c r="C105" i="13" s="1"/>
  <c r="C115" i="13" s="1"/>
  <c r="G88" i="13" l="1"/>
  <c r="G128" i="13"/>
  <c r="D152" i="13"/>
  <c r="D128" i="13"/>
  <c r="D140" i="13"/>
  <c r="D132" i="13"/>
  <c r="D144" i="13"/>
  <c r="D136" i="13"/>
  <c r="D148" i="13"/>
  <c r="D97" i="13"/>
  <c r="D101" i="13"/>
  <c r="F128" i="13" l="1"/>
  <c r="E132" i="13"/>
  <c r="G132" i="13" s="1"/>
  <c r="E160" i="13"/>
  <c r="E140" i="13"/>
  <c r="G140" i="13" s="1"/>
  <c r="E148" i="13"/>
  <c r="G148" i="13" s="1"/>
  <c r="E144" i="13"/>
  <c r="G144" i="13" s="1"/>
  <c r="E136" i="13"/>
  <c r="G136" i="13" s="1"/>
  <c r="E97" i="13"/>
  <c r="G97" i="13" s="1"/>
  <c r="E152" i="13"/>
  <c r="E101" i="13"/>
  <c r="G101" i="13" s="1"/>
  <c r="F152" i="13" l="1"/>
  <c r="G152" i="13"/>
  <c r="F148" i="13"/>
  <c r="F132" i="13"/>
  <c r="F140" i="13"/>
  <c r="G160" i="13"/>
  <c r="F160" i="13"/>
  <c r="F144" i="13"/>
  <c r="F136" i="13"/>
  <c r="F101" i="13"/>
  <c r="G107" i="13"/>
  <c r="F97" i="13"/>
</calcChain>
</file>

<file path=xl/sharedStrings.xml><?xml version="1.0" encoding="utf-8"?>
<sst xmlns="http://schemas.openxmlformats.org/spreadsheetml/2006/main" count="135" uniqueCount="90">
  <si>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</si>
  <si>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</si>
  <si>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</si>
  <si>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</si>
  <si>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</si>
  <si>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</si>
  <si>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</si>
  <si>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</si>
  <si>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</si>
  <si>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Przeciętny zasiłek za 1 dzień w zł </t>
  </si>
  <si>
    <t xml:space="preserve">Przeciętne świadczenie emerytalno-rentowe brutto w zł </t>
  </si>
  <si>
    <t>Liczba zasiłków</t>
  </si>
  <si>
    <t xml:space="preserve">Przeciętna wysokość zasiłku w zł 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</si>
  <si>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</si>
  <si>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</si>
  <si>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</si>
  <si>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</si>
  <si>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</si>
  <si>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</si>
  <si>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</si>
  <si>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</si>
  <si>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</si>
  <si>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</si>
  <si>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</si>
  <si>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</si>
  <si>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porównanie (wzrost/spadek)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</si>
  <si>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</si>
  <si>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t>Składka za rolników i domowników w zł</t>
  </si>
  <si>
    <t xml:space="preserve">Składka za pomocników rolnika w zł </t>
  </si>
  <si>
    <t>OBJAŚNIENIA ZNAKÓW UMOWNYCH</t>
  </si>
  <si>
    <t>Kreska (-) - zjawisko nie wystąpiło</t>
  </si>
  <si>
    <t>Tablica 5. Świadczenia wypłacane z funduszu składkowego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</si>
  <si>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</si>
  <si>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</si>
  <si>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r>
      <t xml:space="preserve">Wysokość świadczenia w zł </t>
    </r>
    <r>
      <rPr>
        <vertAlign val="superscript"/>
        <sz val="11"/>
        <rFont val="Arial"/>
        <family val="2"/>
        <charset val="238"/>
      </rPr>
      <t>b)</t>
    </r>
  </si>
  <si>
    <t>ŚWIADCZENIA WYRÓWNAWCZE DLA DZIAŁACZY OPOZYCJI ANTYKOMUNISTYCZNEJ 
ORAZ OSÓB REPRESJONOWANYCH Z POWODÓW POLITYCZNYCH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</si>
  <si>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</si>
  <si>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</si>
  <si>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</si>
  <si>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</si>
  <si>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</si>
  <si>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</si>
  <si>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</si>
  <si>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7.</t>
  </si>
  <si>
    <t>8.</t>
  </si>
  <si>
    <t>9.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</si>
  <si>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</si>
  <si>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</si>
  <si>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</si>
  <si>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</si>
  <si>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</si>
  <si>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</si>
  <si>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</si>
  <si>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</si>
  <si>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</si>
  <si>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</si>
  <si>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</si>
  <si>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Świadczeniami z ubezpieczenia wypadkowego, chorobowego i macierzyńskiego, finansowanymi z Funduszu Składkowego, są:
- jednorazowe odszkodowanie z tytułu stałego lub długotrwałego uszczerbku na zdrowiu albo śmierci wskutek wypadku przy pracy
  rolniczej lub rolniczej choroby zawodowej;
- zasiłek chorobowy.</t>
  </si>
  <si>
    <t>TABELA 1. EMERYTURY I RENTY OGÓŁEM</t>
  </si>
  <si>
    <t>OGÓŁEM, z tego:</t>
  </si>
  <si>
    <t>Dane dotyczące emerytur i rent realizowanych przez Kasę Rolniczego Ubezpieczenia Społecznego uwzgledniają wypłaty emerytur i rent finasowanych z Funduszu Emerytalno – Rentowego, świadczeń finansowanych z budżetu państwa a zleconych do wypłaty KRUS oraz świadczeń finansowanych z Funduszu Ubezpieczeń Społecznych.</t>
  </si>
  <si>
    <t>TABELA 3. ZASIŁKI POGRZEBOWE WYPŁACANE Z FUNDUSZU EMERYTALNO - RENTOWEGO</t>
  </si>
  <si>
    <t xml:space="preserve">Wysokość świadczenia w zł </t>
  </si>
  <si>
    <t>Składka od emerytów i rencistów w  zł</t>
  </si>
  <si>
    <t>TABELA 6. PRZYPIS SKŁADEK NA UBEZPIECZENIE ZDROWOTNE</t>
  </si>
  <si>
    <t>Wysokość świadczenia w zł</t>
  </si>
  <si>
    <t>Działy specjalne produkcji rolnej w zł</t>
  </si>
  <si>
    <t xml:space="preserve">                         KASA ROLNICZEGO UBEZPIECZENIA SPOŁECZNEGO</t>
  </si>
  <si>
    <t>Liczba osób</t>
  </si>
  <si>
    <t>Przeciętne świadczenie w zł</t>
  </si>
  <si>
    <t>TABELA 7. ŚWIADCZENIA ZLECONE DO WYPŁATY KASIE ROLNICZEGO UBEZPIECZENIA SPOŁECZNEGO</t>
  </si>
  <si>
    <t>Tablica 7. Świadczenia zlecone do wypłaty Kasie Rolniczego Ubezpieczenia Społecznego</t>
  </si>
  <si>
    <t xml:space="preserve">Tablica 6. Przypis składek na ubezpieczenie zdrowotne </t>
  </si>
  <si>
    <t>ŚWIADCZENIA PIENIĘŻNE Z TYTUŁU PEŁNIENIA FUNKCJI SOŁTYSA</t>
  </si>
  <si>
    <r>
      <t>a)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 oraz bez wypłat dokonywanych w związku z zatrudnieniem poza rolnictwem, czynną służbą wojskową i działalnością kombatancką (art. 25 ust. 2a ustawy o ubezpieczeniu społecznym rolników).</t>
    </r>
  </si>
  <si>
    <t>grudzień</t>
  </si>
  <si>
    <t>2024 rok</t>
  </si>
  <si>
    <t>styczeń</t>
  </si>
  <si>
    <t>MIESIĘCZNA INFORMACJA STATYSTYCZNA</t>
  </si>
  <si>
    <t>STYCZEŃ 2025 ROK</t>
  </si>
  <si>
    <t>Warszawa 2025 rok</t>
  </si>
  <si>
    <t xml:space="preserve">Świadczeniami z ubezpieczenia emerytalno-rentowego, finansowanymi z Funduszu Emerytalno-Rentowego, są:
- emerytura rolnicza lub renta rolnicza z tytułu niezdolności do pracy;
- renta rolnicza szkoleniowa;
- renta rodzinna;
- emerytura i renta z ubezpieczenia społecznego rolników indywidualnych i członków ich rodzin;
- dodatki do emerytur i rent, o których mowa w pkt 1-4;
- zasiłek pogrzebowy;
- zasiłek macierzyński od 1 stycznia 2016 r. </t>
  </si>
  <si>
    <t>Zasiłek macierzyński do 31 grudnia 2015 r. był świadczeniem finansowanym z ubezpieczenia wypadkowego, chorobowego i macierzyńskiego.</t>
  </si>
  <si>
    <t>Dane dotyczące przypisu składek na ubezpieczenie zdrowotne w ramach realizowanych zadań przez KRUS na podstawie ustawy z dnia 27 sierpnia 2004 r. o świadczeniach opieki zdrowotnej finansowanych ze środków publicznych.</t>
  </si>
  <si>
    <t>Dane opracowane są na podstawie meldunków statystycznych opracowanych przez jednostki organizacyjne Kasy za styczeń 2025 r.</t>
  </si>
  <si>
    <t>2025 rok</t>
  </si>
  <si>
    <t>stycznia
2025 r. 
z 
grudniem
2024 r.</t>
  </si>
  <si>
    <t>stycznia
2025 r. 
ze styczniem
2024 r.</t>
  </si>
  <si>
    <t xml:space="preserve">Kwota świadczeń emerytalno-rentowych w zł </t>
  </si>
  <si>
    <t xml:space="preserve">Informacja miesięczna zawiera dane statystyczne dotyczące wypłaty świadczeń pieniężnych z ubezpieczenia społecznego rolników oraz realizacji zadań zleconych do wypłaty Kasie Rolniczego Ubezpieczenia Społecznego przez budżet państwa.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</si>
</sst>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00%"/>
  </numFmts>
  <fonts count="15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  <font>
      <sz val="11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5" fillId="0" borderId="0" applyFont="0" applyFill="0" applyBorder="0" applyAlignment="0" applyProtection="0"/>
    <xf numFmtId="0" fontId="7" fillId="0" borderId="0"/>
    <xf numFmtId="0" fontId="11" fillId="0" borderId="0"/>
    <xf numFmtId="0" fontId="5" fillId="0" borderId="0"/>
  </cellStyleXfs>
  <cellXfs count="14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0" fontId="4" fillId="0" borderId="6" xfId="1" applyNumberFormat="1" applyFont="1" applyBorder="1" applyAlignment="1">
      <alignment vertical="center"/>
    </xf>
    <xf numFmtId="10" fontId="4" fillId="0" borderId="10" xfId="1" applyNumberFormat="1" applyFont="1" applyBorder="1" applyAlignment="1">
      <alignment vertical="center"/>
    </xf>
    <xf numFmtId="0" fontId="5" fillId="0" borderId="0" xfId="4"/>
    <xf numFmtId="0" fontId="1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2" fillId="0" borderId="0" xfId="4" applyFont="1"/>
    <xf numFmtId="0" fontId="4" fillId="0" borderId="1" xfId="4" applyFont="1" applyBorder="1" applyAlignment="1">
      <alignment horizontal="center" vertical="center" wrapText="1"/>
    </xf>
    <xf numFmtId="3" fontId="4" fillId="0" borderId="4" xfId="4" applyNumberFormat="1" applyFont="1" applyBorder="1" applyAlignment="1">
      <alignment vertical="center"/>
    </xf>
    <xf numFmtId="10" fontId="4" fillId="0" borderId="4" xfId="4" applyNumberFormat="1" applyFont="1" applyBorder="1" applyAlignment="1">
      <alignment vertical="center"/>
    </xf>
    <xf numFmtId="4" fontId="4" fillId="0" borderId="4" xfId="4" applyNumberFormat="1" applyFont="1" applyBorder="1" applyAlignment="1">
      <alignment vertical="center"/>
    </xf>
    <xf numFmtId="4" fontId="4" fillId="0" borderId="7" xfId="4" applyNumberFormat="1" applyFont="1" applyBorder="1" applyAlignment="1">
      <alignment vertical="center"/>
    </xf>
    <xf numFmtId="10" fontId="4" fillId="0" borderId="7" xfId="4" applyNumberFormat="1" applyFont="1" applyBorder="1" applyAlignment="1">
      <alignment vertical="center"/>
    </xf>
    <xf numFmtId="10" fontId="4" fillId="0" borderId="10" xfId="4" applyNumberFormat="1" applyFont="1" applyBorder="1" applyAlignment="1">
      <alignment vertical="center"/>
    </xf>
    <xf numFmtId="10" fontId="4" fillId="0" borderId="4" xfId="4" applyNumberFormat="1" applyFont="1" applyBorder="1" applyAlignment="1">
      <alignment horizontal="right" vertical="center"/>
    </xf>
    <xf numFmtId="10" fontId="4" fillId="0" borderId="6" xfId="4" applyNumberFormat="1" applyFont="1" applyBorder="1" applyAlignment="1">
      <alignment vertical="center"/>
    </xf>
    <xf numFmtId="10" fontId="4" fillId="0" borderId="7" xfId="4" applyNumberFormat="1" applyFont="1" applyBorder="1" applyAlignment="1">
      <alignment horizontal="right" vertical="center"/>
    </xf>
    <xf numFmtId="164" fontId="13" fillId="0" borderId="0" xfId="4" applyNumberFormat="1" applyFont="1" applyBorder="1" applyAlignment="1">
      <alignment vertical="top"/>
    </xf>
    <xf numFmtId="4" fontId="13" fillId="0" borderId="0" xfId="4" applyNumberFormat="1" applyFont="1" applyBorder="1" applyAlignment="1">
      <alignment vertical="top"/>
    </xf>
    <xf numFmtId="4" fontId="2" fillId="0" borderId="0" xfId="4" applyNumberFormat="1" applyFont="1" applyBorder="1"/>
    <xf numFmtId="0" fontId="2" fillId="0" borderId="0" xfId="4" applyFont="1" applyBorder="1"/>
    <xf numFmtId="3" fontId="4" fillId="0" borderId="4" xfId="4" quotePrefix="1" applyNumberFormat="1" applyFont="1" applyBorder="1" applyAlignment="1">
      <alignment horizontal="right" vertical="center"/>
    </xf>
    <xf numFmtId="4" fontId="4" fillId="0" borderId="4" xfId="4" quotePrefix="1" applyNumberFormat="1" applyFont="1" applyBorder="1" applyAlignment="1">
      <alignment horizontal="right" vertical="center"/>
    </xf>
    <xf numFmtId="4" fontId="4" fillId="0" borderId="4" xfId="4" applyNumberFormat="1" applyFont="1" applyFill="1" applyBorder="1" applyAlignment="1">
      <alignment vertical="center"/>
    </xf>
    <xf numFmtId="10" fontId="4" fillId="0" borderId="0" xfId="4" applyNumberFormat="1" applyFont="1" applyBorder="1" applyAlignment="1">
      <alignment horizontal="right" vertical="center"/>
    </xf>
    <xf numFmtId="0" fontId="2" fillId="0" borderId="0" xfId="4" applyFont="1" applyAlignment="1">
      <alignment vertical="top"/>
    </xf>
    <xf numFmtId="0" fontId="13" fillId="0" borderId="0" xfId="4" applyFont="1" applyBorder="1" applyAlignment="1">
      <alignment horizontal="left" vertical="top"/>
    </xf>
    <xf numFmtId="0" fontId="12" fillId="0" borderId="0" xfId="4" applyFont="1" applyBorder="1" applyAlignment="1">
      <alignment horizontal="left" vertical="top" wrapText="1"/>
    </xf>
    <xf numFmtId="0" fontId="4" fillId="0" borderId="0" xfId="4" applyFont="1" applyBorder="1" applyAlignment="1">
      <alignment horizontal="left" vertical="center" wrapText="1"/>
    </xf>
    <xf numFmtId="4" fontId="4" fillId="0" borderId="0" xfId="4" applyNumberFormat="1" applyFont="1" applyBorder="1" applyAlignment="1">
      <alignment horizontal="right" vertical="center"/>
    </xf>
    <xf numFmtId="10" fontId="4" fillId="0" borderId="0" xfId="4" applyNumberFormat="1" applyFont="1" applyBorder="1" applyAlignment="1">
      <alignment vertical="center"/>
    </xf>
    <xf numFmtId="0" fontId="4" fillId="0" borderId="0" xfId="4" applyFont="1" applyBorder="1" applyAlignment="1">
      <alignment horizontal="left" wrapText="1"/>
    </xf>
    <xf numFmtId="4" fontId="4" fillId="0" borderId="0" xfId="4" applyNumberFormat="1" applyFont="1" applyBorder="1"/>
    <xf numFmtId="0" fontId="12" fillId="0" borderId="0" xfId="4" applyFont="1" applyAlignment="1">
      <alignment horizontal="left" vertical="top" wrapText="1"/>
    </xf>
    <xf numFmtId="0" fontId="5" fillId="0" borderId="0" xfId="4" applyFont="1"/>
    <xf numFmtId="4" fontId="4" fillId="0" borderId="4" xfId="4" applyNumberFormat="1" applyFont="1" applyFill="1" applyBorder="1" applyAlignment="1">
      <alignment horizontal="right" vertical="center"/>
    </xf>
    <xf numFmtId="10" fontId="4" fillId="0" borderId="4" xfId="4" applyNumberFormat="1" applyFont="1" applyFill="1" applyBorder="1" applyAlignment="1">
      <alignment horizontal="right" vertical="center"/>
    </xf>
    <xf numFmtId="10" fontId="4" fillId="0" borderId="6" xfId="4" applyNumberFormat="1" applyFont="1" applyFill="1" applyBorder="1" applyAlignment="1">
      <alignment vertical="center"/>
    </xf>
    <xf numFmtId="10" fontId="4" fillId="0" borderId="7" xfId="4" applyNumberFormat="1" applyFont="1" applyFill="1" applyBorder="1" applyAlignment="1">
      <alignment horizontal="right" vertical="center"/>
    </xf>
    <xf numFmtId="10" fontId="4" fillId="0" borderId="10" xfId="4" applyNumberFormat="1" applyFont="1" applyFill="1" applyBorder="1" applyAlignment="1">
      <alignment vertical="center"/>
    </xf>
    <xf numFmtId="4" fontId="4" fillId="0" borderId="7" xfId="4" applyNumberFormat="1" applyFont="1" applyFill="1" applyBorder="1" applyAlignment="1">
      <alignment vertical="center"/>
    </xf>
    <xf numFmtId="0" fontId="2" fillId="4" borderId="0" xfId="4" applyFont="1" applyFill="1"/>
    <xf numFmtId="0" fontId="13" fillId="0" borderId="0" xfId="4" applyFont="1" applyAlignment="1">
      <alignment horizontal="left" vertical="top"/>
    </xf>
    <xf numFmtId="0" fontId="6" fillId="0" borderId="0" xfId="4" applyFont="1" applyBorder="1" applyAlignment="1">
      <alignment horizontal="center" vertical="center" wrapText="1"/>
    </xf>
    <xf numFmtId="0" fontId="6" fillId="0" borderId="0" xfId="4" applyFont="1" applyFill="1" applyBorder="1" applyAlignment="1">
      <alignment horizontal="center" vertical="center" wrapText="1"/>
    </xf>
    <xf numFmtId="0" fontId="6" fillId="0" borderId="0" xfId="4" applyFont="1" applyBorder="1" applyAlignment="1">
      <alignment horizontal="center" vertical="center"/>
    </xf>
    <xf numFmtId="0" fontId="8" fillId="0" borderId="0" xfId="4" applyFont="1" applyAlignment="1">
      <alignment horizontal="left" wrapText="1"/>
    </xf>
    <xf numFmtId="0" fontId="9" fillId="0" borderId="0" xfId="4" applyFont="1" applyAlignment="1">
      <alignment horizontal="center" wrapText="1"/>
    </xf>
    <xf numFmtId="0" fontId="9" fillId="0" borderId="0" xfId="4" applyFont="1" applyAlignment="1">
      <alignment horizontal="center"/>
    </xf>
    <xf numFmtId="0" fontId="8" fillId="0" borderId="0" xfId="4" applyFont="1" applyAlignment="1">
      <alignment horizontal="center"/>
    </xf>
    <xf numFmtId="0" fontId="10" fillId="0" borderId="0" xfId="4" applyFont="1" applyBorder="1" applyAlignment="1">
      <alignment horizontal="center" vertical="center"/>
    </xf>
    <xf numFmtId="0" fontId="1" fillId="3" borderId="0" xfId="4" applyFont="1" applyFill="1" applyAlignment="1">
      <alignment horizontal="left" vertical="center"/>
    </xf>
    <xf numFmtId="0" fontId="1" fillId="3" borderId="0" xfId="4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4" fillId="0" borderId="0" xfId="4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3" fillId="0" borderId="0" xfId="4" applyFont="1" applyBorder="1" applyAlignment="1">
      <alignment horizontal="left" vertical="top" wrapText="1"/>
    </xf>
    <xf numFmtId="0" fontId="6" fillId="2" borderId="0" xfId="4" applyFont="1" applyFill="1" applyBorder="1" applyAlignment="1">
      <alignment horizontal="center" vertical="center" wrapText="1"/>
    </xf>
    <xf numFmtId="10" fontId="4" fillId="0" borderId="0" xfId="1" applyNumberFormat="1" applyFont="1" applyBorder="1" applyAlignment="1">
      <alignment vertical="center"/>
    </xf>
    <xf numFmtId="0" fontId="6" fillId="0" borderId="0" xfId="4" applyFont="1" applyBorder="1" applyAlignment="1">
      <alignment horizontal="center"/>
    </xf>
    <xf numFmtId="0" fontId="1" fillId="3" borderId="0" xfId="0" applyFont="1" applyFill="1" applyBorder="1" applyAlignment="1">
      <alignment horizontal="left" vertical="center"/>
    </xf>
    <xf numFmtId="10" fontId="4" fillId="0" borderId="0" xfId="4" applyNumberFormat="1" applyFont="1" applyBorder="1" applyAlignment="1">
      <alignment horizontal="center" vertical="center"/>
    </xf>
    <xf numFmtId="0" fontId="13" fillId="0" borderId="0" xfId="4" applyFont="1" applyBorder="1" applyAlignment="1">
      <alignment horizontal="left" vertical="center" wrapText="1"/>
    </xf>
    <xf numFmtId="3" fontId="4" fillId="0" borderId="4" xfId="4" applyNumberFormat="1" applyFont="1" applyFill="1" applyBorder="1" applyAlignment="1">
      <alignment vertical="center"/>
    </xf>
    <xf numFmtId="0" fontId="2" fillId="0" borderId="0" xfId="4" applyFont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0" fontId="2" fillId="0" borderId="0" xfId="4" applyFont="1" applyAlignment="1">
      <alignment horizontal="justify" vertical="top" wrapText="1"/>
    </xf>
    <xf numFmtId="0" fontId="5" fillId="5" borderId="0" xfId="4" applyFill="1"/>
    <xf numFmtId="0" fontId="5" fillId="5" borderId="0" xfId="4" applyFont="1" applyFill="1"/>
    <xf numFmtId="165" fontId="4" fillId="0" borderId="7" xfId="4" applyNumberFormat="1" applyFont="1" applyBorder="1" applyAlignment="1">
      <alignment vertical="center"/>
    </xf>
    <xf numFmtId="165" fontId="4" fillId="0" borderId="10" xfId="4" applyNumberFormat="1" applyFont="1" applyBorder="1" applyAlignment="1">
      <alignment vertical="center"/>
    </xf>
    <xf numFmtId="4" fontId="4" fillId="0" borderId="7" xfId="4" applyNumberFormat="1" applyFont="1" applyFill="1" applyBorder="1" applyAlignment="1">
      <alignment horizontal="right" vertical="center"/>
    </xf>
    <xf numFmtId="3" fontId="4" fillId="0" borderId="5" xfId="4" applyNumberFormat="1" applyFont="1" applyFill="1" applyBorder="1" applyAlignment="1">
      <alignment vertical="center"/>
    </xf>
    <xf numFmtId="4" fontId="4" fillId="0" borderId="5" xfId="4" applyNumberFormat="1" applyFont="1" applyFill="1" applyBorder="1" applyAlignment="1">
      <alignment vertical="center"/>
    </xf>
    <xf numFmtId="4" fontId="4" fillId="0" borderId="10" xfId="4" applyNumberFormat="1" applyFont="1" applyFill="1" applyBorder="1" applyAlignment="1">
      <alignment horizontal="right" vertical="center"/>
    </xf>
    <xf numFmtId="4" fontId="4" fillId="0" borderId="0" xfId="4" applyNumberFormat="1" applyFont="1" applyFill="1" applyBorder="1" applyAlignment="1">
      <alignment horizontal="right" vertical="center"/>
    </xf>
    <xf numFmtId="4" fontId="14" fillId="0" borderId="0" xfId="4" applyNumberFormat="1" applyFont="1" applyFill="1" applyBorder="1" applyAlignment="1">
      <alignment vertical="center"/>
    </xf>
    <xf numFmtId="0" fontId="6" fillId="0" borderId="0" xfId="4" applyFont="1" applyBorder="1" applyAlignment="1">
      <alignment horizontal="center" wrapText="1"/>
    </xf>
    <xf numFmtId="4" fontId="4" fillId="6" borderId="4" xfId="4" applyNumberFormat="1" applyFont="1" applyFill="1" applyBorder="1" applyAlignment="1">
      <alignment vertical="center"/>
    </xf>
    <xf numFmtId="3" fontId="4" fillId="0" borderId="4" xfId="4" applyNumberFormat="1" applyFont="1" applyFill="1" applyBorder="1" applyAlignment="1">
      <alignment horizontal="right" vertical="center"/>
    </xf>
    <xf numFmtId="4" fontId="4" fillId="0" borderId="4" xfId="4" quotePrefix="1" applyNumberFormat="1" applyFont="1" applyFill="1" applyBorder="1" applyAlignment="1">
      <alignment horizontal="right" vertical="center"/>
    </xf>
    <xf numFmtId="165" fontId="4" fillId="0" borderId="4" xfId="4" applyNumberFormat="1" applyFont="1" applyBorder="1" applyAlignment="1">
      <alignment horizontal="right" vertical="center"/>
    </xf>
    <xf numFmtId="0" fontId="5" fillId="0" borderId="0" xfId="4" applyFill="1"/>
    <xf numFmtId="0" fontId="5" fillId="0" borderId="0" xfId="4" applyFont="1" applyFill="1"/>
    <xf numFmtId="0" fontId="4" fillId="0" borderId="5" xfId="4" applyFont="1" applyBorder="1" applyAlignment="1">
      <alignment horizontal="left" vertical="center" wrapText="1"/>
    </xf>
    <xf numFmtId="0" fontId="4" fillId="0" borderId="6" xfId="4" applyFont="1" applyBorder="1" applyAlignment="1">
      <alignment horizontal="left" vertical="center" wrapText="1"/>
    </xf>
    <xf numFmtId="0" fontId="13" fillId="0" borderId="15" xfId="4" applyFont="1" applyBorder="1" applyAlignment="1">
      <alignment horizontal="left" vertical="center" wrapText="1"/>
    </xf>
    <xf numFmtId="0" fontId="13" fillId="0" borderId="0" xfId="4" applyFont="1" applyAlignment="1">
      <alignment horizontal="left" vertical="top"/>
    </xf>
    <xf numFmtId="0" fontId="6" fillId="0" borderId="5" xfId="4" applyFont="1" applyBorder="1" applyAlignment="1">
      <alignment horizontal="center" vertical="center" wrapText="1"/>
    </xf>
    <xf numFmtId="0" fontId="6" fillId="0" borderId="0" xfId="4" applyFont="1" applyBorder="1" applyAlignment="1">
      <alignment horizontal="center" vertical="center" wrapText="1"/>
    </xf>
    <xf numFmtId="0" fontId="6" fillId="0" borderId="6" xfId="4" applyFont="1" applyBorder="1" applyAlignment="1">
      <alignment horizontal="center" vertical="center" wrapText="1"/>
    </xf>
    <xf numFmtId="0" fontId="6" fillId="0" borderId="5" xfId="4" applyFont="1" applyFill="1" applyBorder="1" applyAlignment="1">
      <alignment horizontal="center" vertical="center" wrapText="1"/>
    </xf>
    <xf numFmtId="0" fontId="6" fillId="0" borderId="0" xfId="4" applyFont="1" applyFill="1" applyBorder="1" applyAlignment="1">
      <alignment horizontal="center" vertical="center" wrapText="1"/>
    </xf>
    <xf numFmtId="0" fontId="6" fillId="0" borderId="6" xfId="4" applyFont="1" applyFill="1" applyBorder="1" applyAlignment="1">
      <alignment horizontal="center" vertical="center" wrapText="1"/>
    </xf>
    <xf numFmtId="0" fontId="4" fillId="0" borderId="12" xfId="4" applyFont="1" applyBorder="1" applyAlignment="1">
      <alignment horizontal="left" vertical="center" wrapText="1"/>
    </xf>
    <xf numFmtId="0" fontId="4" fillId="0" borderId="10" xfId="4" applyFont="1" applyBorder="1" applyAlignment="1">
      <alignment horizontal="left" vertical="center" wrapText="1"/>
    </xf>
    <xf numFmtId="0" fontId="6" fillId="0" borderId="5" xfId="4" applyFont="1" applyBorder="1" applyAlignment="1">
      <alignment horizontal="center" vertical="center"/>
    </xf>
    <xf numFmtId="0" fontId="6" fillId="0" borderId="0" xfId="4" applyFont="1" applyBorder="1" applyAlignment="1">
      <alignment horizontal="center" vertical="center"/>
    </xf>
    <xf numFmtId="0" fontId="6" fillId="0" borderId="6" xfId="4" applyFont="1" applyBorder="1" applyAlignment="1">
      <alignment horizontal="center" vertical="center"/>
    </xf>
    <xf numFmtId="0" fontId="4" fillId="0" borderId="5" xfId="4" applyFont="1" applyFill="1" applyBorder="1" applyAlignment="1">
      <alignment horizontal="left" vertical="center" wrapText="1"/>
    </xf>
    <xf numFmtId="0" fontId="4" fillId="0" borderId="6" xfId="4" applyFont="1" applyFill="1" applyBorder="1" applyAlignment="1">
      <alignment horizontal="left" vertical="center" wrapText="1"/>
    </xf>
    <xf numFmtId="0" fontId="4" fillId="0" borderId="2" xfId="4" applyFont="1" applyBorder="1" applyAlignment="1">
      <alignment horizontal="center" vertical="center" wrapText="1"/>
    </xf>
    <xf numFmtId="0" fontId="4" fillId="0" borderId="8" xfId="4" applyFont="1" applyBorder="1" applyAlignment="1">
      <alignment horizontal="center" vertical="center" wrapText="1"/>
    </xf>
    <xf numFmtId="0" fontId="6" fillId="0" borderId="13" xfId="4" applyFont="1" applyBorder="1" applyAlignment="1">
      <alignment horizontal="center" vertical="center"/>
    </xf>
    <xf numFmtId="0" fontId="6" fillId="0" borderId="15" xfId="4" applyFont="1" applyBorder="1" applyAlignment="1">
      <alignment horizontal="center" vertical="center"/>
    </xf>
    <xf numFmtId="0" fontId="6" fillId="0" borderId="14" xfId="4" applyFont="1" applyBorder="1" applyAlignment="1">
      <alignment horizontal="center" vertical="center"/>
    </xf>
    <xf numFmtId="0" fontId="1" fillId="3" borderId="11" xfId="4" applyFont="1" applyFill="1" applyBorder="1" applyAlignment="1">
      <alignment horizontal="left" vertical="center"/>
    </xf>
    <xf numFmtId="0" fontId="6" fillId="2" borderId="13" xfId="4" applyFont="1" applyFill="1" applyBorder="1" applyAlignment="1">
      <alignment horizontal="center" vertical="center" wrapText="1"/>
    </xf>
    <xf numFmtId="0" fontId="6" fillId="2" borderId="14" xfId="4" applyFont="1" applyFill="1" applyBorder="1" applyAlignment="1">
      <alignment horizontal="center" vertical="center" wrapText="1"/>
    </xf>
    <xf numFmtId="0" fontId="6" fillId="2" borderId="5" xfId="4" applyFont="1" applyFill="1" applyBorder="1" applyAlignment="1">
      <alignment horizontal="center" vertical="center" wrapText="1"/>
    </xf>
    <xf numFmtId="0" fontId="6" fillId="2" borderId="6" xfId="4" applyFont="1" applyFill="1" applyBorder="1" applyAlignment="1">
      <alignment horizontal="center" vertical="center" wrapText="1"/>
    </xf>
    <xf numFmtId="0" fontId="6" fillId="2" borderId="12" xfId="4" applyFont="1" applyFill="1" applyBorder="1" applyAlignment="1">
      <alignment horizontal="center" vertical="center" wrapText="1"/>
    </xf>
    <xf numFmtId="0" fontId="6" fillId="2" borderId="10" xfId="4" applyFont="1" applyFill="1" applyBorder="1" applyAlignment="1">
      <alignment horizontal="center" vertical="center" wrapText="1"/>
    </xf>
    <xf numFmtId="0" fontId="4" fillId="0" borderId="3" xfId="4" applyFont="1" applyFill="1" applyBorder="1" applyAlignment="1">
      <alignment horizontal="center" vertical="center" wrapText="1"/>
    </xf>
    <xf numFmtId="0" fontId="4" fillId="0" borderId="7" xfId="4" applyFont="1" applyFill="1" applyBorder="1" applyAlignment="1">
      <alignment horizontal="center" vertical="center" wrapText="1"/>
    </xf>
    <xf numFmtId="0" fontId="4" fillId="0" borderId="3" xfId="4" applyFont="1" applyBorder="1" applyAlignment="1">
      <alignment horizontal="center" vertical="center" wrapText="1"/>
    </xf>
    <xf numFmtId="0" fontId="4" fillId="0" borderId="7" xfId="4" applyFont="1" applyBorder="1" applyAlignment="1">
      <alignment horizontal="center" vertical="center" wrapText="1"/>
    </xf>
    <xf numFmtId="0" fontId="6" fillId="2" borderId="2" xfId="4" applyFont="1" applyFill="1" applyBorder="1" applyAlignment="1">
      <alignment horizontal="center" vertical="center" wrapText="1"/>
    </xf>
    <xf numFmtId="0" fontId="6" fillId="2" borderId="8" xfId="4" applyFont="1" applyFill="1" applyBorder="1" applyAlignment="1">
      <alignment horizontal="center" vertical="center" wrapText="1"/>
    </xf>
    <xf numFmtId="0" fontId="6" fillId="2" borderId="9" xfId="4" applyFont="1" applyFill="1" applyBorder="1" applyAlignment="1">
      <alignment horizontal="center" vertical="center" wrapText="1"/>
    </xf>
    <xf numFmtId="0" fontId="4" fillId="0" borderId="13" xfId="4" applyFont="1" applyBorder="1" applyAlignment="1">
      <alignment horizontal="left" vertical="center"/>
    </xf>
    <xf numFmtId="0" fontId="4" fillId="0" borderId="14" xfId="4" applyFont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0" fontId="6" fillId="0" borderId="13" xfId="4" applyFont="1" applyBorder="1" applyAlignment="1">
      <alignment horizontal="center"/>
    </xf>
    <xf numFmtId="0" fontId="6" fillId="0" borderId="15" xfId="4" applyFont="1" applyBorder="1" applyAlignment="1">
      <alignment horizontal="center"/>
    </xf>
    <xf numFmtId="0" fontId="6" fillId="0" borderId="14" xfId="4" applyFont="1" applyBorder="1" applyAlignment="1">
      <alignment horizontal="center"/>
    </xf>
    <xf numFmtId="0" fontId="4" fillId="0" borderId="13" xfId="4" applyFont="1" applyBorder="1" applyAlignment="1">
      <alignment horizontal="left" vertical="center" wrapText="1"/>
    </xf>
    <xf numFmtId="0" fontId="4" fillId="0" borderId="14" xfId="4" applyFont="1" applyBorder="1" applyAlignment="1">
      <alignment horizontal="left" vertical="center" wrapText="1"/>
    </xf>
    <xf numFmtId="0" fontId="12" fillId="0" borderId="15" xfId="4" applyFont="1" applyBorder="1" applyAlignment="1">
      <alignment horizontal="left" vertical="top" wrapText="1"/>
    </xf>
    <xf numFmtId="0" fontId="13" fillId="0" borderId="15" xfId="4" applyFont="1" applyFill="1" applyBorder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2" fillId="0" borderId="0" xfId="4" applyFont="1" applyAlignment="1">
      <alignment horizontal="justify" vertical="top" wrapText="1"/>
    </xf>
    <xf numFmtId="0" fontId="2" fillId="0" borderId="0" xfId="4" applyFont="1" applyAlignment="1">
      <alignment horizontal="left" vertical="top" wrapText="1"/>
    </xf>
    <xf numFmtId="0" fontId="8" fillId="0" borderId="0" xfId="4" applyFont="1" applyAlignment="1">
      <alignment horizontal="left" wrapText="1"/>
    </xf>
    <xf numFmtId="0" fontId="9" fillId="5" borderId="0" xfId="4" applyFont="1" applyFill="1" applyAlignment="1">
      <alignment horizontal="center" wrapText="1"/>
    </xf>
    <xf numFmtId="0" fontId="9" fillId="5" borderId="0" xfId="4" applyFont="1" applyFill="1" applyAlignment="1">
      <alignment horizontal="center"/>
    </xf>
    <xf numFmtId="0" fontId="8" fillId="5" borderId="0" xfId="4" applyFont="1" applyFill="1" applyAlignment="1">
      <alignment horizontal="center"/>
    </xf>
    <xf numFmtId="0" fontId="10" fillId="5" borderId="0" xfId="4" applyFont="1" applyFill="1" applyBorder="1" applyAlignment="1">
      <alignment horizontal="center" vertical="center"/>
    </xf>
    <xf numFmtId="0" fontId="1" fillId="3" borderId="0" xfId="4" applyFont="1" applyFill="1" applyAlignment="1">
      <alignment horizontal="left" vertical="center"/>
    </xf>
  </cellXfs>
  <cellStyles count="5">
    <cellStyle name="Normalny" xfId="0" builtinId="0"/>
    <cellStyle name="Normalny 2" xfId="2" xr:uid="{F7F5AAD5-34E0-4A50-9C83-BAEC5C253839}"/>
    <cellStyle name="Normalny 3" xfId="4" xr:uid="{668F90AE-6423-4A93-8F5C-47AE6068B852}"/>
    <cellStyle name="Normalny 6" xfId="3" xr:uid="{4EAD0409-F4C1-4B44-ABBB-9AF120ACB4B4}"/>
    <cellStyle name="Procentowy" xfId="1" builtinId="5"/>
  </cellStyles>
  <dxfs count="0"/>
  <tableStyles count="0" defaultTableStyle="TableStyleMedium9" defaultPivotStyle="PivotStyleLight16"/>
  <colors>
    <mruColors>
      <color rgb="FFFFCD2F"/>
      <color rgb="FFFFDD71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1C9CE37-BB14-4F2D-88D6-87EB7A38EAF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0000" cy="1414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40969</xdr:colOff>
      <xdr:row>19</xdr:row>
      <xdr:rowOff>29702</xdr:rowOff>
    </xdr:from>
    <xdr:to>
      <xdr:col>6</xdr:col>
      <xdr:colOff>1246719</xdr:colOff>
      <xdr:row>33</xdr:row>
      <xdr:rowOff>180976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A29870F-8E4A-4FD6-AE49-58BD1B9D3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969" y="5449427"/>
          <a:ext cx="9883025" cy="7218824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B067-99FB-49E4-AF59-925AD2888595}">
  <sheetPr>
    <pageSetUpPr fitToPage="1"/>
  </sheetPr>
  <dimension ref="A1:J168"/>
  <sheetViews>
    <sheetView showGridLines="0" tabSelected="1" view="pageBreakPreview" topLeftCell="A25" zoomScaleNormal="100" zoomScaleSheetLayoutView="100" workbookViewId="0">
      <selection activeCell="K27" sqref="K27"/>
    </sheetView>
  </sheetViews>
  <sheetFormatPr defaultColWidth="9.140625" defaultRowHeight="15"/>
  <cols>
    <col min="1" max="1" width="3.7109375" style="7" customWidth="1"/>
    <col min="2" max="2" width="42" style="7" customWidth="1"/>
    <col min="3" max="5" width="21.7109375" style="7" customWidth="1"/>
    <col min="6" max="7" width="19.28515625" style="7" customWidth="1"/>
    <col min="8" max="8" width="19.42578125" style="7" customWidth="1"/>
    <col min="9" max="16384" width="9.140625" style="7"/>
  </cols>
  <sheetData>
    <row r="1" spans="1:8" s="4" customFormat="1" ht="12.75">
      <c r="D1" s="35"/>
      <c r="E1" s="35"/>
    </row>
    <row r="2" spans="1:8" s="4" customFormat="1" ht="12.75">
      <c r="D2" s="35"/>
      <c r="E2" s="35"/>
    </row>
    <row r="3" spans="1:8" s="4" customFormat="1" ht="12.75">
      <c r="D3" s="35"/>
      <c r="E3" s="35"/>
    </row>
    <row r="4" spans="1:8" s="4" customFormat="1" ht="12.75">
      <c r="D4" s="35"/>
      <c r="E4" s="35"/>
    </row>
    <row r="5" spans="1:8" s="4" customFormat="1" ht="12.75">
      <c r="D5" s="35"/>
      <c r="E5" s="35"/>
    </row>
    <row r="6" spans="1:8" s="4" customFormat="1" ht="12.75">
      <c r="D6" s="35"/>
      <c r="E6" s="35"/>
    </row>
    <row r="7" spans="1:8" s="4" customFormat="1" ht="12.75">
      <c r="D7" s="35"/>
      <c r="E7" s="35"/>
    </row>
    <row r="8" spans="1:8" s="4" customFormat="1" ht="20.25" customHeight="1">
      <c r="B8" s="137" t="s">
        <v>67</v>
      </c>
      <c r="C8" s="137"/>
      <c r="D8" s="137"/>
      <c r="E8" s="137"/>
      <c r="F8" s="137"/>
      <c r="G8" s="137"/>
      <c r="H8" s="47"/>
    </row>
    <row r="9" spans="1:8" s="4" customFormat="1" ht="12.75">
      <c r="D9" s="35"/>
      <c r="E9" s="35"/>
    </row>
    <row r="10" spans="1:8" s="4" customFormat="1" ht="12.75">
      <c r="D10" s="35"/>
      <c r="E10" s="35"/>
    </row>
    <row r="11" spans="1:8" s="4" customFormat="1" ht="12.75">
      <c r="D11" s="35"/>
      <c r="E11" s="35"/>
    </row>
    <row r="12" spans="1:8" s="4" customFormat="1" ht="12.75">
      <c r="D12" s="35"/>
      <c r="E12" s="35"/>
    </row>
    <row r="13" spans="1:8" s="4" customFormat="1" ht="12.75">
      <c r="D13" s="35"/>
      <c r="E13" s="35"/>
    </row>
    <row r="14" spans="1:8" s="4" customFormat="1" ht="12.75">
      <c r="D14" s="35"/>
      <c r="E14" s="35"/>
    </row>
    <row r="15" spans="1:8" s="4" customFormat="1" ht="150" customHeight="1">
      <c r="A15" s="68"/>
      <c r="B15" s="138" t="s">
        <v>78</v>
      </c>
      <c r="C15" s="138"/>
      <c r="D15" s="138"/>
      <c r="E15" s="138"/>
      <c r="F15" s="138"/>
      <c r="G15" s="138"/>
      <c r="H15" s="48"/>
    </row>
    <row r="16" spans="1:8" s="4" customFormat="1" ht="12.75">
      <c r="A16" s="68"/>
      <c r="B16" s="68"/>
      <c r="C16" s="68"/>
      <c r="D16" s="69"/>
      <c r="E16" s="69"/>
      <c r="F16" s="68"/>
      <c r="G16" s="68"/>
    </row>
    <row r="17" spans="1:8" s="4" customFormat="1" ht="12.75">
      <c r="A17" s="68"/>
      <c r="B17" s="68"/>
      <c r="C17" s="68"/>
      <c r="D17" s="69"/>
      <c r="E17" s="69"/>
      <c r="F17" s="68"/>
      <c r="G17" s="68"/>
    </row>
    <row r="18" spans="1:8" s="4" customFormat="1" ht="41.25" customHeight="1">
      <c r="A18" s="68"/>
      <c r="B18" s="139" t="s">
        <v>79</v>
      </c>
      <c r="C18" s="139"/>
      <c r="D18" s="139"/>
      <c r="E18" s="139"/>
      <c r="F18" s="139"/>
      <c r="G18" s="139"/>
      <c r="H18" s="49"/>
    </row>
    <row r="19" spans="1:8" s="4" customFormat="1" ht="24" customHeight="1">
      <c r="A19" s="68"/>
      <c r="B19" s="140"/>
      <c r="C19" s="140"/>
      <c r="D19" s="140"/>
      <c r="E19" s="140"/>
      <c r="F19" s="140"/>
      <c r="G19" s="140"/>
      <c r="H19" s="50"/>
    </row>
    <row r="20" spans="1:8" s="4" customFormat="1" ht="39.75" customHeight="1">
      <c r="D20" s="35"/>
      <c r="E20" s="35"/>
    </row>
    <row r="21" spans="1:8" s="4" customFormat="1" ht="39.75" customHeight="1">
      <c r="D21" s="35"/>
      <c r="E21" s="35"/>
    </row>
    <row r="22" spans="1:8" s="4" customFormat="1" ht="39.75" customHeight="1">
      <c r="D22" s="35"/>
      <c r="E22" s="35"/>
    </row>
    <row r="23" spans="1:8" s="4" customFormat="1" ht="39.75" customHeight="1">
      <c r="D23" s="35"/>
      <c r="E23" s="35"/>
    </row>
    <row r="24" spans="1:8" s="4" customFormat="1" ht="39.75" customHeight="1">
      <c r="D24" s="35"/>
      <c r="E24" s="35"/>
    </row>
    <row r="25" spans="1:8" s="4" customFormat="1" ht="39.75" customHeight="1">
      <c r="D25" s="35"/>
      <c r="E25" s="35"/>
    </row>
    <row r="26" spans="1:8" s="4" customFormat="1" ht="39.75" customHeight="1">
      <c r="D26" s="35"/>
      <c r="E26" s="35"/>
    </row>
    <row r="27" spans="1:8" s="4" customFormat="1" ht="39.75" customHeight="1">
      <c r="D27" s="35"/>
      <c r="E27" s="35"/>
    </row>
    <row r="28" spans="1:8" s="4" customFormat="1" ht="39.75" customHeight="1">
      <c r="D28" s="35"/>
      <c r="E28" s="35"/>
    </row>
    <row r="29" spans="1:8" s="4" customFormat="1" ht="39.75" customHeight="1">
      <c r="D29" s="35"/>
      <c r="E29" s="35"/>
    </row>
    <row r="30" spans="1:8" s="4" customFormat="1" ht="39.75" customHeight="1">
      <c r="D30" s="35"/>
      <c r="E30" s="35"/>
    </row>
    <row r="31" spans="1:8" s="4" customFormat="1" ht="39.75" customHeight="1">
      <c r="D31" s="35"/>
      <c r="E31" s="35"/>
    </row>
    <row r="32" spans="1:8" s="83" customFormat="1" ht="39.75" customHeight="1">
      <c r="D32" s="84"/>
      <c r="E32" s="84"/>
    </row>
    <row r="33" spans="1:8" s="83" customFormat="1" ht="39.75" customHeight="1">
      <c r="D33" s="84"/>
      <c r="E33" s="84"/>
    </row>
    <row r="34" spans="1:8" s="83" customFormat="1" ht="27" customHeight="1">
      <c r="D34" s="84"/>
      <c r="E34" s="84"/>
    </row>
    <row r="35" spans="1:8" s="4" customFormat="1" ht="29.25" customHeight="1">
      <c r="A35" s="68"/>
      <c r="B35" s="141" t="s">
        <v>80</v>
      </c>
      <c r="C35" s="141"/>
      <c r="D35" s="141"/>
      <c r="E35" s="141"/>
      <c r="F35" s="141"/>
      <c r="G35" s="141"/>
      <c r="H35" s="51"/>
    </row>
    <row r="36" spans="1:8" ht="31.5" customHeight="1">
      <c r="A36" s="142" t="s">
        <v>56</v>
      </c>
      <c r="B36" s="142"/>
      <c r="C36" s="142"/>
      <c r="D36" s="142"/>
      <c r="E36" s="142"/>
      <c r="F36" s="142"/>
      <c r="G36" s="142"/>
      <c r="H36" s="52"/>
    </row>
    <row r="37" spans="1:8" ht="40.5" customHeight="1">
      <c r="A37" s="26" t="s">
        <v>36</v>
      </c>
      <c r="B37" s="135" t="s">
        <v>89</v>
      </c>
      <c r="C37" s="135"/>
      <c r="D37" s="135"/>
      <c r="E37" s="135"/>
      <c r="F37" s="135"/>
      <c r="G37" s="135"/>
      <c r="H37" s="67"/>
    </row>
    <row r="38" spans="1:8" ht="25.5" customHeight="1">
      <c r="A38" s="26" t="s">
        <v>37</v>
      </c>
      <c r="B38" s="136" t="s">
        <v>84</v>
      </c>
      <c r="C38" s="136"/>
      <c r="D38" s="136"/>
      <c r="E38" s="136"/>
      <c r="F38" s="136"/>
      <c r="G38" s="136"/>
      <c r="H38" s="65"/>
    </row>
    <row r="39" spans="1:8" ht="27" customHeight="1">
      <c r="A39" s="26" t="s">
        <v>39</v>
      </c>
      <c r="B39" s="136" t="s">
        <v>38</v>
      </c>
      <c r="C39" s="136"/>
      <c r="D39" s="136"/>
      <c r="E39" s="136"/>
      <c r="F39" s="136"/>
      <c r="G39" s="136"/>
      <c r="H39" s="65"/>
    </row>
    <row r="40" spans="1:8" ht="53.25" customHeight="1">
      <c r="A40" s="26" t="s">
        <v>40</v>
      </c>
      <c r="B40" s="136" t="s">
        <v>60</v>
      </c>
      <c r="C40" s="136"/>
      <c r="D40" s="136"/>
      <c r="E40" s="136"/>
      <c r="F40" s="136"/>
      <c r="G40" s="136"/>
      <c r="H40" s="65"/>
    </row>
    <row r="41" spans="1:8" ht="132.75" customHeight="1">
      <c r="A41" s="26" t="s">
        <v>41</v>
      </c>
      <c r="B41" s="136" t="s">
        <v>81</v>
      </c>
      <c r="C41" s="136"/>
      <c r="D41" s="136"/>
      <c r="E41" s="136"/>
      <c r="F41" s="136"/>
      <c r="G41" s="136"/>
      <c r="H41" s="65"/>
    </row>
    <row r="42" spans="1:8" ht="27.75" customHeight="1">
      <c r="A42" s="26" t="s">
        <v>42</v>
      </c>
      <c r="B42" s="136" t="s">
        <v>82</v>
      </c>
      <c r="C42" s="136"/>
      <c r="D42" s="136"/>
      <c r="E42" s="136"/>
      <c r="F42" s="136"/>
      <c r="G42" s="136"/>
      <c r="H42" s="65"/>
    </row>
    <row r="43" spans="1:8" ht="71.25" customHeight="1">
      <c r="A43" s="26" t="s">
        <v>43</v>
      </c>
      <c r="B43" s="136" t="s">
        <v>57</v>
      </c>
      <c r="C43" s="136"/>
      <c r="D43" s="136"/>
      <c r="E43" s="136"/>
      <c r="F43" s="136"/>
      <c r="G43" s="136"/>
      <c r="H43" s="65"/>
    </row>
    <row r="44" spans="1:8" ht="42" customHeight="1">
      <c r="A44" s="26" t="s">
        <v>44</v>
      </c>
      <c r="B44" s="136" t="s">
        <v>83</v>
      </c>
      <c r="C44" s="136"/>
      <c r="D44" s="136"/>
      <c r="E44" s="136"/>
      <c r="F44" s="136"/>
      <c r="G44" s="136"/>
      <c r="H44" s="65"/>
    </row>
    <row r="45" spans="1:8" ht="21" customHeight="1">
      <c r="A45" s="26" t="s">
        <v>45</v>
      </c>
      <c r="B45" s="136" t="s">
        <v>50</v>
      </c>
      <c r="C45" s="136"/>
      <c r="D45" s="136"/>
      <c r="E45" s="136"/>
      <c r="F45" s="136"/>
      <c r="G45" s="136"/>
      <c r="H45" s="65"/>
    </row>
    <row r="46" spans="1:8" s="4" customFormat="1" ht="21" customHeight="1">
      <c r="B46" s="131" t="s">
        <v>52</v>
      </c>
      <c r="C46" s="131"/>
      <c r="D46" s="131"/>
      <c r="E46" s="131"/>
      <c r="F46" s="131"/>
      <c r="G46" s="7"/>
      <c r="H46" s="7"/>
    </row>
    <row r="47" spans="1:8" s="4" customFormat="1" ht="21" customHeight="1">
      <c r="B47" s="131" t="s">
        <v>51</v>
      </c>
      <c r="C47" s="131"/>
      <c r="D47" s="131"/>
      <c r="E47" s="131"/>
      <c r="F47" s="131"/>
      <c r="G47" s="7"/>
      <c r="H47" s="7"/>
    </row>
    <row r="48" spans="1:8" s="4" customFormat="1" ht="21" customHeight="1">
      <c r="B48" s="131" t="s">
        <v>54</v>
      </c>
      <c r="C48" s="131"/>
      <c r="D48" s="131"/>
      <c r="E48" s="131"/>
      <c r="F48" s="131"/>
      <c r="G48" s="7"/>
      <c r="H48" s="7"/>
    </row>
    <row r="49" spans="1:8" s="4" customFormat="1" ht="21" customHeight="1">
      <c r="B49" s="131" t="s">
        <v>53</v>
      </c>
      <c r="C49" s="131"/>
      <c r="D49" s="131"/>
      <c r="E49" s="131"/>
      <c r="F49" s="131"/>
      <c r="G49" s="7"/>
      <c r="H49" s="7"/>
    </row>
    <row r="50" spans="1:8" s="4" customFormat="1" ht="21" customHeight="1">
      <c r="B50" s="131" t="s">
        <v>31</v>
      </c>
      <c r="C50" s="131"/>
      <c r="D50" s="131"/>
      <c r="E50" s="131"/>
      <c r="F50" s="131"/>
      <c r="G50" s="7"/>
      <c r="H50" s="7"/>
    </row>
    <row r="51" spans="1:8" s="4" customFormat="1" ht="21" customHeight="1">
      <c r="B51" s="131" t="s">
        <v>72</v>
      </c>
      <c r="C51" s="131"/>
      <c r="D51" s="131"/>
      <c r="E51" s="131"/>
      <c r="F51" s="131"/>
      <c r="G51" s="7"/>
      <c r="H51" s="7"/>
    </row>
    <row r="52" spans="1:8" s="4" customFormat="1" ht="21" customHeight="1">
      <c r="B52" s="131" t="s">
        <v>71</v>
      </c>
      <c r="C52" s="131"/>
      <c r="D52" s="131"/>
      <c r="E52" s="131"/>
      <c r="F52" s="131"/>
      <c r="G52" s="7"/>
      <c r="H52" s="7"/>
    </row>
    <row r="53" spans="1:8" s="4" customFormat="1" ht="21" customHeight="1">
      <c r="B53" s="66"/>
      <c r="C53" s="66"/>
      <c r="D53" s="66"/>
      <c r="E53" s="66"/>
      <c r="F53" s="66"/>
      <c r="G53" s="7"/>
      <c r="H53" s="7"/>
    </row>
    <row r="54" spans="1:8" s="4" customFormat="1" ht="21.75" customHeight="1">
      <c r="B54" s="5" t="s">
        <v>29</v>
      </c>
      <c r="C54" s="5"/>
      <c r="D54" s="5"/>
      <c r="E54" s="5"/>
      <c r="F54" s="7"/>
      <c r="G54" s="7"/>
      <c r="H54" s="7"/>
    </row>
    <row r="55" spans="1:8" s="4" customFormat="1" ht="21.75" customHeight="1">
      <c r="B55" s="6" t="s">
        <v>30</v>
      </c>
      <c r="C55" s="5"/>
      <c r="D55" s="5"/>
      <c r="E55" s="5"/>
      <c r="F55" s="7"/>
      <c r="G55" s="7"/>
      <c r="H55" s="7"/>
    </row>
    <row r="56" spans="1:8" s="4" customFormat="1" ht="21.75" customHeight="1">
      <c r="B56" s="6" t="s">
        <v>55</v>
      </c>
      <c r="C56" s="6"/>
      <c r="D56" s="7"/>
      <c r="E56" s="7"/>
      <c r="F56" s="7"/>
      <c r="G56" s="7"/>
      <c r="H56" s="7"/>
    </row>
    <row r="57" spans="1:8" ht="31.5" customHeight="1">
      <c r="A57" s="107" t="s">
        <v>58</v>
      </c>
      <c r="B57" s="107"/>
      <c r="C57" s="107"/>
      <c r="D57" s="107"/>
      <c r="E57" s="107"/>
      <c r="F57" s="107"/>
      <c r="G57" s="107"/>
      <c r="H57" s="53"/>
    </row>
    <row r="58" spans="1:8" ht="30.75" customHeight="1">
      <c r="A58" s="108" t="s">
        <v>0</v>
      </c>
      <c r="B58" s="109"/>
      <c r="C58" s="132" t="s">
        <v>76</v>
      </c>
      <c r="D58" s="133"/>
      <c r="E58" s="132" t="s">
        <v>85</v>
      </c>
      <c r="F58" s="134"/>
      <c r="G58" s="133"/>
      <c r="H58" s="54"/>
    </row>
    <row r="59" spans="1:8" ht="33.75" customHeight="1">
      <c r="A59" s="110"/>
      <c r="B59" s="111"/>
      <c r="C59" s="114" t="s">
        <v>77</v>
      </c>
      <c r="D59" s="114" t="s">
        <v>75</v>
      </c>
      <c r="E59" s="114" t="str">
        <f>C59</f>
        <v>styczeń</v>
      </c>
      <c r="F59" s="102" t="s">
        <v>25</v>
      </c>
      <c r="G59" s="103"/>
      <c r="H59" s="55"/>
    </row>
    <row r="60" spans="1:8" ht="75" customHeight="1">
      <c r="A60" s="112"/>
      <c r="B60" s="113"/>
      <c r="C60" s="115"/>
      <c r="D60" s="115"/>
      <c r="E60" s="115"/>
      <c r="F60" s="1" t="s">
        <v>86</v>
      </c>
      <c r="G60" s="1" t="s">
        <v>87</v>
      </c>
      <c r="H60" s="56"/>
    </row>
    <row r="61" spans="1:8" ht="30.75" customHeight="1">
      <c r="A61" s="127" t="s">
        <v>22</v>
      </c>
      <c r="B61" s="128"/>
      <c r="C61" s="80">
        <v>971091</v>
      </c>
      <c r="D61" s="64">
        <v>966371</v>
      </c>
      <c r="E61" s="64">
        <v>966325</v>
      </c>
      <c r="F61" s="82">
        <f>E61/D61-1</f>
        <v>-4.7600766165389885E-5</v>
      </c>
      <c r="G61" s="16">
        <f>E61/C61-1</f>
        <v>-4.9078819595691492E-3</v>
      </c>
      <c r="H61" s="31"/>
    </row>
    <row r="62" spans="1:8" ht="30.75" customHeight="1">
      <c r="A62" s="95" t="s">
        <v>88</v>
      </c>
      <c r="B62" s="96"/>
      <c r="C62" s="72">
        <v>1869405848.1199999</v>
      </c>
      <c r="D62" s="24">
        <v>2063238154.4300003</v>
      </c>
      <c r="E62" s="41">
        <v>2072708621.76</v>
      </c>
      <c r="F62" s="17">
        <f>E62/D62-1</f>
        <v>4.5900989712048812E-3</v>
      </c>
      <c r="G62" s="14">
        <f>E62/C62-1</f>
        <v>0.10875261455101093</v>
      </c>
      <c r="H62" s="31"/>
    </row>
    <row r="63" spans="1:8" ht="30.75" customHeight="1">
      <c r="A63" s="130"/>
      <c r="B63" s="130"/>
      <c r="C63" s="130"/>
      <c r="D63" s="130"/>
      <c r="E63" s="130"/>
      <c r="F63" s="130"/>
      <c r="G63" s="130"/>
      <c r="H63" s="57"/>
    </row>
    <row r="64" spans="1:8" ht="27" customHeight="1">
      <c r="A64" s="27"/>
      <c r="B64" s="27"/>
      <c r="C64" s="18"/>
      <c r="D64" s="18"/>
      <c r="E64" s="18"/>
      <c r="F64" s="19"/>
      <c r="G64" s="19"/>
      <c r="H64" s="19"/>
    </row>
    <row r="65" spans="1:8" ht="32.25" customHeight="1">
      <c r="A65" s="107" t="s">
        <v>48</v>
      </c>
      <c r="B65" s="107"/>
      <c r="C65" s="107"/>
      <c r="D65" s="107"/>
      <c r="E65" s="107"/>
      <c r="F65" s="107"/>
      <c r="G65" s="107"/>
      <c r="H65" s="53"/>
    </row>
    <row r="66" spans="1:8" ht="30" customHeight="1">
      <c r="A66" s="108" t="s">
        <v>0</v>
      </c>
      <c r="B66" s="109"/>
      <c r="C66" s="118" t="str">
        <f>C58</f>
        <v>2024 rok</v>
      </c>
      <c r="D66" s="119"/>
      <c r="E66" s="120" t="str">
        <f>E58</f>
        <v>2025 rok</v>
      </c>
      <c r="F66" s="120"/>
      <c r="G66" s="119"/>
      <c r="H66" s="58"/>
    </row>
    <row r="67" spans="1:8" ht="30" customHeight="1">
      <c r="A67" s="110"/>
      <c r="B67" s="111"/>
      <c r="C67" s="114" t="str">
        <f>C59</f>
        <v>styczeń</v>
      </c>
      <c r="D67" s="114" t="str">
        <f t="shared" ref="D67:E67" si="0">D59</f>
        <v>grudzień</v>
      </c>
      <c r="E67" s="114" t="str">
        <f t="shared" si="0"/>
        <v>styczeń</v>
      </c>
      <c r="F67" s="102" t="s">
        <v>25</v>
      </c>
      <c r="G67" s="103"/>
      <c r="H67" s="55"/>
    </row>
    <row r="68" spans="1:8" ht="75.75" customHeight="1">
      <c r="A68" s="112"/>
      <c r="B68" s="113"/>
      <c r="C68" s="115"/>
      <c r="D68" s="115"/>
      <c r="E68" s="115"/>
      <c r="F68" s="8" t="str">
        <f>F60</f>
        <v>stycznia
2025 r. 
z 
grudniem
2024 r.</v>
      </c>
      <c r="G68" s="8" t="str">
        <f>G60</f>
        <v>stycznia
2025 r. 
ze styczniem
2024 r.</v>
      </c>
      <c r="H68" s="55"/>
    </row>
    <row r="69" spans="1:8" ht="30" customHeight="1">
      <c r="A69" s="127" t="s">
        <v>20</v>
      </c>
      <c r="B69" s="128"/>
      <c r="C69" s="73">
        <v>969685</v>
      </c>
      <c r="D69" s="64">
        <v>964927</v>
      </c>
      <c r="E69" s="64">
        <v>964871</v>
      </c>
      <c r="F69" s="10">
        <f>E69/D69-1</f>
        <v>-5.8035478331497359E-5</v>
      </c>
      <c r="G69" s="2">
        <f>E69/C69-1</f>
        <v>-4.9644987805318452E-3</v>
      </c>
      <c r="H69" s="59"/>
    </row>
    <row r="70" spans="1:8" ht="31.5" customHeight="1">
      <c r="A70" s="85" t="s">
        <v>26</v>
      </c>
      <c r="B70" s="86"/>
      <c r="C70" s="74">
        <v>1750918112.2</v>
      </c>
      <c r="D70" s="24">
        <v>1943460933.01</v>
      </c>
      <c r="E70" s="24">
        <v>1944251554.9200001</v>
      </c>
      <c r="F70" s="10">
        <f>E70/D70-1</f>
        <v>4.068113212729596E-4</v>
      </c>
      <c r="G70" s="2">
        <f>E70/C70-1</f>
        <v>0.1104183236057108</v>
      </c>
      <c r="H70" s="59"/>
    </row>
    <row r="71" spans="1:8" ht="31.5" customHeight="1">
      <c r="A71" s="95" t="s">
        <v>10</v>
      </c>
      <c r="B71" s="96"/>
      <c r="C71" s="41">
        <f>ROUND(C70/C69,2)</f>
        <v>1805.66</v>
      </c>
      <c r="D71" s="41">
        <f t="shared" ref="D71" si="1">ROUND(D70/D69,2)</f>
        <v>2014.1</v>
      </c>
      <c r="E71" s="41">
        <f>ROUND(E70/E69,2)</f>
        <v>2015.04</v>
      </c>
      <c r="F71" s="13">
        <f>E71/D71-1</f>
        <v>4.6670969663864526E-4</v>
      </c>
      <c r="G71" s="3">
        <f>E71/C71-1</f>
        <v>0.11595759999113886</v>
      </c>
      <c r="H71" s="59"/>
    </row>
    <row r="72" spans="1:8" ht="45" customHeight="1">
      <c r="A72" s="129" t="s">
        <v>74</v>
      </c>
      <c r="B72" s="129"/>
      <c r="C72" s="129"/>
      <c r="D72" s="129"/>
      <c r="E72" s="129"/>
      <c r="F72" s="129"/>
      <c r="G72" s="129"/>
      <c r="H72" s="28"/>
    </row>
    <row r="73" spans="1:8" ht="27" customHeight="1">
      <c r="A73" s="28"/>
      <c r="B73" s="28"/>
      <c r="C73" s="28"/>
      <c r="D73" s="28"/>
      <c r="E73" s="28"/>
      <c r="F73" s="28"/>
      <c r="G73" s="28"/>
      <c r="H73" s="28"/>
    </row>
    <row r="74" spans="1:8" ht="31.5" customHeight="1">
      <c r="A74" s="107" t="s">
        <v>61</v>
      </c>
      <c r="B74" s="107"/>
      <c r="C74" s="107"/>
      <c r="D74" s="107"/>
      <c r="E74" s="107"/>
      <c r="F74" s="107"/>
      <c r="G74" s="107"/>
      <c r="H74" s="53"/>
    </row>
    <row r="75" spans="1:8" ht="30" customHeight="1">
      <c r="A75" s="108" t="s">
        <v>0</v>
      </c>
      <c r="B75" s="109"/>
      <c r="C75" s="118" t="str">
        <f>C66</f>
        <v>2024 rok</v>
      </c>
      <c r="D75" s="119"/>
      <c r="E75" s="118" t="str">
        <f>E66</f>
        <v>2025 rok</v>
      </c>
      <c r="F75" s="120"/>
      <c r="G75" s="119"/>
      <c r="H75" s="58"/>
    </row>
    <row r="76" spans="1:8" ht="30" customHeight="1">
      <c r="A76" s="110"/>
      <c r="B76" s="111"/>
      <c r="C76" s="114" t="str">
        <f>C67</f>
        <v>styczeń</v>
      </c>
      <c r="D76" s="114" t="str">
        <f t="shared" ref="D76:E76" si="2">D67</f>
        <v>grudzień</v>
      </c>
      <c r="E76" s="114" t="str">
        <f t="shared" si="2"/>
        <v>styczeń</v>
      </c>
      <c r="F76" s="102" t="s">
        <v>25</v>
      </c>
      <c r="G76" s="103"/>
      <c r="H76" s="55"/>
    </row>
    <row r="77" spans="1:8" ht="75" customHeight="1">
      <c r="A77" s="112"/>
      <c r="B77" s="113"/>
      <c r="C77" s="115"/>
      <c r="D77" s="115"/>
      <c r="E77" s="115"/>
      <c r="F77" s="8" t="str">
        <f>F68</f>
        <v>stycznia
2025 r. 
z 
grudniem
2024 r.</v>
      </c>
      <c r="G77" s="8" t="str">
        <f>G68</f>
        <v>stycznia
2025 r. 
ze styczniem
2024 r.</v>
      </c>
      <c r="H77" s="55"/>
    </row>
    <row r="78" spans="1:8" ht="25.5" customHeight="1">
      <c r="A78" s="85" t="s">
        <v>11</v>
      </c>
      <c r="B78" s="86"/>
      <c r="C78" s="73">
        <v>4022</v>
      </c>
      <c r="D78" s="64">
        <v>3217</v>
      </c>
      <c r="E78" s="64">
        <v>3824</v>
      </c>
      <c r="F78" s="10">
        <f>E78/D78-1</f>
        <v>0.18868511035125901</v>
      </c>
      <c r="G78" s="10">
        <f>E78/C78-1</f>
        <v>-4.9229239184485296E-2</v>
      </c>
      <c r="H78" s="31"/>
    </row>
    <row r="79" spans="1:8" ht="25.5" customHeight="1">
      <c r="A79" s="85" t="s">
        <v>23</v>
      </c>
      <c r="B79" s="86"/>
      <c r="C79" s="74">
        <v>16086984.1</v>
      </c>
      <c r="D79" s="24">
        <v>12867321</v>
      </c>
      <c r="E79" s="24">
        <v>15294984.82</v>
      </c>
      <c r="F79" s="10">
        <f>E79/D79-1</f>
        <v>0.18866894048885552</v>
      </c>
      <c r="G79" s="10">
        <f>E79/C79-1</f>
        <v>-4.9232303275540623E-2</v>
      </c>
      <c r="H79" s="31"/>
    </row>
    <row r="80" spans="1:8" ht="25.5" customHeight="1">
      <c r="A80" s="95" t="s">
        <v>12</v>
      </c>
      <c r="B80" s="96"/>
      <c r="C80" s="72">
        <f>ROUND(C79/C78,2)</f>
        <v>3999.75</v>
      </c>
      <c r="D80" s="75">
        <f t="shared" ref="D80" si="3">ROUND(D79/D78,2)</f>
        <v>3999.79</v>
      </c>
      <c r="E80" s="75">
        <f>ROUND(E79/E78,2)</f>
        <v>3999.73</v>
      </c>
      <c r="F80" s="70">
        <f>E80/D80-1</f>
        <v>-1.50007875413527E-5</v>
      </c>
      <c r="G80" s="71">
        <f>E80/C80-1</f>
        <v>-5.0003125194875153E-6</v>
      </c>
      <c r="H80" s="31"/>
    </row>
    <row r="81" spans="1:8" ht="25.5" customHeight="1">
      <c r="A81" s="29"/>
      <c r="B81" s="29"/>
      <c r="C81" s="30"/>
      <c r="D81" s="76"/>
      <c r="E81" s="30"/>
      <c r="F81" s="31"/>
      <c r="G81" s="31"/>
      <c r="H81" s="31"/>
    </row>
    <row r="82" spans="1:8" ht="31.5" customHeight="1">
      <c r="A82" s="107" t="s">
        <v>49</v>
      </c>
      <c r="B82" s="107"/>
      <c r="C82" s="107"/>
      <c r="D82" s="107"/>
      <c r="E82" s="107"/>
      <c r="F82" s="107"/>
      <c r="G82" s="107"/>
      <c r="H82" s="53"/>
    </row>
    <row r="83" spans="1:8" ht="30" customHeight="1">
      <c r="A83" s="108" t="s">
        <v>0</v>
      </c>
      <c r="B83" s="109"/>
      <c r="C83" s="118" t="str">
        <f>C75</f>
        <v>2024 rok</v>
      </c>
      <c r="D83" s="119"/>
      <c r="E83" s="118" t="str">
        <f>E75</f>
        <v>2025 rok</v>
      </c>
      <c r="F83" s="120"/>
      <c r="G83" s="119"/>
      <c r="H83" s="58"/>
    </row>
    <row r="84" spans="1:8" ht="37.5" customHeight="1">
      <c r="A84" s="110"/>
      <c r="B84" s="111"/>
      <c r="C84" s="114" t="str">
        <f>C76</f>
        <v>styczeń</v>
      </c>
      <c r="D84" s="114" t="str">
        <f t="shared" ref="D84:E84" si="4">D76</f>
        <v>grudzień</v>
      </c>
      <c r="E84" s="114" t="str">
        <f t="shared" si="4"/>
        <v>styczeń</v>
      </c>
      <c r="F84" s="102" t="s">
        <v>25</v>
      </c>
      <c r="G84" s="103"/>
      <c r="H84" s="55"/>
    </row>
    <row r="85" spans="1:8" ht="75.75" customHeight="1">
      <c r="A85" s="112"/>
      <c r="B85" s="113"/>
      <c r="C85" s="115"/>
      <c r="D85" s="115"/>
      <c r="E85" s="115"/>
      <c r="F85" s="8" t="str">
        <f>F77</f>
        <v>stycznia
2025 r. 
z 
grudniem
2024 r.</v>
      </c>
      <c r="G85" s="8" t="str">
        <f>G77</f>
        <v>stycznia
2025 r. 
ze styczniem
2024 r.</v>
      </c>
      <c r="H85" s="55"/>
    </row>
    <row r="86" spans="1:8" ht="25.5" customHeight="1">
      <c r="A86" s="127" t="s">
        <v>15</v>
      </c>
      <c r="B86" s="128"/>
      <c r="C86" s="64">
        <v>9226</v>
      </c>
      <c r="D86" s="64">
        <v>8041</v>
      </c>
      <c r="E86" s="64">
        <v>8045</v>
      </c>
      <c r="F86" s="15">
        <f>E86/D86-1</f>
        <v>4.9745056584993286E-4</v>
      </c>
      <c r="G86" s="16">
        <f>E86/C86-1</f>
        <v>-0.12800780403208323</v>
      </c>
      <c r="H86" s="31"/>
    </row>
    <row r="87" spans="1:8" ht="25.5" customHeight="1">
      <c r="A87" s="85" t="s">
        <v>23</v>
      </c>
      <c r="B87" s="86"/>
      <c r="C87" s="24">
        <v>9158781.8699999992</v>
      </c>
      <c r="D87" s="24">
        <v>8045858.5300000003</v>
      </c>
      <c r="E87" s="24">
        <v>8102985.8600000003</v>
      </c>
      <c r="F87" s="15">
        <f>E87/D87-1</f>
        <v>7.1002155689157131E-3</v>
      </c>
      <c r="G87" s="16">
        <f>E87/C87-1</f>
        <v>-0.11527690308449268</v>
      </c>
      <c r="H87" s="31"/>
    </row>
    <row r="88" spans="1:8" ht="25.5" customHeight="1">
      <c r="A88" s="95" t="s">
        <v>1</v>
      </c>
      <c r="B88" s="96"/>
      <c r="C88" s="41">
        <f>ROUND(C87/C86,2)</f>
        <v>992.71</v>
      </c>
      <c r="D88" s="41">
        <f>ROUND(D87/D86,2)</f>
        <v>1000.6</v>
      </c>
      <c r="E88" s="41">
        <f>ROUND(E87/E86,2)</f>
        <v>1007.21</v>
      </c>
      <c r="F88" s="17">
        <f>E88/D88-1</f>
        <v>6.6060363781730302E-3</v>
      </c>
      <c r="G88" s="14">
        <f>E88/C88-1</f>
        <v>1.4606481248300218E-2</v>
      </c>
      <c r="H88" s="31"/>
    </row>
    <row r="89" spans="1:8" ht="27" customHeight="1"/>
    <row r="90" spans="1:8" ht="31.5" customHeight="1">
      <c r="A90" s="107" t="s">
        <v>32</v>
      </c>
      <c r="B90" s="107"/>
      <c r="C90" s="107"/>
      <c r="D90" s="107"/>
      <c r="E90" s="107"/>
      <c r="F90" s="107"/>
      <c r="G90" s="107"/>
      <c r="H90" s="53"/>
    </row>
    <row r="91" spans="1:8" ht="30" customHeight="1">
      <c r="A91" s="108" t="s">
        <v>0</v>
      </c>
      <c r="B91" s="109"/>
      <c r="C91" s="118" t="str">
        <f>C83</f>
        <v>2024 rok</v>
      </c>
      <c r="D91" s="119"/>
      <c r="E91" s="120" t="str">
        <f>E83</f>
        <v>2025 rok</v>
      </c>
      <c r="F91" s="120"/>
      <c r="G91" s="119"/>
      <c r="H91" s="58"/>
    </row>
    <row r="92" spans="1:8" ht="39.75" customHeight="1">
      <c r="A92" s="110"/>
      <c r="B92" s="111"/>
      <c r="C92" s="114" t="str">
        <f>C84</f>
        <v>styczeń</v>
      </c>
      <c r="D92" s="114" t="str">
        <f t="shared" ref="D92:E92" si="5">D84</f>
        <v>grudzień</v>
      </c>
      <c r="E92" s="114" t="str">
        <f t="shared" si="5"/>
        <v>styczeń</v>
      </c>
      <c r="F92" s="102" t="s">
        <v>25</v>
      </c>
      <c r="G92" s="103"/>
      <c r="H92" s="55"/>
    </row>
    <row r="93" spans="1:8" ht="75" customHeight="1">
      <c r="A93" s="112"/>
      <c r="B93" s="113"/>
      <c r="C93" s="115"/>
      <c r="D93" s="115"/>
      <c r="E93" s="115"/>
      <c r="F93" s="8" t="str">
        <f>F85</f>
        <v>stycznia
2025 r. 
z 
grudniem
2024 r.</v>
      </c>
      <c r="G93" s="8" t="str">
        <f>G85</f>
        <v>stycznia
2025 r. 
ze styczniem
2024 r.</v>
      </c>
      <c r="H93" s="55"/>
    </row>
    <row r="94" spans="1:8" ht="15.75">
      <c r="A94" s="124" t="s">
        <v>24</v>
      </c>
      <c r="B94" s="125"/>
      <c r="C94" s="125"/>
      <c r="D94" s="125"/>
      <c r="E94" s="125"/>
      <c r="F94" s="125"/>
      <c r="G94" s="126"/>
      <c r="H94" s="60"/>
    </row>
    <row r="95" spans="1:8" ht="21" customHeight="1">
      <c r="A95" s="85" t="s">
        <v>3</v>
      </c>
      <c r="B95" s="86"/>
      <c r="C95" s="64">
        <v>391</v>
      </c>
      <c r="D95" s="64">
        <v>733</v>
      </c>
      <c r="E95" s="64">
        <v>303</v>
      </c>
      <c r="F95" s="15">
        <f>E95/D95-1</f>
        <v>-0.58663028649386084</v>
      </c>
      <c r="G95" s="16">
        <f>E95/C95-1</f>
        <v>-0.22506393861892582</v>
      </c>
      <c r="H95" s="31"/>
    </row>
    <row r="96" spans="1:8" ht="21" customHeight="1">
      <c r="A96" s="85" t="s">
        <v>21</v>
      </c>
      <c r="B96" s="86"/>
      <c r="C96" s="24">
        <v>3231741</v>
      </c>
      <c r="D96" s="24">
        <v>6366948.9299999997</v>
      </c>
      <c r="E96" s="24">
        <v>2452343</v>
      </c>
      <c r="F96" s="15">
        <f>E96/D96-1</f>
        <v>-0.61483231184013909</v>
      </c>
      <c r="G96" s="16">
        <f>E96/C96-1</f>
        <v>-0.24116969769545271</v>
      </c>
      <c r="H96" s="31"/>
    </row>
    <row r="97" spans="1:8" ht="21" customHeight="1">
      <c r="A97" s="85" t="s">
        <v>1</v>
      </c>
      <c r="B97" s="86"/>
      <c r="C97" s="24">
        <f>ROUND(C96/C95,2)</f>
        <v>8265.32</v>
      </c>
      <c r="D97" s="24">
        <f t="shared" ref="D97:E97" si="6">ROUND(D96/D95,2)</f>
        <v>8686.15</v>
      </c>
      <c r="E97" s="24">
        <f t="shared" si="6"/>
        <v>8093.54</v>
      </c>
      <c r="F97" s="15">
        <f>E97/D97-1</f>
        <v>-6.8224702543704607E-2</v>
      </c>
      <c r="G97" s="16">
        <f>E97/C97-1</f>
        <v>-2.0783224363968955E-2</v>
      </c>
      <c r="H97" s="31"/>
    </row>
    <row r="98" spans="1:8" ht="21" customHeight="1">
      <c r="A98" s="97" t="s">
        <v>7</v>
      </c>
      <c r="B98" s="98"/>
      <c r="C98" s="98"/>
      <c r="D98" s="98"/>
      <c r="E98" s="98"/>
      <c r="F98" s="98"/>
      <c r="G98" s="99"/>
      <c r="H98" s="46"/>
    </row>
    <row r="99" spans="1:8" ht="21" customHeight="1">
      <c r="A99" s="85" t="s">
        <v>8</v>
      </c>
      <c r="B99" s="86"/>
      <c r="C99" s="64">
        <v>1676154</v>
      </c>
      <c r="D99" s="64">
        <v>2269325</v>
      </c>
      <c r="E99" s="64">
        <v>1463200</v>
      </c>
      <c r="F99" s="15">
        <f>E99/D99-1</f>
        <v>-0.35522677448139861</v>
      </c>
      <c r="G99" s="16">
        <f>E99/C99-1</f>
        <v>-0.12704918521806474</v>
      </c>
      <c r="H99" s="31"/>
    </row>
    <row r="100" spans="1:8" ht="21" customHeight="1">
      <c r="A100" s="85" t="s">
        <v>23</v>
      </c>
      <c r="B100" s="86"/>
      <c r="C100" s="24">
        <v>33523099.960000001</v>
      </c>
      <c r="D100" s="24">
        <v>45386018.57</v>
      </c>
      <c r="E100" s="24">
        <v>29264040</v>
      </c>
      <c r="F100" s="15">
        <f>E100/D100-1</f>
        <v>-0.35521905375186558</v>
      </c>
      <c r="G100" s="16">
        <f>E100/C100-1</f>
        <v>-0.1270485117749236</v>
      </c>
      <c r="H100" s="31"/>
    </row>
    <row r="101" spans="1:8" ht="21" customHeight="1">
      <c r="A101" s="95" t="s">
        <v>9</v>
      </c>
      <c r="B101" s="96"/>
      <c r="C101" s="41">
        <f>ROUND(C100/C99,2)</f>
        <v>20</v>
      </c>
      <c r="D101" s="41">
        <f t="shared" ref="D101:E101" si="7">ROUND(D100/D99,2)</f>
        <v>20</v>
      </c>
      <c r="E101" s="41">
        <f t="shared" si="7"/>
        <v>20</v>
      </c>
      <c r="F101" s="17">
        <f>E101/D101-1</f>
        <v>0</v>
      </c>
      <c r="G101" s="14">
        <f>E101/C101-1</f>
        <v>0</v>
      </c>
      <c r="H101" s="31"/>
    </row>
    <row r="102" spans="1:8" ht="27.75" customHeight="1">
      <c r="A102" s="32"/>
      <c r="B102" s="32"/>
      <c r="C102" s="33"/>
      <c r="D102" s="33"/>
      <c r="E102" s="33"/>
      <c r="F102" s="25"/>
      <c r="G102" s="31"/>
      <c r="H102" s="31"/>
    </row>
    <row r="103" spans="1:8" ht="35.25" customHeight="1">
      <c r="A103" s="123" t="s">
        <v>64</v>
      </c>
      <c r="B103" s="123"/>
      <c r="C103" s="123"/>
      <c r="D103" s="123"/>
      <c r="E103" s="123"/>
      <c r="F103" s="123"/>
      <c r="G103" s="123"/>
      <c r="H103" s="61"/>
    </row>
    <row r="104" spans="1:8" ht="30" customHeight="1">
      <c r="A104" s="108" t="s">
        <v>0</v>
      </c>
      <c r="B104" s="109"/>
      <c r="C104" s="118" t="str">
        <f>C91</f>
        <v>2024 rok</v>
      </c>
      <c r="D104" s="119"/>
      <c r="E104" s="118" t="str">
        <f>E91</f>
        <v>2025 rok</v>
      </c>
      <c r="F104" s="120"/>
      <c r="G104" s="119"/>
      <c r="H104" s="58"/>
    </row>
    <row r="105" spans="1:8" ht="33" customHeight="1">
      <c r="A105" s="110"/>
      <c r="B105" s="111"/>
      <c r="C105" s="114" t="str">
        <f>C92</f>
        <v>styczeń</v>
      </c>
      <c r="D105" s="114" t="str">
        <f t="shared" ref="D105:E105" si="8">D92</f>
        <v>grudzień</v>
      </c>
      <c r="E105" s="114" t="str">
        <f t="shared" si="8"/>
        <v>styczeń</v>
      </c>
      <c r="F105" s="102" t="s">
        <v>25</v>
      </c>
      <c r="G105" s="103"/>
      <c r="H105" s="55"/>
    </row>
    <row r="106" spans="1:8" ht="75" customHeight="1">
      <c r="A106" s="112"/>
      <c r="B106" s="113"/>
      <c r="C106" s="115"/>
      <c r="D106" s="115"/>
      <c r="E106" s="115"/>
      <c r="F106" s="8" t="str">
        <f>F93</f>
        <v>stycznia
2025 r. 
z 
grudniem
2024 r.</v>
      </c>
      <c r="G106" s="8" t="str">
        <f>G93</f>
        <v>stycznia
2025 r. 
ze styczniem
2024 r.</v>
      </c>
      <c r="H106" s="78"/>
    </row>
    <row r="107" spans="1:8" ht="30" customHeight="1">
      <c r="A107" s="121" t="s">
        <v>59</v>
      </c>
      <c r="B107" s="122"/>
      <c r="C107" s="11">
        <f>SUM(C108:C111)</f>
        <v>315023310.04000002</v>
      </c>
      <c r="D107" s="24">
        <f>SUM(D108:D111)</f>
        <v>331284954.82000005</v>
      </c>
      <c r="E107" s="24">
        <f>SUM(E108:E111)</f>
        <v>332765089.89999998</v>
      </c>
      <c r="F107" s="37">
        <f>E107/D107-1</f>
        <v>4.4678608504999939E-3</v>
      </c>
      <c r="G107" s="38">
        <f>E107/C107-1</f>
        <v>5.6318943057728665E-2</v>
      </c>
      <c r="H107" s="77"/>
    </row>
    <row r="108" spans="1:8" ht="30" customHeight="1">
      <c r="A108" s="85" t="s">
        <v>63</v>
      </c>
      <c r="B108" s="86"/>
      <c r="C108" s="36">
        <v>154743996</v>
      </c>
      <c r="D108" s="36">
        <v>171907233</v>
      </c>
      <c r="E108" s="36">
        <v>171949367</v>
      </c>
      <c r="F108" s="37">
        <f>E108/D108-1</f>
        <v>2.4509730780208905E-4</v>
      </c>
      <c r="G108" s="38">
        <f>E108/C108-1</f>
        <v>0.11118603270397642</v>
      </c>
      <c r="H108" s="77"/>
    </row>
    <row r="109" spans="1:8" ht="30" customHeight="1">
      <c r="A109" s="85" t="s">
        <v>27</v>
      </c>
      <c r="B109" s="86"/>
      <c r="C109" s="24">
        <v>155167000</v>
      </c>
      <c r="D109" s="24">
        <v>155167000</v>
      </c>
      <c r="E109" s="24">
        <v>155167000</v>
      </c>
      <c r="F109" s="37">
        <f>E109/D109-1</f>
        <v>0</v>
      </c>
      <c r="G109" s="38">
        <f>E109/C109-1</f>
        <v>0</v>
      </c>
      <c r="H109" s="77"/>
    </row>
    <row r="110" spans="1:8" ht="30" customHeight="1">
      <c r="A110" s="100" t="s">
        <v>28</v>
      </c>
      <c r="B110" s="101"/>
      <c r="C110" s="24">
        <v>375940</v>
      </c>
      <c r="D110" s="24">
        <v>524999.41</v>
      </c>
      <c r="E110" s="24">
        <v>506751.58999999997</v>
      </c>
      <c r="F110" s="37">
        <f>E110/D110-1</f>
        <v>-3.475779144208957E-2</v>
      </c>
      <c r="G110" s="38">
        <f>E110/C110-1</f>
        <v>0.34795869021652392</v>
      </c>
      <c r="H110" s="77"/>
    </row>
    <row r="111" spans="1:8" ht="30" customHeight="1">
      <c r="A111" s="95" t="s">
        <v>66</v>
      </c>
      <c r="B111" s="96"/>
      <c r="C111" s="41">
        <v>4736374.04</v>
      </c>
      <c r="D111" s="41">
        <v>3685722.41</v>
      </c>
      <c r="E111" s="41">
        <v>5141971.3100000005</v>
      </c>
      <c r="F111" s="39">
        <f>E111/D111-1</f>
        <v>0.39510541978119296</v>
      </c>
      <c r="G111" s="40">
        <f>E111/C111-1</f>
        <v>8.5634552206945269E-2</v>
      </c>
      <c r="H111" s="77"/>
    </row>
    <row r="112" spans="1:8" ht="27.75" customHeight="1">
      <c r="A112" s="34"/>
      <c r="B112" s="34"/>
      <c r="C112" s="34"/>
      <c r="D112" s="34"/>
      <c r="E112" s="34"/>
      <c r="F112" s="34"/>
      <c r="G112" s="34"/>
      <c r="H112" s="34"/>
    </row>
    <row r="113" spans="1:10" ht="31.5" customHeight="1">
      <c r="A113" s="107" t="s">
        <v>70</v>
      </c>
      <c r="B113" s="107"/>
      <c r="C113" s="107"/>
      <c r="D113" s="107"/>
      <c r="E113" s="107"/>
      <c r="F113" s="107"/>
      <c r="G113" s="107"/>
      <c r="H113" s="53"/>
    </row>
    <row r="114" spans="1:10" ht="24.75" customHeight="1">
      <c r="A114" s="108" t="s">
        <v>0</v>
      </c>
      <c r="B114" s="109"/>
      <c r="C114" s="118" t="str">
        <f>C104</f>
        <v>2024 rok</v>
      </c>
      <c r="D114" s="119"/>
      <c r="E114" s="118" t="str">
        <f>E104</f>
        <v>2025 rok</v>
      </c>
      <c r="F114" s="120"/>
      <c r="G114" s="119"/>
      <c r="H114" s="58"/>
    </row>
    <row r="115" spans="1:10" ht="34.5" customHeight="1">
      <c r="A115" s="110"/>
      <c r="B115" s="111"/>
      <c r="C115" s="114" t="str">
        <f>C105</f>
        <v>styczeń</v>
      </c>
      <c r="D115" s="114" t="str">
        <f>D105</f>
        <v>grudzień</v>
      </c>
      <c r="E115" s="116" t="str">
        <f>E105</f>
        <v>styczeń</v>
      </c>
      <c r="F115" s="102" t="s">
        <v>25</v>
      </c>
      <c r="G115" s="103"/>
      <c r="H115" s="55"/>
    </row>
    <row r="116" spans="1:10" ht="75" customHeight="1">
      <c r="A116" s="112"/>
      <c r="B116" s="113"/>
      <c r="C116" s="115"/>
      <c r="D116" s="115"/>
      <c r="E116" s="117"/>
      <c r="F116" s="8" t="str">
        <f>F106</f>
        <v>stycznia
2025 r. 
z 
grudniem
2024 r.</v>
      </c>
      <c r="G116" s="8" t="str">
        <f>G106</f>
        <v>stycznia
2025 r. 
ze styczniem
2024 r.</v>
      </c>
      <c r="H116" s="55"/>
    </row>
    <row r="117" spans="1:10" ht="18.75" customHeight="1">
      <c r="A117" s="104" t="s">
        <v>16</v>
      </c>
      <c r="B117" s="105"/>
      <c r="C117" s="105"/>
      <c r="D117" s="105"/>
      <c r="E117" s="105"/>
      <c r="F117" s="105"/>
      <c r="G117" s="106"/>
      <c r="H117" s="46"/>
    </row>
    <row r="118" spans="1:10" ht="18.75" customHeight="1">
      <c r="A118" s="85" t="s">
        <v>68</v>
      </c>
      <c r="B118" s="86"/>
      <c r="C118" s="9">
        <v>2340</v>
      </c>
      <c r="D118" s="9">
        <v>2042</v>
      </c>
      <c r="E118" s="64">
        <v>2018</v>
      </c>
      <c r="F118" s="15">
        <f>E118/D118-1</f>
        <v>-1.175318315377083E-2</v>
      </c>
      <c r="G118" s="16">
        <f>E118/C118-1</f>
        <v>-0.13760683760683756</v>
      </c>
      <c r="H118" s="31"/>
    </row>
    <row r="119" spans="1:10" ht="18.75" customHeight="1">
      <c r="A119" s="85" t="s">
        <v>21</v>
      </c>
      <c r="B119" s="86"/>
      <c r="C119" s="11">
        <v>7041763</v>
      </c>
      <c r="D119" s="11">
        <v>6875500.9000000004</v>
      </c>
      <c r="E119" s="24">
        <v>6780233.8700000001</v>
      </c>
      <c r="F119" s="15">
        <f>E119/D119-1</f>
        <v>-1.3856013021538605E-2</v>
      </c>
      <c r="G119" s="16">
        <f>E119/C119-1</f>
        <v>-3.7139723390293033E-2</v>
      </c>
      <c r="H119" s="31"/>
    </row>
    <row r="120" spans="1:10" ht="18.75" customHeight="1">
      <c r="A120" s="85" t="s">
        <v>1</v>
      </c>
      <c r="B120" s="86"/>
      <c r="C120" s="11">
        <v>3009.3</v>
      </c>
      <c r="D120" s="11">
        <v>3367.04</v>
      </c>
      <c r="E120" s="24">
        <v>3359.88</v>
      </c>
      <c r="F120" s="15">
        <f>E120/D120-1</f>
        <v>-2.1264968637141335E-3</v>
      </c>
      <c r="G120" s="16">
        <f>E120/C120-1</f>
        <v>0.1164988535539826</v>
      </c>
      <c r="H120" s="31"/>
      <c r="I120" s="42"/>
      <c r="J120" s="42"/>
    </row>
    <row r="121" spans="1:10" ht="18.75" customHeight="1">
      <c r="A121" s="97" t="s">
        <v>19</v>
      </c>
      <c r="B121" s="98"/>
      <c r="C121" s="98"/>
      <c r="D121" s="98"/>
      <c r="E121" s="98"/>
      <c r="F121" s="98"/>
      <c r="G121" s="99"/>
      <c r="H121" s="46"/>
    </row>
    <row r="122" spans="1:10" ht="18.75" customHeight="1">
      <c r="A122" s="85" t="s">
        <v>3</v>
      </c>
      <c r="B122" s="86"/>
      <c r="C122" s="22">
        <v>72</v>
      </c>
      <c r="D122" s="9">
        <v>52</v>
      </c>
      <c r="E122" s="9">
        <v>50</v>
      </c>
      <c r="F122" s="15">
        <f>E122/D122-1</f>
        <v>-3.8461538461538436E-2</v>
      </c>
      <c r="G122" s="16">
        <f>E122/C122-1</f>
        <v>-0.30555555555555558</v>
      </c>
      <c r="H122" s="31"/>
    </row>
    <row r="123" spans="1:10" ht="18.75" customHeight="1">
      <c r="A123" s="85" t="s">
        <v>21</v>
      </c>
      <c r="B123" s="86"/>
      <c r="C123" s="23">
        <v>81152.639999999999</v>
      </c>
      <c r="D123" s="11">
        <v>65713.959999999992</v>
      </c>
      <c r="E123" s="11">
        <v>63186.5</v>
      </c>
      <c r="F123" s="15">
        <f>E123/D123-1</f>
        <v>-3.8461538461538325E-2</v>
      </c>
      <c r="G123" s="16">
        <f>E123/C123-1</f>
        <v>-0.22138700601730266</v>
      </c>
      <c r="H123" s="31"/>
    </row>
    <row r="124" spans="1:10" ht="18.75" customHeight="1">
      <c r="A124" s="100" t="s">
        <v>62</v>
      </c>
      <c r="B124" s="101"/>
      <c r="C124" s="81">
        <v>1127.1199999999999</v>
      </c>
      <c r="D124" s="24">
        <v>1263.73</v>
      </c>
      <c r="E124" s="24">
        <v>1263.73</v>
      </c>
      <c r="F124" s="15">
        <f>E124/D124-1</f>
        <v>0</v>
      </c>
      <c r="G124" s="16">
        <f>E124/C124-1</f>
        <v>0.1212027113350842</v>
      </c>
      <c r="H124" s="31"/>
    </row>
    <row r="125" spans="1:10" ht="18.75" customHeight="1">
      <c r="A125" s="97" t="s">
        <v>2</v>
      </c>
      <c r="B125" s="98"/>
      <c r="C125" s="98"/>
      <c r="D125" s="98"/>
      <c r="E125" s="98"/>
      <c r="F125" s="98"/>
      <c r="G125" s="99"/>
      <c r="H125" s="46"/>
    </row>
    <row r="126" spans="1:10" ht="18.75" customHeight="1">
      <c r="A126" s="85" t="s">
        <v>3</v>
      </c>
      <c r="B126" s="86"/>
      <c r="C126" s="9">
        <v>23162</v>
      </c>
      <c r="D126" s="9">
        <v>20064</v>
      </c>
      <c r="E126" s="9">
        <v>19826</v>
      </c>
      <c r="F126" s="15">
        <f>E126/D126-1</f>
        <v>-1.1862041467304629E-2</v>
      </c>
      <c r="G126" s="16">
        <f>E126/C126-1</f>
        <v>-0.14402901303859772</v>
      </c>
      <c r="H126" s="31"/>
    </row>
    <row r="127" spans="1:10" ht="18.75" customHeight="1">
      <c r="A127" s="85" t="s">
        <v>21</v>
      </c>
      <c r="B127" s="86"/>
      <c r="C127" s="11">
        <v>5877494</v>
      </c>
      <c r="D127" s="11">
        <v>5997319.2300000004</v>
      </c>
      <c r="E127" s="11">
        <v>5903624.6900000004</v>
      </c>
      <c r="F127" s="15">
        <f>E127/D127-1</f>
        <v>-1.5622736827367478E-2</v>
      </c>
      <c r="G127" s="16">
        <f>E127/C127-1</f>
        <v>4.4458896938048831E-3</v>
      </c>
      <c r="H127" s="31"/>
    </row>
    <row r="128" spans="1:10" ht="18.75" customHeight="1">
      <c r="A128" s="85" t="s">
        <v>1</v>
      </c>
      <c r="B128" s="86"/>
      <c r="C128" s="11">
        <f>ROUND(C127/C126,2)</f>
        <v>253.76</v>
      </c>
      <c r="D128" s="11">
        <f t="shared" ref="D128" si="9">ROUND(D127/D126,2)</f>
        <v>298.91000000000003</v>
      </c>
      <c r="E128" s="11">
        <f>ROUND(E127/E126,2)</f>
        <v>297.77</v>
      </c>
      <c r="F128" s="15">
        <f>E128/D128-1</f>
        <v>-3.8138570138169792E-3</v>
      </c>
      <c r="G128" s="16">
        <f>E128/C128-1</f>
        <v>0.17343158890290034</v>
      </c>
      <c r="H128" s="31"/>
    </row>
    <row r="129" spans="1:8" ht="18.75" customHeight="1">
      <c r="A129" s="97" t="s">
        <v>4</v>
      </c>
      <c r="B129" s="98"/>
      <c r="C129" s="98"/>
      <c r="D129" s="98"/>
      <c r="E129" s="98"/>
      <c r="F129" s="98"/>
      <c r="G129" s="99"/>
      <c r="H129" s="46"/>
    </row>
    <row r="130" spans="1:8" ht="18.75" customHeight="1">
      <c r="A130" s="85" t="s">
        <v>3</v>
      </c>
      <c r="B130" s="86"/>
      <c r="C130" s="9">
        <v>6574</v>
      </c>
      <c r="D130" s="9">
        <v>5653</v>
      </c>
      <c r="E130" s="9">
        <v>5574</v>
      </c>
      <c r="F130" s="15">
        <f>E130/D130-1</f>
        <v>-1.3974880594374683E-2</v>
      </c>
      <c r="G130" s="16">
        <f>E130/C130-1</f>
        <v>-0.15211439002129601</v>
      </c>
      <c r="H130" s="31"/>
    </row>
    <row r="131" spans="1:8" ht="18.75" customHeight="1">
      <c r="A131" s="85" t="s">
        <v>21</v>
      </c>
      <c r="B131" s="86"/>
      <c r="C131" s="11">
        <v>1920495</v>
      </c>
      <c r="D131" s="11">
        <v>1856112.79</v>
      </c>
      <c r="E131" s="11">
        <v>1826936.92</v>
      </c>
      <c r="F131" s="15">
        <f>E131/D131-1</f>
        <v>-1.5718802304034662E-2</v>
      </c>
      <c r="G131" s="16">
        <f>E131/C131-1</f>
        <v>-4.8715607174192099E-2</v>
      </c>
      <c r="H131" s="31"/>
    </row>
    <row r="132" spans="1:8" ht="18.75" customHeight="1">
      <c r="A132" s="85" t="s">
        <v>1</v>
      </c>
      <c r="B132" s="86"/>
      <c r="C132" s="11">
        <f>ROUND(C131/C130,2)</f>
        <v>292.13</v>
      </c>
      <c r="D132" s="11">
        <f t="shared" ref="D132:E132" si="10">ROUND(D131/D130,2)</f>
        <v>328.34</v>
      </c>
      <c r="E132" s="11">
        <f t="shared" si="10"/>
        <v>327.76</v>
      </c>
      <c r="F132" s="15">
        <f>E132/D132-1</f>
        <v>-1.7664615946884066E-3</v>
      </c>
      <c r="G132" s="16">
        <f>E132/C132-1</f>
        <v>0.12196624790333077</v>
      </c>
      <c r="H132" s="31"/>
    </row>
    <row r="133" spans="1:8" ht="18.75" customHeight="1">
      <c r="A133" s="97" t="s">
        <v>17</v>
      </c>
      <c r="B133" s="98"/>
      <c r="C133" s="98"/>
      <c r="D133" s="98"/>
      <c r="E133" s="98"/>
      <c r="F133" s="98"/>
      <c r="G133" s="99"/>
      <c r="H133" s="46"/>
    </row>
    <row r="134" spans="1:8" ht="18.75" customHeight="1">
      <c r="A134" s="85" t="s">
        <v>3</v>
      </c>
      <c r="B134" s="86"/>
      <c r="C134" s="9">
        <v>9</v>
      </c>
      <c r="D134" s="9">
        <v>5</v>
      </c>
      <c r="E134" s="9">
        <v>5</v>
      </c>
      <c r="F134" s="15">
        <f>E134/D134-1</f>
        <v>0</v>
      </c>
      <c r="G134" s="16">
        <f>E134/C134-1</f>
        <v>-0.44444444444444442</v>
      </c>
      <c r="H134" s="31"/>
    </row>
    <row r="135" spans="1:8" ht="18.75" customHeight="1">
      <c r="A135" s="85" t="s">
        <v>21</v>
      </c>
      <c r="B135" s="86"/>
      <c r="C135" s="11">
        <v>36000</v>
      </c>
      <c r="D135" s="11">
        <v>20000</v>
      </c>
      <c r="E135" s="11">
        <v>20000</v>
      </c>
      <c r="F135" s="15">
        <f>E135/D135-1</f>
        <v>0</v>
      </c>
      <c r="G135" s="16">
        <f>E135/C135-1</f>
        <v>-0.44444444444444442</v>
      </c>
      <c r="H135" s="31"/>
    </row>
    <row r="136" spans="1:8" ht="18.75" customHeight="1">
      <c r="A136" s="85" t="s">
        <v>1</v>
      </c>
      <c r="B136" s="86"/>
      <c r="C136" s="24">
        <f>ROUND(C135/C134,2)</f>
        <v>4000</v>
      </c>
      <c r="D136" s="24">
        <f t="shared" ref="D136:E136" si="11">ROUND(D135/D134,2)</f>
        <v>4000</v>
      </c>
      <c r="E136" s="24">
        <f t="shared" si="11"/>
        <v>4000</v>
      </c>
      <c r="F136" s="15">
        <f>E136/D136-1</f>
        <v>0</v>
      </c>
      <c r="G136" s="16">
        <f>E136/C136-1</f>
        <v>0</v>
      </c>
      <c r="H136" s="31"/>
    </row>
    <row r="137" spans="1:8" ht="18.75" customHeight="1">
      <c r="A137" s="97" t="s">
        <v>13</v>
      </c>
      <c r="B137" s="98"/>
      <c r="C137" s="98"/>
      <c r="D137" s="98"/>
      <c r="E137" s="98"/>
      <c r="F137" s="98"/>
      <c r="G137" s="99"/>
      <c r="H137" s="46"/>
    </row>
    <row r="138" spans="1:8" ht="18.75" customHeight="1">
      <c r="A138" s="85" t="s">
        <v>3</v>
      </c>
      <c r="B138" s="86"/>
      <c r="C138" s="9">
        <v>1524</v>
      </c>
      <c r="D138" s="9">
        <v>1225</v>
      </c>
      <c r="E138" s="9">
        <v>1201</v>
      </c>
      <c r="F138" s="15">
        <f>E138/D138-1</f>
        <v>-1.959183673469389E-2</v>
      </c>
      <c r="G138" s="16">
        <f>E138/C138-1</f>
        <v>-0.21194225721784776</v>
      </c>
      <c r="H138" s="31"/>
    </row>
    <row r="139" spans="1:8" ht="18.75" customHeight="1">
      <c r="A139" s="85" t="s">
        <v>21</v>
      </c>
      <c r="B139" s="86"/>
      <c r="C139" s="11">
        <v>444236</v>
      </c>
      <c r="D139" s="11">
        <v>402026.68</v>
      </c>
      <c r="E139" s="11">
        <v>392969.18</v>
      </c>
      <c r="F139" s="15">
        <f>E139/D139-1</f>
        <v>-2.2529599279331403E-2</v>
      </c>
      <c r="G139" s="16">
        <f>E139/C139-1</f>
        <v>-0.11540446969628759</v>
      </c>
      <c r="H139" s="31"/>
    </row>
    <row r="140" spans="1:8" ht="18.75" customHeight="1">
      <c r="A140" s="85" t="s">
        <v>1</v>
      </c>
      <c r="B140" s="86"/>
      <c r="C140" s="11">
        <f>ROUND(C139/C138,2)</f>
        <v>291.49</v>
      </c>
      <c r="D140" s="11">
        <f t="shared" ref="D140:E140" si="12">ROUND(D139/D138,2)</f>
        <v>328.19</v>
      </c>
      <c r="E140" s="11">
        <f t="shared" si="12"/>
        <v>327.2</v>
      </c>
      <c r="F140" s="15">
        <f>E140/D140-1</f>
        <v>-3.0165452938846204E-3</v>
      </c>
      <c r="G140" s="16">
        <f>E140/C140-1</f>
        <v>0.1225084908573193</v>
      </c>
      <c r="H140" s="31"/>
    </row>
    <row r="141" spans="1:8" ht="18.75" customHeight="1">
      <c r="A141" s="97" t="s">
        <v>5</v>
      </c>
      <c r="B141" s="98"/>
      <c r="C141" s="98"/>
      <c r="D141" s="98"/>
      <c r="E141" s="98"/>
      <c r="F141" s="98"/>
      <c r="G141" s="99"/>
      <c r="H141" s="46"/>
    </row>
    <row r="142" spans="1:8" ht="18.75" customHeight="1">
      <c r="A142" s="85" t="s">
        <v>3</v>
      </c>
      <c r="B142" s="86"/>
      <c r="C142" s="9">
        <v>4348</v>
      </c>
      <c r="D142" s="9">
        <v>3728</v>
      </c>
      <c r="E142" s="9">
        <v>3682</v>
      </c>
      <c r="F142" s="15">
        <f>E142/D142-1</f>
        <v>-1.2339055793991416E-2</v>
      </c>
      <c r="G142" s="16">
        <f>E142/C142-1</f>
        <v>-0.15317387304507823</v>
      </c>
      <c r="H142" s="31"/>
    </row>
    <row r="143" spans="1:8" ht="18.75" customHeight="1">
      <c r="A143" s="85" t="s">
        <v>21</v>
      </c>
      <c r="B143" s="86"/>
      <c r="C143" s="11">
        <v>1120684</v>
      </c>
      <c r="D143" s="11">
        <v>1074165.1200000001</v>
      </c>
      <c r="E143" s="11">
        <v>1058766.82</v>
      </c>
      <c r="F143" s="15">
        <f>E143/D143-1</f>
        <v>-1.4335133131114897E-2</v>
      </c>
      <c r="G143" s="16">
        <f>E143/C143-1</f>
        <v>-5.5249454797248743E-2</v>
      </c>
      <c r="H143" s="31"/>
    </row>
    <row r="144" spans="1:8" ht="18.75" customHeight="1">
      <c r="A144" s="85" t="s">
        <v>1</v>
      </c>
      <c r="B144" s="86"/>
      <c r="C144" s="11">
        <f>ROUND(C143/C142,2)</f>
        <v>257.75</v>
      </c>
      <c r="D144" s="11">
        <f t="shared" ref="D144:E144" si="13">ROUND(D143/D142,2)</f>
        <v>288.13</v>
      </c>
      <c r="E144" s="11">
        <f t="shared" si="13"/>
        <v>287.55</v>
      </c>
      <c r="F144" s="15">
        <f>E144/D144-1</f>
        <v>-2.0129802519694984E-3</v>
      </c>
      <c r="G144" s="16">
        <f>E144/C144-1</f>
        <v>0.11561590688651791</v>
      </c>
      <c r="H144" s="31"/>
    </row>
    <row r="145" spans="1:8" ht="18.75" customHeight="1">
      <c r="A145" s="97" t="s">
        <v>6</v>
      </c>
      <c r="B145" s="98"/>
      <c r="C145" s="98"/>
      <c r="D145" s="98"/>
      <c r="E145" s="98"/>
      <c r="F145" s="98"/>
      <c r="G145" s="99"/>
      <c r="H145" s="46"/>
    </row>
    <row r="146" spans="1:8" ht="18.75" customHeight="1">
      <c r="A146" s="85" t="s">
        <v>3</v>
      </c>
      <c r="B146" s="86"/>
      <c r="C146" s="9">
        <v>18309</v>
      </c>
      <c r="D146" s="9">
        <v>15574</v>
      </c>
      <c r="E146" s="9">
        <v>15361</v>
      </c>
      <c r="F146" s="15">
        <f>E146/D146-1</f>
        <v>-1.3676640554770803E-2</v>
      </c>
      <c r="G146" s="16">
        <f>E146/C146-1</f>
        <v>-0.16101370910481183</v>
      </c>
      <c r="H146" s="31"/>
    </row>
    <row r="147" spans="1:8" ht="18.75" customHeight="1">
      <c r="A147" s="85" t="s">
        <v>21</v>
      </c>
      <c r="B147" s="86"/>
      <c r="C147" s="11">
        <v>803256</v>
      </c>
      <c r="D147" s="11">
        <v>767807.49</v>
      </c>
      <c r="E147" s="11">
        <v>754559.64</v>
      </c>
      <c r="F147" s="15">
        <f>E147/D147-1</f>
        <v>-1.7254129677739871E-2</v>
      </c>
      <c r="G147" s="16">
        <f>E147/C147-1</f>
        <v>-6.0623711494218524E-2</v>
      </c>
      <c r="H147" s="31"/>
    </row>
    <row r="148" spans="1:8" ht="18.75" customHeight="1">
      <c r="A148" s="85" t="s">
        <v>1</v>
      </c>
      <c r="B148" s="86"/>
      <c r="C148" s="11">
        <f>ROUND(C147/C146,2)</f>
        <v>43.87</v>
      </c>
      <c r="D148" s="11">
        <f t="shared" ref="D148:E148" si="14">ROUND(D147/D146,2)</f>
        <v>49.3</v>
      </c>
      <c r="E148" s="11">
        <f t="shared" si="14"/>
        <v>49.12</v>
      </c>
      <c r="F148" s="15">
        <f>E148/D148-1</f>
        <v>-3.6511156186612714E-3</v>
      </c>
      <c r="G148" s="16">
        <f>E148/C148-1</f>
        <v>0.11967175746523817</v>
      </c>
      <c r="H148" s="31"/>
    </row>
    <row r="149" spans="1:8" ht="18.75" customHeight="1">
      <c r="A149" s="97" t="s">
        <v>14</v>
      </c>
      <c r="B149" s="98"/>
      <c r="C149" s="98"/>
      <c r="D149" s="98"/>
      <c r="E149" s="98"/>
      <c r="F149" s="98"/>
      <c r="G149" s="99"/>
      <c r="H149" s="46"/>
    </row>
    <row r="150" spans="1:8" ht="20.25" customHeight="1">
      <c r="A150" s="85" t="s">
        <v>3</v>
      </c>
      <c r="B150" s="86"/>
      <c r="C150" s="9">
        <v>5</v>
      </c>
      <c r="D150" s="9">
        <v>5</v>
      </c>
      <c r="E150" s="9">
        <v>5</v>
      </c>
      <c r="F150" s="15">
        <f>E150/D150-1</f>
        <v>0</v>
      </c>
      <c r="G150" s="16">
        <f>E150/C150-1</f>
        <v>0</v>
      </c>
      <c r="H150" s="31"/>
    </row>
    <row r="151" spans="1:8" ht="18.75" customHeight="1">
      <c r="A151" s="85" t="s">
        <v>21</v>
      </c>
      <c r="B151" s="86"/>
      <c r="C151" s="11">
        <v>6179.05</v>
      </c>
      <c r="D151" s="11">
        <v>6927.95</v>
      </c>
      <c r="E151" s="11">
        <v>6927.95</v>
      </c>
      <c r="F151" s="15">
        <f>E151/D151-1</f>
        <v>0</v>
      </c>
      <c r="G151" s="16">
        <f>E151/C151-1</f>
        <v>0.12119986082002887</v>
      </c>
      <c r="H151" s="31"/>
    </row>
    <row r="152" spans="1:8" ht="18.75" customHeight="1">
      <c r="A152" s="85" t="s">
        <v>1</v>
      </c>
      <c r="B152" s="86"/>
      <c r="C152" s="11">
        <f>ROUND(C151/C150,2)</f>
        <v>1235.81</v>
      </c>
      <c r="D152" s="11">
        <f t="shared" ref="D152:E152" si="15">ROUND(D151/D150,2)</f>
        <v>1385.59</v>
      </c>
      <c r="E152" s="11">
        <f t="shared" si="15"/>
        <v>1385.59</v>
      </c>
      <c r="F152" s="15">
        <f>E152/D152-1</f>
        <v>0</v>
      </c>
      <c r="G152" s="16">
        <f>E152/C152-1</f>
        <v>0.12119986082002887</v>
      </c>
      <c r="H152" s="31"/>
    </row>
    <row r="153" spans="1:8" ht="18.75" customHeight="1">
      <c r="A153" s="97" t="s">
        <v>18</v>
      </c>
      <c r="B153" s="98"/>
      <c r="C153" s="98"/>
      <c r="D153" s="98"/>
      <c r="E153" s="98"/>
      <c r="F153" s="98"/>
      <c r="G153" s="99"/>
      <c r="H153" s="46"/>
    </row>
    <row r="154" spans="1:8" ht="20.25" customHeight="1">
      <c r="A154" s="85" t="s">
        <v>68</v>
      </c>
      <c r="B154" s="86"/>
      <c r="C154" s="9">
        <v>1394</v>
      </c>
      <c r="D154" s="9">
        <v>1444</v>
      </c>
      <c r="E154" s="9">
        <v>1454</v>
      </c>
      <c r="F154" s="15">
        <f>E154/D154-1</f>
        <v>6.9252077562327319E-3</v>
      </c>
      <c r="G154" s="16">
        <f>E154/C154-1</f>
        <v>4.3041606886657036E-2</v>
      </c>
      <c r="H154" s="31"/>
    </row>
    <row r="155" spans="1:8" ht="18.75" customHeight="1">
      <c r="A155" s="85" t="s">
        <v>33</v>
      </c>
      <c r="B155" s="86"/>
      <c r="C155" s="11">
        <v>2270648.17</v>
      </c>
      <c r="D155" s="11">
        <v>2625108.66</v>
      </c>
      <c r="E155" s="11">
        <v>2617668.7000000002</v>
      </c>
      <c r="F155" s="15">
        <f>E155/D155-1</f>
        <v>-2.8341531584448187E-3</v>
      </c>
      <c r="G155" s="16">
        <f>E155/C155-1</f>
        <v>0.15282884181920631</v>
      </c>
      <c r="H155" s="31"/>
    </row>
    <row r="156" spans="1:8" ht="18.75" customHeight="1">
      <c r="A156" s="85" t="s">
        <v>34</v>
      </c>
      <c r="B156" s="86"/>
      <c r="C156" s="79">
        <v>1588.44</v>
      </c>
      <c r="D156" s="79">
        <v>1780.96</v>
      </c>
      <c r="E156" s="11">
        <v>1780.96</v>
      </c>
      <c r="F156" s="15">
        <f>E156/D156-1</f>
        <v>0</v>
      </c>
      <c r="G156" s="16">
        <f>E156/C156-1</f>
        <v>0.12120067487597885</v>
      </c>
      <c r="H156" s="31"/>
    </row>
    <row r="157" spans="1:8" ht="28.5" customHeight="1">
      <c r="A157" s="89" t="s">
        <v>35</v>
      </c>
      <c r="B157" s="90"/>
      <c r="C157" s="90"/>
      <c r="D157" s="90"/>
      <c r="E157" s="90"/>
      <c r="F157" s="90"/>
      <c r="G157" s="91"/>
      <c r="H157" s="44"/>
    </row>
    <row r="158" spans="1:8" ht="18.75" customHeight="1">
      <c r="A158" s="85" t="s">
        <v>3</v>
      </c>
      <c r="B158" s="86"/>
      <c r="C158" s="9">
        <v>315</v>
      </c>
      <c r="D158" s="9">
        <v>327</v>
      </c>
      <c r="E158" s="9">
        <v>324</v>
      </c>
      <c r="F158" s="15">
        <f>E158/D158-1</f>
        <v>-9.1743119266054496E-3</v>
      </c>
      <c r="G158" s="16">
        <f>E158/C158-1</f>
        <v>2.857142857142847E-2</v>
      </c>
      <c r="H158" s="31"/>
    </row>
    <row r="159" spans="1:8" ht="18.75" customHeight="1">
      <c r="A159" s="85" t="s">
        <v>21</v>
      </c>
      <c r="B159" s="86"/>
      <c r="C159" s="11">
        <v>395598.89</v>
      </c>
      <c r="D159" s="11">
        <v>457292.64000000007</v>
      </c>
      <c r="E159" s="11">
        <v>455813.02999999997</v>
      </c>
      <c r="F159" s="15">
        <f>E159/D159-1</f>
        <v>-3.2355867350064571E-3</v>
      </c>
      <c r="G159" s="16">
        <f>E159/C159-1</f>
        <v>0.15221008329927299</v>
      </c>
      <c r="H159" s="31"/>
    </row>
    <row r="160" spans="1:8" ht="18.75" customHeight="1">
      <c r="A160" s="85" t="s">
        <v>69</v>
      </c>
      <c r="B160" s="86"/>
      <c r="C160" s="11">
        <f t="shared" ref="C160:E160" si="16">ROUND(C159/C158,2)</f>
        <v>1255.8699999999999</v>
      </c>
      <c r="D160" s="11">
        <f t="shared" si="16"/>
        <v>1398.45</v>
      </c>
      <c r="E160" s="11">
        <f t="shared" si="16"/>
        <v>1406.83</v>
      </c>
      <c r="F160" s="15">
        <f>E160/D160-1</f>
        <v>5.9923486717436969E-3</v>
      </c>
      <c r="G160" s="16">
        <f>E160/C160-1</f>
        <v>0.12020352425012137</v>
      </c>
      <c r="H160" s="31"/>
    </row>
    <row r="161" spans="1:8" ht="18.75" customHeight="1">
      <c r="A161" s="92" t="s">
        <v>73</v>
      </c>
      <c r="B161" s="93"/>
      <c r="C161" s="93"/>
      <c r="D161" s="93"/>
      <c r="E161" s="93"/>
      <c r="F161" s="93"/>
      <c r="G161" s="94"/>
      <c r="H161" s="45"/>
    </row>
    <row r="162" spans="1:8" ht="18.75" customHeight="1">
      <c r="A162" s="85" t="s">
        <v>3</v>
      </c>
      <c r="B162" s="86"/>
      <c r="C162" s="9">
        <v>31457</v>
      </c>
      <c r="D162" s="9">
        <v>36328</v>
      </c>
      <c r="E162" s="9">
        <v>36575</v>
      </c>
      <c r="F162" s="15">
        <f>E162/D162-1</f>
        <v>6.7991631799162455E-3</v>
      </c>
      <c r="G162" s="16">
        <f>E162/C162-1</f>
        <v>0.1626982865498936</v>
      </c>
      <c r="H162" s="62"/>
    </row>
    <row r="163" spans="1:8" ht="18.75" customHeight="1">
      <c r="A163" s="85" t="s">
        <v>21</v>
      </c>
      <c r="B163" s="86"/>
      <c r="C163" s="11">
        <v>9575400</v>
      </c>
      <c r="D163" s="11">
        <v>12397893.239999998</v>
      </c>
      <c r="E163" s="11">
        <v>12398793.24</v>
      </c>
      <c r="F163" s="15">
        <f>E163/D163-1</f>
        <v>7.2592978708430067E-5</v>
      </c>
      <c r="G163" s="16">
        <f>E163/C163-1</f>
        <v>0.29485903878689146</v>
      </c>
      <c r="H163" s="62"/>
    </row>
    <row r="164" spans="1:8" ht="18.75" customHeight="1">
      <c r="A164" s="95" t="s">
        <v>65</v>
      </c>
      <c r="B164" s="96"/>
      <c r="C164" s="11">
        <v>300</v>
      </c>
      <c r="D164" s="12">
        <v>336.36</v>
      </c>
      <c r="E164" s="12">
        <v>336.36</v>
      </c>
      <c r="F164" s="17">
        <f>E164/D164-1</f>
        <v>0</v>
      </c>
      <c r="G164" s="16">
        <f>E164/C164-1</f>
        <v>0.12119999999999997</v>
      </c>
      <c r="H164" s="62"/>
    </row>
    <row r="165" spans="1:8" ht="24.75" customHeight="1">
      <c r="A165" s="87" t="s">
        <v>46</v>
      </c>
      <c r="B165" s="87"/>
      <c r="C165" s="87"/>
      <c r="D165" s="87"/>
      <c r="E165" s="87"/>
      <c r="F165" s="87"/>
      <c r="G165" s="87"/>
      <c r="H165" s="63"/>
    </row>
    <row r="166" spans="1:8" ht="14.25" customHeight="1">
      <c r="A166" s="88" t="s">
        <v>47</v>
      </c>
      <c r="B166" s="88"/>
      <c r="C166" s="88"/>
      <c r="D166" s="88"/>
      <c r="E166" s="88"/>
      <c r="F166" s="88"/>
      <c r="G166" s="88"/>
      <c r="H166" s="43"/>
    </row>
    <row r="167" spans="1:8" ht="14.25" customHeight="1">
      <c r="D167" s="21"/>
      <c r="E167" s="21"/>
      <c r="F167" s="21"/>
      <c r="G167" s="21"/>
      <c r="H167" s="21"/>
    </row>
    <row r="168" spans="1:8">
      <c r="D168" s="20"/>
      <c r="E168" s="20"/>
      <c r="F168" s="25"/>
      <c r="G168" s="21"/>
      <c r="H168" s="21"/>
    </row>
  </sheetData>
  <mergeCells count="154">
    <mergeCell ref="B8:G8"/>
    <mergeCell ref="B15:G15"/>
    <mergeCell ref="B18:G18"/>
    <mergeCell ref="B19:G19"/>
    <mergeCell ref="B35:G35"/>
    <mergeCell ref="A36:G36"/>
    <mergeCell ref="B43:G43"/>
    <mergeCell ref="B44:G44"/>
    <mergeCell ref="B45:G45"/>
    <mergeCell ref="B46:F46"/>
    <mergeCell ref="B47:F47"/>
    <mergeCell ref="B48:F48"/>
    <mergeCell ref="B37:G37"/>
    <mergeCell ref="B38:G38"/>
    <mergeCell ref="B39:G39"/>
    <mergeCell ref="B40:G40"/>
    <mergeCell ref="B41:G41"/>
    <mergeCell ref="B42:G42"/>
    <mergeCell ref="B49:F49"/>
    <mergeCell ref="B50:F50"/>
    <mergeCell ref="B51:F51"/>
    <mergeCell ref="B52:F52"/>
    <mergeCell ref="A57:G57"/>
    <mergeCell ref="A58:B60"/>
    <mergeCell ref="C59:C60"/>
    <mergeCell ref="D59:D60"/>
    <mergeCell ref="C58:D58"/>
    <mergeCell ref="E58:G58"/>
    <mergeCell ref="A66:B68"/>
    <mergeCell ref="C67:C68"/>
    <mergeCell ref="D67:D68"/>
    <mergeCell ref="E67:E68"/>
    <mergeCell ref="F67:G67"/>
    <mergeCell ref="E59:E60"/>
    <mergeCell ref="F59:G59"/>
    <mergeCell ref="A61:B61"/>
    <mergeCell ref="A62:B62"/>
    <mergeCell ref="A63:G63"/>
    <mergeCell ref="A65:G65"/>
    <mergeCell ref="E66:G66"/>
    <mergeCell ref="C66:D66"/>
    <mergeCell ref="A69:B69"/>
    <mergeCell ref="A70:B70"/>
    <mergeCell ref="A71:B71"/>
    <mergeCell ref="A72:G72"/>
    <mergeCell ref="A74:G74"/>
    <mergeCell ref="A75:B77"/>
    <mergeCell ref="C76:C77"/>
    <mergeCell ref="D76:D77"/>
    <mergeCell ref="C75:D75"/>
    <mergeCell ref="E75:G75"/>
    <mergeCell ref="A83:B85"/>
    <mergeCell ref="C84:C85"/>
    <mergeCell ref="D84:D85"/>
    <mergeCell ref="E84:E85"/>
    <mergeCell ref="F84:G84"/>
    <mergeCell ref="E76:E77"/>
    <mergeCell ref="F76:G76"/>
    <mergeCell ref="A78:B78"/>
    <mergeCell ref="A79:B79"/>
    <mergeCell ref="A80:B80"/>
    <mergeCell ref="A82:G82"/>
    <mergeCell ref="C83:D83"/>
    <mergeCell ref="E83:G83"/>
    <mergeCell ref="F92:G92"/>
    <mergeCell ref="A94:G94"/>
    <mergeCell ref="A95:B95"/>
    <mergeCell ref="A96:B96"/>
    <mergeCell ref="A97:B97"/>
    <mergeCell ref="A98:G98"/>
    <mergeCell ref="A86:B86"/>
    <mergeCell ref="A87:B87"/>
    <mergeCell ref="A88:B88"/>
    <mergeCell ref="A90:G90"/>
    <mergeCell ref="A91:B93"/>
    <mergeCell ref="C92:C93"/>
    <mergeCell ref="D92:D93"/>
    <mergeCell ref="E92:E93"/>
    <mergeCell ref="C91:D91"/>
    <mergeCell ref="E91:G91"/>
    <mergeCell ref="F105:G105"/>
    <mergeCell ref="A107:B107"/>
    <mergeCell ref="A108:B108"/>
    <mergeCell ref="A109:B109"/>
    <mergeCell ref="A110:B110"/>
    <mergeCell ref="A99:B99"/>
    <mergeCell ref="A100:B100"/>
    <mergeCell ref="A101:B101"/>
    <mergeCell ref="A103:G103"/>
    <mergeCell ref="A104:B106"/>
    <mergeCell ref="C105:C106"/>
    <mergeCell ref="D105:D106"/>
    <mergeCell ref="E105:E106"/>
    <mergeCell ref="C104:D104"/>
    <mergeCell ref="E104:G104"/>
    <mergeCell ref="F115:G115"/>
    <mergeCell ref="A117:G117"/>
    <mergeCell ref="A118:B118"/>
    <mergeCell ref="A119:B119"/>
    <mergeCell ref="A120:B120"/>
    <mergeCell ref="A121:G121"/>
    <mergeCell ref="A111:B111"/>
    <mergeCell ref="A113:G113"/>
    <mergeCell ref="A114:B116"/>
    <mergeCell ref="C115:C116"/>
    <mergeCell ref="D115:D116"/>
    <mergeCell ref="E115:E116"/>
    <mergeCell ref="C114:D114"/>
    <mergeCell ref="E114:G114"/>
    <mergeCell ref="A128:B128"/>
    <mergeCell ref="A129:G129"/>
    <mergeCell ref="A130:B130"/>
    <mergeCell ref="A131:B131"/>
    <mergeCell ref="A132:B132"/>
    <mergeCell ref="A133:G133"/>
    <mergeCell ref="A122:B122"/>
    <mergeCell ref="A123:B123"/>
    <mergeCell ref="A124:B124"/>
    <mergeCell ref="A125:G125"/>
    <mergeCell ref="A126:B126"/>
    <mergeCell ref="A127:B127"/>
    <mergeCell ref="A137:G137"/>
    <mergeCell ref="A138:B138"/>
    <mergeCell ref="A139:B139"/>
    <mergeCell ref="A140:B140"/>
    <mergeCell ref="A141:G141"/>
    <mergeCell ref="A134:B134"/>
    <mergeCell ref="A135:B135"/>
    <mergeCell ref="A136:B136"/>
    <mergeCell ref="A148:B148"/>
    <mergeCell ref="A149:G149"/>
    <mergeCell ref="A150:B150"/>
    <mergeCell ref="A151:B151"/>
    <mergeCell ref="A152:B152"/>
    <mergeCell ref="A153:G153"/>
    <mergeCell ref="A142:B142"/>
    <mergeCell ref="A143:B143"/>
    <mergeCell ref="A144:B144"/>
    <mergeCell ref="A145:G145"/>
    <mergeCell ref="A146:B146"/>
    <mergeCell ref="A147:B147"/>
    <mergeCell ref="A160:B160"/>
    <mergeCell ref="A165:G165"/>
    <mergeCell ref="A166:G166"/>
    <mergeCell ref="A154:B154"/>
    <mergeCell ref="A155:B155"/>
    <mergeCell ref="A156:B156"/>
    <mergeCell ref="A157:G157"/>
    <mergeCell ref="A158:B158"/>
    <mergeCell ref="A159:B159"/>
    <mergeCell ref="A161:G161"/>
    <mergeCell ref="A162:B162"/>
    <mergeCell ref="A163:B163"/>
    <mergeCell ref="A164:B164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3" fitToHeight="0" orientation="portrait" verticalDpi="4294967293" r:id="rId1"/>
  <headerFooter differentFirst="1" alignWithMargins="0">
    <oddFooter>&amp;R&amp;P z &amp;N</oddFooter>
  </headerFooter>
  <rowBreaks count="4" manualBreakCount="4">
    <brk id="35" max="16383" man="1"/>
    <brk id="56" max="6" man="1"/>
    <brk id="81" max="6" man="1"/>
    <brk id="11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Styczeń</vt:lpstr>
      <vt:lpstr>Styczeń!Obszar_wydruku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Maciej Świątek</cp:lastModifiedBy>
  <cp:lastPrinted>2025-05-22T09:44:31Z</cp:lastPrinted>
  <dcterms:created xsi:type="dcterms:W3CDTF">2008-02-15T13:23:15Z</dcterms:created>
  <dcterms:modified xsi:type="dcterms:W3CDTF">2025-05-22T12:16:01Z</dcterms:modified>
</cp:coreProperties>
</file>