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tables/table3.xml" ContentType="application/vnd.openxmlformats-officedocument.spreadsheetml.table+xml"/>
  <Override PartName="/xl/queryTables/queryTable3.xml" ContentType="application/vnd.openxmlformats-officedocument.spreadsheetml.queryTable+xml"/>
  <Override PartName="/xl/tables/table4.xml" ContentType="application/vnd.openxmlformats-officedocument.spreadsheetml.table+xml"/>
  <Override PartName="/xl/queryTables/queryTable4.xml" ContentType="application/vnd.openxmlformats-officedocument.spreadsheetml.queryTable+xml"/>
  <Override PartName="/xl/tables/table5.xml" ContentType="application/vnd.openxmlformats-officedocument.spreadsheetml.table+xml"/>
  <Override PartName="/xl/queryTables/queryTable5.xml" ContentType="application/vnd.openxmlformats-officedocument.spreadsheetml.queryTable+xml"/>
  <Override PartName="/xl/tables/table6.xml" ContentType="application/vnd.openxmlformats-officedocument.spreadsheetml.table+xml"/>
  <Override PartName="/xl/queryTables/queryTable6.xml" ContentType="application/vnd.openxmlformats-officedocument.spreadsheetml.queryTable+xml"/>
  <Override PartName="/xl/tables/table7.xml" ContentType="application/vnd.openxmlformats-officedocument.spreadsheetml.table+xml"/>
  <Override PartName="/xl/queryTables/queryTable7.xml" ContentType="application/vnd.openxmlformats-officedocument.spreadsheetml.queryTable+xml"/>
  <Override PartName="/xl/tables/table8.xml" ContentType="application/vnd.openxmlformats-officedocument.spreadsheetml.table+xml"/>
  <Override PartName="/xl/queryTables/queryTable8.xml" ContentType="application/vnd.openxmlformats-officedocument.spreadsheetml.queryTable+xml"/>
  <Override PartName="/xl/tables/table9.xml" ContentType="application/vnd.openxmlformats-officedocument.spreadsheetml.table+xml"/>
  <Override PartName="/xl/queryTables/queryTable9.xml" ContentType="application/vnd.openxmlformats-officedocument.spreadsheetml.queryTable+xml"/>
  <Override PartName="/xl/tables/table10.xml" ContentType="application/vnd.openxmlformats-officedocument.spreadsheetml.table+xml"/>
  <Override PartName="/xl/queryTables/queryTable10.xml" ContentType="application/vnd.openxmlformats-officedocument.spreadsheetml.queryTable+xml"/>
  <Override PartName="/xl/tables/table11.xml" ContentType="application/vnd.openxmlformats-officedocument.spreadsheetml.table+xml"/>
  <Override PartName="/xl/queryTables/queryTable11.xml" ContentType="application/vnd.openxmlformats-officedocument.spreadsheetml.queryTable+xml"/>
  <Override PartName="/xl/tables/table12.xml" ContentType="application/vnd.openxmlformats-officedocument.spreadsheetml.table+xml"/>
  <Override PartName="/xl/queryTables/queryTable12.xml" ContentType="application/vnd.openxmlformats-officedocument.spreadsheetml.queryTable+xml"/>
  <Override PartName="/xl/tables/table13.xml" ContentType="application/vnd.openxmlformats-officedocument.spreadsheetml.table+xml"/>
  <Override PartName="/xl/queryTables/queryTable13.xml" ContentType="application/vnd.openxmlformats-officedocument.spreadsheetml.queryTable+xml"/>
  <Override PartName="/xl/tables/table14.xml" ContentType="application/vnd.openxmlformats-officedocument.spreadsheetml.table+xml"/>
  <Override PartName="/xl/queryTables/queryTable14.xml" ContentType="application/vnd.openxmlformats-officedocument.spreadsheetml.queryTable+xml"/>
  <Override PartName="/xl/tables/table15.xml" ContentType="application/vnd.openxmlformats-officedocument.spreadsheetml.table+xml"/>
  <Override PartName="/xl/queryTables/queryTable15.xml" ContentType="application/vnd.openxmlformats-officedocument.spreadsheetml.queryTable+xml"/>
  <Override PartName="/xl/tables/table16.xml" ContentType="application/vnd.openxmlformats-officedocument.spreadsheetml.table+xml"/>
  <Override PartName="/xl/queryTables/queryTable16.xml" ContentType="application/vnd.openxmlformats-officedocument.spreadsheetml.queryTable+xml"/>
  <Override PartName="/xl/tables/table17.xml" ContentType="application/vnd.openxmlformats-officedocument.spreadsheetml.table+xml"/>
  <Override PartName="/xl/queryTables/queryTable17.xml" ContentType="application/vnd.openxmlformats-officedocument.spreadsheetml.queryTable+xml"/>
  <Override PartName="/xl/tables/table18.xml" ContentType="application/vnd.openxmlformats-officedocument.spreadsheetml.table+xml"/>
  <Override PartName="/xl/queryTables/queryTable18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harts/colors1.xml" ContentType="application/vnd.ms-office.chartcolorstyle+xml"/>
  <Override PartName="/xl/charts/style1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en_skoroszyt"/>
  <bookViews>
    <workbookView xWindow="11865" yWindow="-60" windowWidth="12315" windowHeight="14505"/>
  </bookViews>
  <sheets>
    <sheet name="Meldunek tygodniowy" sheetId="1" r:id="rId1"/>
    <sheet name="Arkusz15" sheetId="20" state="hidden" r:id="rId2"/>
    <sheet name="Arkusz1" sheetId="19" state="hidden" r:id="rId3"/>
    <sheet name="Arkusz2" sheetId="2" state="hidden" r:id="rId4"/>
    <sheet name="Arkusz3" sheetId="3" state="hidden" r:id="rId5"/>
    <sheet name="Arkusz4" sheetId="4" state="hidden" r:id="rId6"/>
    <sheet name="Arkusz5" sheetId="5" state="hidden" r:id="rId7"/>
    <sheet name="Arkusz18" sheetId="18" state="hidden" r:id="rId8"/>
    <sheet name="Arkusz16" sheetId="16" state="hidden" r:id="rId9"/>
    <sheet name="Arkusz17" sheetId="17" state="hidden" r:id="rId10"/>
    <sheet name="Arkusz6" sheetId="6" state="hidden" r:id="rId11"/>
    <sheet name="Arkusz7" sheetId="7" state="hidden" r:id="rId12"/>
    <sheet name="Arkusz8" sheetId="8" state="hidden" r:id="rId13"/>
    <sheet name="Arkusz9" sheetId="9" state="hidden" r:id="rId14"/>
    <sheet name="Arkusz10" sheetId="10" state="hidden" r:id="rId15"/>
    <sheet name="Arkusz11" sheetId="11" state="hidden" r:id="rId16"/>
    <sheet name="Arkusz12" sheetId="12" state="hidden" r:id="rId17"/>
    <sheet name="Arkusz13" sheetId="13" state="hidden" r:id="rId18"/>
    <sheet name="Arkusz14" sheetId="14" state="hidden" r:id="rId19"/>
  </sheets>
  <definedNames>
    <definedName name="AHDPROD_SP_Meldunek_parametry" localSheetId="7" hidden="1">Arkusz18!$A$1:$C$2</definedName>
    <definedName name="AHDPROD_SP_Meldunek_sekcja_I_tab_1" localSheetId="3" hidden="1">Arkusz2!$A$1:$G$37</definedName>
    <definedName name="AHDPROD_SP_Meldunek_sekcja_I_tab_2" localSheetId="4" hidden="1">Arkusz3!$A$1:$G$37</definedName>
    <definedName name="AHDPROD_SP_Meldunek_sekcja_II_tab_1" localSheetId="5" hidden="1">Arkusz4!$A$1:$E$7</definedName>
    <definedName name="AHDPROD_SP_Meldunek_sekcja_II_tab_2" localSheetId="6" hidden="1">Arkusz5!$A$1:$E$7</definedName>
    <definedName name="AHDPROD_SP_Meldunek_sekcja_III_tab_1" localSheetId="10" hidden="1">Arkusz6!$A$1:$G$7</definedName>
    <definedName name="AHDPROD_SP_Meldunek_sekcja_III_tab_2" localSheetId="11" hidden="1">Arkusz7!$A$1:$G$7</definedName>
    <definedName name="AHDPROD_SP_Meldunek_sekcja_IV" localSheetId="12" hidden="1">Arkusz8!$A$1:$C$26</definedName>
    <definedName name="AHDPROD_SP_Meldunek_sekcja_IX_tab_1" localSheetId="8" hidden="1">Arkusz16!$A$1:$D$13</definedName>
    <definedName name="AHDPROD_SP_Meldunek_sekcja_IX_tab_2" localSheetId="9" hidden="1">Arkusz17!$A$1:$D$13</definedName>
    <definedName name="AHDPROD_SP_Meldunek_sekcja_V_tab_1" localSheetId="13" hidden="1">Arkusz9!$A$1:$C$13</definedName>
    <definedName name="AHDPROD_SP_Meldunek_sekcja_V_tab_2" localSheetId="14" hidden="1">Arkusz10!$A$1:$D$9</definedName>
    <definedName name="AHDPROD_SP_Meldunek_sekcja_V_tab_3" localSheetId="15" hidden="1">Arkusz11!$A$1:$C$13</definedName>
    <definedName name="AHDPROD_SP_Meldunek_sekcja_V_tab_4" localSheetId="16" hidden="1">Arkusz12!$A$1:$D$9</definedName>
    <definedName name="AHDPROD_SP_Meldunek_sekcja_VI_tab_1" localSheetId="17" hidden="1">Arkusz13!$A$1:$E$145</definedName>
    <definedName name="AHDPROD_SP_Meldunek_sekcja_VI_tab_2" localSheetId="18" hidden="1">Arkusz14!$A$1:$D$4</definedName>
    <definedName name="AHDPROD_SP_Meldunek_sekcja_VII" localSheetId="1" hidden="1">Arkusz15!$A$1:$C$12</definedName>
    <definedName name="AHDPROD_SP_Meldunek_sekcja_VIII" localSheetId="2" hidden="1">Arkusz1!$A$1:$D$4</definedName>
  </definedNames>
  <calcPr calcId="145621"/>
</workbook>
</file>

<file path=xl/calcChain.xml><?xml version="1.0" encoding="utf-8"?>
<calcChain xmlns="http://schemas.openxmlformats.org/spreadsheetml/2006/main">
  <c r="K481" i="1" l="1"/>
  <c r="H481" i="1"/>
  <c r="T425" i="1" l="1"/>
  <c r="T424" i="1"/>
  <c r="T423" i="1"/>
  <c r="T422" i="1"/>
  <c r="T421" i="1"/>
  <c r="T420" i="1"/>
  <c r="T419" i="1"/>
  <c r="T418" i="1"/>
  <c r="T417" i="1"/>
  <c r="T416" i="1"/>
  <c r="T415" i="1"/>
  <c r="T414" i="1"/>
  <c r="T413" i="1"/>
  <c r="T412" i="1"/>
  <c r="T411" i="1"/>
  <c r="S425" i="1"/>
  <c r="T426" i="1" l="1"/>
  <c r="S412" i="1"/>
  <c r="S413" i="1"/>
  <c r="S414" i="1"/>
  <c r="S415" i="1"/>
  <c r="S416" i="1"/>
  <c r="S417" i="1"/>
  <c r="S418" i="1"/>
  <c r="S419" i="1"/>
  <c r="S420" i="1"/>
  <c r="S421" i="1"/>
  <c r="S422" i="1"/>
  <c r="S423" i="1"/>
  <c r="S424" i="1"/>
  <c r="S411" i="1"/>
  <c r="R412" i="1"/>
  <c r="R413" i="1"/>
  <c r="R414" i="1"/>
  <c r="R415" i="1"/>
  <c r="R416" i="1"/>
  <c r="R417" i="1"/>
  <c r="R418" i="1"/>
  <c r="R419" i="1"/>
  <c r="R420" i="1"/>
  <c r="R421" i="1"/>
  <c r="R422" i="1"/>
  <c r="R423" i="1"/>
  <c r="R424" i="1"/>
  <c r="R425" i="1"/>
  <c r="R411" i="1"/>
  <c r="Q412" i="1"/>
  <c r="Q413" i="1"/>
  <c r="Q414" i="1"/>
  <c r="Q415" i="1"/>
  <c r="Q416" i="1"/>
  <c r="Q417" i="1"/>
  <c r="Q418" i="1"/>
  <c r="Q419" i="1"/>
  <c r="Q420" i="1"/>
  <c r="Q421" i="1"/>
  <c r="Q422" i="1"/>
  <c r="Q423" i="1"/>
  <c r="Q424" i="1"/>
  <c r="Q425" i="1"/>
  <c r="Q411" i="1"/>
  <c r="P412" i="1"/>
  <c r="P413" i="1"/>
  <c r="P414" i="1"/>
  <c r="P415" i="1"/>
  <c r="P416" i="1"/>
  <c r="P417" i="1"/>
  <c r="P418" i="1"/>
  <c r="P419" i="1"/>
  <c r="P420" i="1"/>
  <c r="P421" i="1"/>
  <c r="P422" i="1"/>
  <c r="P423" i="1"/>
  <c r="P424" i="1"/>
  <c r="P425" i="1"/>
  <c r="P411" i="1"/>
  <c r="O412" i="1"/>
  <c r="O413" i="1"/>
  <c r="O414" i="1"/>
  <c r="O415" i="1"/>
  <c r="O416" i="1"/>
  <c r="O417" i="1"/>
  <c r="O418" i="1"/>
  <c r="O419" i="1"/>
  <c r="O420" i="1"/>
  <c r="O421" i="1"/>
  <c r="O422" i="1"/>
  <c r="O423" i="1"/>
  <c r="O424" i="1"/>
  <c r="O425" i="1"/>
  <c r="O411" i="1"/>
  <c r="N412" i="1"/>
  <c r="N413" i="1"/>
  <c r="N414" i="1"/>
  <c r="N415" i="1"/>
  <c r="N416" i="1"/>
  <c r="N417" i="1"/>
  <c r="N418" i="1"/>
  <c r="N419" i="1"/>
  <c r="N420" i="1"/>
  <c r="N421" i="1"/>
  <c r="N422" i="1"/>
  <c r="N423" i="1"/>
  <c r="N424" i="1"/>
  <c r="N425" i="1"/>
  <c r="N411" i="1"/>
  <c r="L412" i="1"/>
  <c r="L413" i="1"/>
  <c r="L414" i="1"/>
  <c r="L415" i="1"/>
  <c r="L416" i="1"/>
  <c r="L417" i="1"/>
  <c r="L418" i="1"/>
  <c r="L419" i="1"/>
  <c r="L420" i="1"/>
  <c r="L421" i="1"/>
  <c r="L422" i="1"/>
  <c r="L423" i="1"/>
  <c r="L424" i="1"/>
  <c r="L425" i="1"/>
  <c r="U425" i="1" l="1"/>
  <c r="V425" i="1" s="1"/>
  <c r="U417" i="1"/>
  <c r="V417" i="1" s="1"/>
  <c r="U413" i="1"/>
  <c r="V413" i="1" s="1"/>
  <c r="U421" i="1"/>
  <c r="V421" i="1" s="1"/>
  <c r="U424" i="1"/>
  <c r="V424" i="1" s="1"/>
  <c r="U420" i="1"/>
  <c r="V420" i="1" s="1"/>
  <c r="U416" i="1"/>
  <c r="V416" i="1" s="1"/>
  <c r="U412" i="1"/>
  <c r="V412" i="1" s="1"/>
  <c r="U415" i="1"/>
  <c r="V415" i="1" s="1"/>
  <c r="U423" i="1"/>
  <c r="V423" i="1" s="1"/>
  <c r="U419" i="1"/>
  <c r="V419" i="1" s="1"/>
  <c r="U411" i="1"/>
  <c r="U422" i="1"/>
  <c r="V422" i="1" s="1"/>
  <c r="U418" i="1"/>
  <c r="V418" i="1" s="1"/>
  <c r="U414" i="1"/>
  <c r="V414" i="1" s="1"/>
  <c r="J247" i="1"/>
  <c r="V248" i="1" l="1"/>
  <c r="S248" i="1"/>
  <c r="P248" i="1"/>
  <c r="M248" i="1"/>
  <c r="J248" i="1"/>
  <c r="O25" i="1" l="1"/>
  <c r="S25" i="1" s="1"/>
  <c r="I23" i="1" l="1"/>
  <c r="M23" i="1" s="1"/>
  <c r="O22" i="1"/>
  <c r="S22" i="1" s="1"/>
  <c r="T147" i="1" l="1"/>
  <c r="T148" i="1"/>
  <c r="T149" i="1"/>
  <c r="T150" i="1"/>
  <c r="T151" i="1"/>
  <c r="T146" i="1"/>
  <c r="R147" i="1"/>
  <c r="R148" i="1"/>
  <c r="R149" i="1"/>
  <c r="R150" i="1"/>
  <c r="R151" i="1"/>
  <c r="R146" i="1"/>
  <c r="P147" i="1"/>
  <c r="P148" i="1"/>
  <c r="P149" i="1"/>
  <c r="P150" i="1"/>
  <c r="P151" i="1"/>
  <c r="P146" i="1"/>
  <c r="M147" i="1"/>
  <c r="M148" i="1"/>
  <c r="M149" i="1"/>
  <c r="M150" i="1"/>
  <c r="M151" i="1"/>
  <c r="M146" i="1"/>
  <c r="H147" i="1"/>
  <c r="H148" i="1"/>
  <c r="H149" i="1"/>
  <c r="H150" i="1"/>
  <c r="H151" i="1"/>
  <c r="F147" i="1"/>
  <c r="F148" i="1"/>
  <c r="F149" i="1"/>
  <c r="F150" i="1"/>
  <c r="F151" i="1"/>
  <c r="D147" i="1"/>
  <c r="D148" i="1"/>
  <c r="D149" i="1"/>
  <c r="D150" i="1"/>
  <c r="D151" i="1"/>
  <c r="A147" i="1"/>
  <c r="A148" i="1"/>
  <c r="A149" i="1"/>
  <c r="A150" i="1"/>
  <c r="A151" i="1"/>
  <c r="R152" i="1" l="1"/>
  <c r="T152" i="1"/>
  <c r="P152" i="1"/>
  <c r="G516" i="1"/>
  <c r="G507" i="1"/>
  <c r="M330" i="1"/>
  <c r="L409" i="1"/>
  <c r="M296" i="1"/>
  <c r="G170" i="1"/>
  <c r="G19" i="1"/>
  <c r="G182" i="1"/>
  <c r="M143" i="1"/>
  <c r="A143" i="1"/>
  <c r="G51" i="1"/>
  <c r="E9" i="1"/>
  <c r="P520" i="1"/>
  <c r="M520" i="1"/>
  <c r="J520" i="1"/>
  <c r="G520" i="1"/>
  <c r="P519" i="1"/>
  <c r="M519" i="1"/>
  <c r="J519" i="1"/>
  <c r="G519" i="1"/>
  <c r="P518" i="1"/>
  <c r="M518" i="1"/>
  <c r="M521" i="1" s="1"/>
  <c r="J518" i="1"/>
  <c r="J521" i="1" s="1"/>
  <c r="G518" i="1"/>
  <c r="P511" i="1"/>
  <c r="M511" i="1"/>
  <c r="J511" i="1"/>
  <c r="G511" i="1"/>
  <c r="J510" i="1"/>
  <c r="M510" i="1"/>
  <c r="P510" i="1"/>
  <c r="G510" i="1"/>
  <c r="P509" i="1"/>
  <c r="M509" i="1"/>
  <c r="M512" i="1" s="1"/>
  <c r="J509" i="1"/>
  <c r="G509" i="1"/>
  <c r="Q453" i="1"/>
  <c r="N453" i="1"/>
  <c r="L453" i="1"/>
  <c r="L411" i="1"/>
  <c r="Q361" i="1"/>
  <c r="O361" i="1"/>
  <c r="Q360" i="1"/>
  <c r="O360" i="1"/>
  <c r="Q359" i="1"/>
  <c r="O359" i="1"/>
  <c r="Q358" i="1"/>
  <c r="O358" i="1"/>
  <c r="Q334" i="1"/>
  <c r="O334" i="1"/>
  <c r="M334" i="1"/>
  <c r="K334" i="1"/>
  <c r="Q333" i="1"/>
  <c r="O333" i="1"/>
  <c r="M333" i="1"/>
  <c r="K333" i="1"/>
  <c r="Q332" i="1"/>
  <c r="Q335" i="1" s="1"/>
  <c r="O332" i="1"/>
  <c r="M332" i="1"/>
  <c r="M335" i="1" s="1"/>
  <c r="K332" i="1"/>
  <c r="Q300" i="1"/>
  <c r="O300" i="1"/>
  <c r="M300" i="1"/>
  <c r="K300" i="1"/>
  <c r="Q299" i="1"/>
  <c r="O299" i="1"/>
  <c r="M299" i="1"/>
  <c r="K299" i="1"/>
  <c r="Q298" i="1"/>
  <c r="O298" i="1"/>
  <c r="M298" i="1"/>
  <c r="K298" i="1"/>
  <c r="Q325" i="1"/>
  <c r="O325" i="1"/>
  <c r="Q324" i="1"/>
  <c r="O324" i="1"/>
  <c r="Q323" i="1"/>
  <c r="O323" i="1"/>
  <c r="Q322" i="1"/>
  <c r="O322" i="1"/>
  <c r="V247" i="1"/>
  <c r="S247" i="1"/>
  <c r="P247" i="1"/>
  <c r="M247" i="1"/>
  <c r="V246" i="1"/>
  <c r="S246" i="1"/>
  <c r="P246" i="1"/>
  <c r="M246" i="1"/>
  <c r="J246" i="1"/>
  <c r="V245" i="1"/>
  <c r="S245" i="1"/>
  <c r="P245" i="1"/>
  <c r="M245" i="1"/>
  <c r="J245" i="1"/>
  <c r="V244" i="1"/>
  <c r="S244" i="1"/>
  <c r="P244" i="1"/>
  <c r="M244" i="1"/>
  <c r="J244" i="1"/>
  <c r="V243" i="1"/>
  <c r="S243" i="1"/>
  <c r="P243" i="1"/>
  <c r="M243" i="1"/>
  <c r="J243" i="1"/>
  <c r="S185" i="1"/>
  <c r="S186" i="1"/>
  <c r="S187" i="1"/>
  <c r="S188" i="1"/>
  <c r="S189" i="1"/>
  <c r="S184" i="1"/>
  <c r="P185" i="1"/>
  <c r="P186" i="1"/>
  <c r="P187" i="1"/>
  <c r="P188" i="1"/>
  <c r="P189" i="1"/>
  <c r="P184" i="1"/>
  <c r="M185" i="1"/>
  <c r="M186" i="1"/>
  <c r="M187" i="1"/>
  <c r="M188" i="1"/>
  <c r="M189" i="1"/>
  <c r="M184" i="1"/>
  <c r="J185" i="1"/>
  <c r="J186" i="1"/>
  <c r="J187" i="1"/>
  <c r="J188" i="1"/>
  <c r="J189" i="1"/>
  <c r="J184" i="1"/>
  <c r="G185" i="1"/>
  <c r="G186" i="1"/>
  <c r="G187" i="1"/>
  <c r="G188" i="1"/>
  <c r="G189" i="1"/>
  <c r="G184" i="1"/>
  <c r="C185" i="1"/>
  <c r="C186" i="1"/>
  <c r="C187" i="1"/>
  <c r="C188" i="1"/>
  <c r="C189" i="1"/>
  <c r="C184" i="1"/>
  <c r="S173" i="1"/>
  <c r="S174" i="1"/>
  <c r="S175" i="1"/>
  <c r="S176" i="1"/>
  <c r="S177" i="1"/>
  <c r="S172" i="1"/>
  <c r="P173" i="1"/>
  <c r="P174" i="1"/>
  <c r="P175" i="1"/>
  <c r="P176" i="1"/>
  <c r="P177" i="1"/>
  <c r="P172" i="1"/>
  <c r="M173" i="1"/>
  <c r="M174" i="1"/>
  <c r="M175" i="1"/>
  <c r="M176" i="1"/>
  <c r="M177" i="1"/>
  <c r="M172" i="1"/>
  <c r="J173" i="1"/>
  <c r="J174" i="1"/>
  <c r="J175" i="1"/>
  <c r="J176" i="1"/>
  <c r="J177" i="1"/>
  <c r="J172" i="1"/>
  <c r="G173" i="1"/>
  <c r="G174" i="1"/>
  <c r="G175" i="1"/>
  <c r="G176" i="1"/>
  <c r="G177" i="1"/>
  <c r="G172" i="1"/>
  <c r="C173" i="1"/>
  <c r="C174" i="1"/>
  <c r="C175" i="1"/>
  <c r="C176" i="1"/>
  <c r="C177" i="1"/>
  <c r="C172" i="1"/>
  <c r="H146" i="1"/>
  <c r="F146" i="1"/>
  <c r="D146" i="1"/>
  <c r="A146" i="1"/>
  <c r="Q55" i="1"/>
  <c r="U55" i="1" s="1"/>
  <c r="Q56" i="1"/>
  <c r="U56" i="1" s="1"/>
  <c r="Q57" i="1"/>
  <c r="U57" i="1" s="1"/>
  <c r="Q58" i="1"/>
  <c r="U58" i="1" s="1"/>
  <c r="Q59" i="1"/>
  <c r="U59" i="1" s="1"/>
  <c r="Q54" i="1"/>
  <c r="U54" i="1" s="1"/>
  <c r="O55" i="1"/>
  <c r="S55" i="1" s="1"/>
  <c r="O56" i="1"/>
  <c r="S56" i="1" s="1"/>
  <c r="O57" i="1"/>
  <c r="S57" i="1" s="1"/>
  <c r="O58" i="1"/>
  <c r="S58" i="1" s="1"/>
  <c r="O59" i="1"/>
  <c r="S59" i="1" s="1"/>
  <c r="O54" i="1"/>
  <c r="S54" i="1" s="1"/>
  <c r="I55" i="1"/>
  <c r="M55" i="1" s="1"/>
  <c r="I56" i="1"/>
  <c r="M56" i="1" s="1"/>
  <c r="I57" i="1"/>
  <c r="M57" i="1" s="1"/>
  <c r="I58" i="1"/>
  <c r="M58" i="1" s="1"/>
  <c r="I59" i="1"/>
  <c r="M59" i="1" s="1"/>
  <c r="I54" i="1"/>
  <c r="M54" i="1" s="1"/>
  <c r="G54" i="1"/>
  <c r="K54" i="1" s="1"/>
  <c r="G55" i="1"/>
  <c r="K55" i="1" s="1"/>
  <c r="G56" i="1"/>
  <c r="K56" i="1" s="1"/>
  <c r="G57" i="1"/>
  <c r="K57" i="1" s="1"/>
  <c r="G58" i="1"/>
  <c r="K58" i="1" s="1"/>
  <c r="G59" i="1"/>
  <c r="K59" i="1" s="1"/>
  <c r="C55" i="1"/>
  <c r="C56" i="1"/>
  <c r="C57" i="1"/>
  <c r="C58" i="1"/>
  <c r="C59" i="1"/>
  <c r="C54" i="1"/>
  <c r="Q23" i="1"/>
  <c r="U23" i="1" s="1"/>
  <c r="Q24" i="1"/>
  <c r="U24" i="1" s="1"/>
  <c r="Q25" i="1"/>
  <c r="U25" i="1" s="1"/>
  <c r="Q26" i="1"/>
  <c r="U26" i="1" s="1"/>
  <c r="Q27" i="1"/>
  <c r="U27" i="1" s="1"/>
  <c r="Q22" i="1"/>
  <c r="U22" i="1" s="1"/>
  <c r="O23" i="1"/>
  <c r="S23" i="1" s="1"/>
  <c r="O24" i="1"/>
  <c r="S24" i="1" s="1"/>
  <c r="O26" i="1"/>
  <c r="S26" i="1" s="1"/>
  <c r="O27" i="1"/>
  <c r="S27" i="1" s="1"/>
  <c r="C23" i="1"/>
  <c r="C24" i="1"/>
  <c r="C25" i="1"/>
  <c r="C26" i="1"/>
  <c r="C27" i="1"/>
  <c r="I24" i="1"/>
  <c r="M24" i="1" s="1"/>
  <c r="I25" i="1"/>
  <c r="M25" i="1" s="1"/>
  <c r="I26" i="1"/>
  <c r="M26" i="1" s="1"/>
  <c r="I27" i="1"/>
  <c r="M27" i="1" s="1"/>
  <c r="I22" i="1"/>
  <c r="M22" i="1" s="1"/>
  <c r="G23" i="1"/>
  <c r="K23" i="1" s="1"/>
  <c r="G24" i="1"/>
  <c r="K24" i="1" s="1"/>
  <c r="G25" i="1"/>
  <c r="K25" i="1" s="1"/>
  <c r="G26" i="1"/>
  <c r="K26" i="1" s="1"/>
  <c r="G27" i="1"/>
  <c r="K27" i="1" s="1"/>
  <c r="G22" i="1"/>
  <c r="K22" i="1" s="1"/>
  <c r="C22" i="1"/>
  <c r="G521" i="1" l="1"/>
  <c r="P521" i="1"/>
  <c r="M28" i="1"/>
  <c r="K335" i="1"/>
  <c r="J249" i="1"/>
  <c r="V249" i="1"/>
  <c r="S249" i="1"/>
  <c r="P249" i="1"/>
  <c r="M249" i="1"/>
  <c r="O335" i="1"/>
  <c r="G512" i="1"/>
  <c r="J512" i="1"/>
  <c r="Q362" i="1"/>
  <c r="S190" i="1"/>
  <c r="P512" i="1"/>
  <c r="G178" i="1"/>
  <c r="M178" i="1"/>
  <c r="S178" i="1"/>
  <c r="F152" i="1"/>
  <c r="O362" i="1"/>
  <c r="J190" i="1"/>
  <c r="P190" i="1"/>
  <c r="G190" i="1"/>
  <c r="M190" i="1"/>
  <c r="P178" i="1"/>
  <c r="J178" i="1"/>
  <c r="D152" i="1"/>
  <c r="H152" i="1"/>
  <c r="S426" i="1"/>
  <c r="R426" i="1"/>
  <c r="Q426" i="1"/>
  <c r="P426" i="1"/>
  <c r="O426" i="1"/>
  <c r="N426" i="1"/>
  <c r="L426" i="1"/>
  <c r="Q326" i="1"/>
  <c r="O326" i="1"/>
  <c r="Q301" i="1"/>
  <c r="O301" i="1"/>
  <c r="M301" i="1"/>
  <c r="K301" i="1"/>
  <c r="Q60" i="1"/>
  <c r="O60" i="1"/>
  <c r="M60" i="1"/>
  <c r="K60" i="1"/>
  <c r="I60" i="1"/>
  <c r="G60" i="1"/>
  <c r="Q28" i="1"/>
  <c r="O28" i="1"/>
  <c r="I28" i="1"/>
  <c r="G28" i="1"/>
  <c r="U426" i="1" l="1"/>
  <c r="V411" i="1" s="1"/>
  <c r="V426" i="1" s="1"/>
  <c r="S28" i="1"/>
  <c r="U28" i="1"/>
  <c r="S60" i="1"/>
  <c r="U60" i="1"/>
  <c r="K28" i="1"/>
</calcChain>
</file>

<file path=xl/connections.xml><?xml version="1.0" encoding="utf-8"?>
<connections xmlns="http://schemas.openxmlformats.org/spreadsheetml/2006/main">
  <connection id="1" keepAlive="1" name="SP_Meldunek_parametry" type="5" refreshedVersion="5" savePassword="1" background="1" saveData="1" credentials="none">
    <dbPr connection="Provider=SQLOLEDB.1;Password=udsc1234;Persist Security Info=True;User ID=udsc;Initial Catalog=AHDPROD;Data Source=ahd_prod01\ahd;Use Procedure for Prepare=1;Auto Translate=True;Packet Size=4096;Workstation ID=AHD_PROD01;Use Encryption for Data=False;Tag with column collation when possible=False" command="exec dbo.SP_Meldunek_parametry '2017-10-01', '2017-10-31' "/>
  </connection>
  <connection id="2" keepAlive="1" name="SP_Meldunek_sekcja_I_tab_1" type="5" refreshedVersion="5" savePassword="1" background="1" saveData="1" credentials="none">
    <dbPr connection="Provider=SQLOLEDB.1;Password=udsc1234;Persist Security Info=True;User ID=udsc;Initial Catalog=AHDPROD;Data Source=ahd_prod01\ahd;Use Procedure for Prepare=1;Auto Translate=True;Packet Size=4096;Workstation ID=AHD_PROD01;Use Encryption for Data=False;Tag with column collation when possible=False" command="exec dbo.SP_Meldunek_sekcja_I_tab_1 '2017-10-01', '2017-10-31' "/>
  </connection>
  <connection id="3" keepAlive="1" name="SP_Meldunek_sekcja_I_tab_2" type="5" refreshedVersion="5" savePassword="1" background="1" saveData="1" credentials="none">
    <dbPr connection="Provider=SQLOLEDB.1;Password=udsc1234;Persist Security Info=True;User ID=udsc;Initial Catalog=AHDPROD;Data Source=ahd_prod01\ahd;Use Procedure for Prepare=1;Auto Translate=True;Packet Size=4096;Workstation ID=AHD_PROD01;Use Encryption for Data=False;Tag with column collation when possible=False" command="exec dbo.SP_Meldunek_sekcja_I_tab_2 '2017-10-01', '2017-10-31' "/>
  </connection>
  <connection id="4" keepAlive="1" name="SP_Meldunek_sekcja_II_tab_1" type="5" refreshedVersion="5" savePassword="1" background="1" saveData="1" credentials="none">
    <dbPr connection="Provider=SQLOLEDB.1;Password=udsc1234;Persist Security Info=True;User ID=udsc;Initial Catalog=AHDPROD;Data Source=ahd_prod01\ahd;Use Procedure for Prepare=1;Auto Translate=True;Packet Size=4096;Workstation ID=AHD_PROD01;Use Encryption for Data=False;Tag with column collation when possible=False" command="exec dbo.SP_Meldunek_sekcja_II_tab_1 '2017-10-01', '2017-10-31' "/>
  </connection>
  <connection id="5" keepAlive="1" name="SP_Meldunek_sekcja_II_tab_2" type="5" refreshedVersion="5" savePassword="1" background="1" saveData="1" credentials="none">
    <dbPr connection="Provider=SQLOLEDB.1;Password=udsc1234;Persist Security Info=True;User ID=udsc;Initial Catalog=AHDPROD;Data Source=ahd_prod01\ahd;Use Procedure for Prepare=1;Auto Translate=True;Packet Size=4096;Workstation ID=AHD_PROD01;Use Encryption for Data=False;Tag with column collation when possible=False" command="exec dbo.SP_Meldunek_sekcja_II_tab_2 '2017-10-01', '2017-10-31' "/>
  </connection>
  <connection id="6" keepAlive="1" name="SP_Meldunek_sekcja_III_tab_1" type="5" refreshedVersion="5" savePassword="1" background="1" saveData="1" credentials="none">
    <dbPr connection="Provider=SQLOLEDB.1;Password=udsc1234;Persist Security Info=True;User ID=udsc;Initial Catalog=AHDPROD;Data Source=ahd_prod01\ahd;Use Procedure for Prepare=1;Auto Translate=True;Packet Size=4096;Workstation ID=AHD_PROD01;Use Encryption for Data=False;Tag with column collation when possible=False" command="exec dbo.SP_Meldunek_sekcja_III_tab_1 '2017-10-01', '2017-10-31' "/>
  </connection>
  <connection id="7" keepAlive="1" name="SP_Meldunek_sekcja_III_tab_2" type="5" refreshedVersion="5" savePassword="1" background="1" saveData="1" credentials="none">
    <dbPr connection="Provider=SQLOLEDB.1;Password=udsc1234;Persist Security Info=True;User ID=udsc;Initial Catalog=AHDPROD;Data Source=ahd_prod01\ahd;Use Procedure for Prepare=1;Auto Translate=True;Packet Size=4096;Workstation ID=AHD_PROD01;Use Encryption for Data=False;Tag with column collation when possible=False" command="exec dbo.SP_Meldunek_sekcja_III_tab_2 '2017-10-01', '2017-10-31' "/>
  </connection>
  <connection id="8" keepAlive="1" name="SP_Meldunek_sekcja_IV" type="5" refreshedVersion="5" savePassword="1" background="1" saveData="1" credentials="none">
    <dbPr connection="Provider=SQLOLEDB.1;Password=udsc1234;Persist Security Info=True;User ID=udsc;Initial Catalog=AHDPROD;Data Source=ahd_prod01\ahd;Use Procedure for Prepare=1;Auto Translate=True;Packet Size=4096;Workstation ID=AHD_PROD01;Use Encryption for Data=False;Tag with column collation when possible=False" command="exec dbo.SP_Meldunek_sekcja_IV '2017-10-01', '2017-10-31' "/>
  </connection>
  <connection id="9" keepAlive="1" name="SP_Meldunek_sekcja_IX_tab_1" type="5" refreshedVersion="5" savePassword="1" background="1" saveData="1" credentials="none">
    <dbPr connection="Provider=SQLOLEDB.1;Password=udsc1234;Persist Security Info=True;User ID=udsc;Initial Catalog=AHDPROD;Data Source=ahd_prod01\ahd;Use Procedure for Prepare=1;Auto Translate=True;Packet Size=4096;Workstation ID=AHD_PROD01;Use Encryption for Data=False;Tag with column collation when possible=False" command="exec dbo.SP_Meldunek_sekcja_IX_tab_1 '2017-10-01', '2017-10-31' "/>
  </connection>
  <connection id="10" keepAlive="1" name="SP_Meldunek_sekcja_IX_tab_2" type="5" refreshedVersion="5" savePassword="1" background="1" saveData="1" credentials="none">
    <dbPr connection="Provider=SQLOLEDB.1;Password=udsc1234;Persist Security Info=True;User ID=udsc;Initial Catalog=AHDPROD;Data Source=ahd_prod01\ahd;Use Procedure for Prepare=1;Auto Translate=True;Packet Size=4096;Workstation ID=AHD_PROD01;Use Encryption for Data=False;Tag with column collation when possible=False" command="exec dbo.SP_Meldunek_sekcja_IX_tab_2 '2017-10-01', '2017-10-31' "/>
  </connection>
  <connection id="11" keepAlive="1" name="SP_Meldunek_sekcja_V_tab_1" type="5" refreshedVersion="5" savePassword="1" background="1" saveData="1" credentials="none">
    <dbPr connection="Provider=SQLOLEDB.1;Password=udsc1234;Persist Security Info=True;User ID=udsc;Initial Catalog=AHDPROD;Data Source=ahd_prod01\ahd;Use Procedure for Prepare=1;Auto Translate=True;Packet Size=4096;Workstation ID=AHD_PROD01;Use Encryption for Data=False;Tag with column collation when possible=False" command="exec dbo.SP_Meldunek_sekcja_V_tab_1 '2017-10-01', '2017-10-31' "/>
  </connection>
  <connection id="12" keepAlive="1" name="SP_Meldunek_sekcja_V_tab_2" type="5" refreshedVersion="5" savePassword="1" background="1" saveData="1" credentials="none">
    <dbPr connection="Provider=SQLOLEDB.1;Password=udsc1234;Persist Security Info=True;User ID=udsc;Initial Catalog=AHDPROD;Data Source=ahd_prod01\ahd;Use Procedure for Prepare=1;Auto Translate=True;Packet Size=4096;Workstation ID=AHD_PROD01;Use Encryption for Data=False;Tag with column collation when possible=False" command="exec dbo.SP_Meldunek_sekcja_V_tab_2 '2017-10-01', '2017-10-31' "/>
  </connection>
  <connection id="13" keepAlive="1" name="SP_Meldunek_sekcja_V_tab_3" type="5" refreshedVersion="5" savePassword="1" background="1" saveData="1" credentials="none">
    <dbPr connection="Provider=SQLOLEDB.1;Password=udsc1234;Persist Security Info=True;User ID=udsc;Initial Catalog=AHDPROD;Data Source=ahd_prod01\ahd;Use Procedure for Prepare=1;Auto Translate=True;Packet Size=4096;Workstation ID=AHD_PROD01;Use Encryption for Data=False;Tag with column collation when possible=False" command="exec dbo.SP_Meldunek_sekcja_V_tab_3 '2017-10-01', '2017-10-31' "/>
  </connection>
  <connection id="14" keepAlive="1" name="SP_Meldunek_sekcja_V_tab_4" type="5" refreshedVersion="5" savePassword="1" background="1" saveData="1" credentials="none">
    <dbPr connection="Provider=SQLOLEDB.1;Password=udsc1234;Persist Security Info=True;User ID=udsc;Initial Catalog=AHDPROD;Data Source=ahd_prod01\ahd;Use Procedure for Prepare=1;Auto Translate=True;Packet Size=4096;Workstation ID=AHD_PROD01;Use Encryption for Data=False;Tag with column collation when possible=False" command="exec dbo.SP_Meldunek_sekcja_V_tab_4 '2017-10-01', '2017-10-31' "/>
  </connection>
  <connection id="15" keepAlive="1" name="SP_Meldunek_sekcja_VI_tab_1" type="5" refreshedVersion="5" savePassword="1" background="1" saveData="1" credentials="none">
    <dbPr connection="Provider=SQLOLEDB.1;Password=udsc1234;Persist Security Info=True;User ID=udsc;Initial Catalog=AHDPROD;Data Source=ahd_prod01\ahd;Use Procedure for Prepare=1;Auto Translate=True;Packet Size=4096;Workstation ID=AHD_PROD01;Use Encryption for Data=False;Tag with column collation when possible=False" command="exec dbo.SP_Meldunek_sekcja_VI_tab_1 '2017-10-01', '2017-10-31' "/>
  </connection>
  <connection id="16" keepAlive="1" name="SP_Meldunek_sekcja_VI_tab_2" type="5" refreshedVersion="5" savePassword="1" background="1" saveData="1" credentials="none">
    <dbPr connection="Provider=SQLOLEDB.1;Password=udsc1234;Persist Security Info=True;User ID=udsc;Initial Catalog=AHDPROD;Data Source=ahd_prod01\ahd;Use Procedure for Prepare=1;Auto Translate=True;Packet Size=4096;Workstation ID=AHD_PROD01;Use Encryption for Data=False;Tag with column collation when possible=False" command="exec dbo.SP_Meldunek_sekcja_VI_tab_2 '2017-10-01', '2017-10-31' "/>
  </connection>
  <connection id="17" keepAlive="1" name="SP_Meldunek_sekcja_VII" type="5" refreshedVersion="5" savePassword="1" background="1" saveData="1" credentials="none">
    <dbPr connection="Provider=SQLOLEDB.1;Password=udsc1234;Persist Security Info=True;User ID=udsc;Initial Catalog=AHDPROD;Data Source=ahd_prod01\ahd;Use Procedure for Prepare=1;Auto Translate=True;Packet Size=4096;Workstation ID=AHD_PROD01;Use Encryption for Data=False;Tag with column collation when possible=False" command="exec dbo.SP_Meldunek_sekcja_VII"/>
  </connection>
  <connection id="18" keepAlive="1" name="SP_Meldunek_sekcja_VIII" type="5" refreshedVersion="5" savePassword="1" background="1" saveData="1" credentials="none">
    <dbPr connection="Provider=SQLOLEDB.1;Password=udsc1234;Persist Security Info=True;User ID=udsc;Initial Catalog=AHDPROD;Data Source=ahd_prod01\ahd;Use Procedure for Prepare=1;Auto Translate=True;Packet Size=4096;Workstation ID=AHD_PROD01;Use Encryption for Data=False;Tag with column collation when possible=False" command="exec dbo.SP_Meldunek_sekcja_VIII '2017-10-01', '2017-10-31' "/>
  </connection>
</connections>
</file>

<file path=xl/sharedStrings.xml><?xml version="1.0" encoding="utf-8"?>
<sst xmlns="http://schemas.openxmlformats.org/spreadsheetml/2006/main" count="986" uniqueCount="175">
  <si>
    <t>Obywatelstwo</t>
  </si>
  <si>
    <t>Razem</t>
  </si>
  <si>
    <t>Sprawa</t>
  </si>
  <si>
    <t>wnioski</t>
  </si>
  <si>
    <t>pobyt tolerowany</t>
  </si>
  <si>
    <t>świadczenia poza ośrodkiem</t>
  </si>
  <si>
    <t>opuścili ośrodek</t>
  </si>
  <si>
    <t>nowo przyjęci</t>
  </si>
  <si>
    <t>Cudzoziemcy</t>
  </si>
  <si>
    <t>Osoby</t>
  </si>
  <si>
    <t>zaproszenie</t>
  </si>
  <si>
    <t>utrzymanie</t>
  </si>
  <si>
    <t>wpis</t>
  </si>
  <si>
    <t>wpis SIS</t>
  </si>
  <si>
    <t>wykreślenie</t>
  </si>
  <si>
    <t>wykreślenie SIS</t>
  </si>
  <si>
    <t>wnioski cudz.</t>
  </si>
  <si>
    <t>konsultacje</t>
  </si>
  <si>
    <t>telegramy</t>
  </si>
  <si>
    <t>inne państwo</t>
  </si>
  <si>
    <t>konsul RP</t>
  </si>
  <si>
    <t>fakultatywne</t>
  </si>
  <si>
    <t>decyzje</t>
  </si>
  <si>
    <t>pobyt rezyd. UE</t>
  </si>
  <si>
    <t>pozytywne</t>
  </si>
  <si>
    <t>negatywne</t>
  </si>
  <si>
    <t>umorzenia</t>
  </si>
  <si>
    <t>Wnioskujący</t>
  </si>
  <si>
    <t>przebywający 
w ośrodku</t>
  </si>
  <si>
    <t>Wnioski</t>
  </si>
  <si>
    <t>PIERWSZE</t>
  </si>
  <si>
    <t>KOLEJNE</t>
  </si>
  <si>
    <t xml:space="preserve">Wnioski </t>
  </si>
  <si>
    <t>pobyt czasowy</t>
  </si>
  <si>
    <t>pobyt stały</t>
  </si>
  <si>
    <t>pobyt rezydenta długoterminowego UE</t>
  </si>
  <si>
    <t>prawo pobytu ob. UE</t>
  </si>
  <si>
    <t>prawo stałego pobytu obywatela UE</t>
  </si>
  <si>
    <t>pobyt humanitarny</t>
  </si>
  <si>
    <t>wydalenie</t>
  </si>
  <si>
    <t>zobowiązanie do powrotu</t>
  </si>
  <si>
    <t>cofnięcie zakazu wjazdu</t>
  </si>
  <si>
    <t>polski dokument podróży</t>
  </si>
  <si>
    <t>polski dokument tożsamości cudzoziemca</t>
  </si>
  <si>
    <t>wiza (nowa + Schengen)</t>
  </si>
  <si>
    <t>prawo pobytu członka rodziny ob. UE</t>
  </si>
  <si>
    <t>prawo stałego pobytu członka rodziny ob.. UE</t>
  </si>
  <si>
    <t>Placówka</t>
  </si>
  <si>
    <t>RAZEM</t>
  </si>
  <si>
    <t>Lwów</t>
  </si>
  <si>
    <t>Łuck</t>
  </si>
  <si>
    <t>uchylenie 
i umorzenie</t>
  </si>
  <si>
    <t>Transfer</t>
  </si>
  <si>
    <t>SUMA</t>
  </si>
  <si>
    <t>Państwo</t>
  </si>
  <si>
    <t>Wniosek IN</t>
  </si>
  <si>
    <t>Decyzja pozytywna</t>
  </si>
  <si>
    <t>Wniosek OUT</t>
  </si>
  <si>
    <t>Status uchodźcy</t>
  </si>
  <si>
    <t>Ochrona uzupełniająca</t>
  </si>
  <si>
    <t>Pobyt tolerowany</t>
  </si>
  <si>
    <t>Umorzenie</t>
  </si>
  <si>
    <t>Zezwolenia cofnięte</t>
  </si>
  <si>
    <t>Zezwolenia wydane</t>
  </si>
  <si>
    <t xml:space="preserve">V. Wnioski, które wpłynęły do wojewodów w sprawie zezwolenia na pobyt czasowy, pobyt stały i pobyt rezydenta długoterminowego UE oraz wydane w tych sprawach decyzje:
</t>
  </si>
  <si>
    <t xml:space="preserve">Informacja o działalności 
Urzędu do Spraw Cudzoziemców 
</t>
  </si>
  <si>
    <t>Ochrona międzynarodowa</t>
  </si>
  <si>
    <r>
      <t>*</t>
    </r>
    <r>
      <rPr>
        <i/>
        <sz val="6"/>
        <color theme="1"/>
        <rFont val="Tahoma"/>
        <family val="2"/>
        <charset val="238"/>
      </rPr>
      <t xml:space="preserve"> zgodnie z nowym aquis azylowym od 1.01.2014 r. wznowienie postępowania po tzw. transferze dublińskim liczy się jako kolejny wniosek o nadanie statusu uchodźcy</t>
    </r>
  </si>
  <si>
    <t>II. Stosowanie Rozporządzenia  Dublińskiego*:</t>
  </si>
  <si>
    <t>* ustanawiającego kryteria określania, które państwo członkowskie jest odpowiedzialne za rozpatrzenie wniosku o ochronę międzynarodową</t>
  </si>
  <si>
    <t>Suma</t>
  </si>
  <si>
    <t>Legalizacja pobytu</t>
  </si>
  <si>
    <t>Negatywna</t>
  </si>
  <si>
    <t>suma</t>
  </si>
  <si>
    <t>prawo pob. obyw. UE</t>
  </si>
  <si>
    <t>prawo st. pobytu obyw. UE</t>
  </si>
  <si>
    <t xml:space="preserve">prawo pob. członka rodz. obyw. UE </t>
  </si>
  <si>
    <t>prawo st. pob. członka rodz. obyw. UE</t>
  </si>
  <si>
    <t>wydane dokumenty</t>
  </si>
  <si>
    <t>Suma decyzji</t>
  </si>
  <si>
    <t>odwołania</t>
  </si>
  <si>
    <t>korekta wpisów</t>
  </si>
  <si>
    <t>odmowa wpisu</t>
  </si>
  <si>
    <t>alerty pobytowe</t>
  </si>
  <si>
    <t>inne</t>
  </si>
  <si>
    <t>uchylenie i przekazanie do ponownego rozp.</t>
  </si>
  <si>
    <t>pob. stały dla członków rodzin repatrianta</t>
  </si>
  <si>
    <t>wydane zezwolenia</t>
  </si>
  <si>
    <t>inne decyzje</t>
  </si>
  <si>
    <t>Kaliningrad</t>
  </si>
  <si>
    <t>Zezwolenia unieważnione</t>
  </si>
  <si>
    <t>Odmowy wydania</t>
  </si>
  <si>
    <t>VI. Odwołania od decyzji wydanych w I instancji w sprawie legalizacji pobytu cudzoziemców na terytorium RP, odpowiedzi na skargi oraz wnioski o udzielenie zezwolenia na pobyt stały dla członków rodzin repatriantów:</t>
  </si>
  <si>
    <t>małoletni bez opieki</t>
  </si>
  <si>
    <t>łącznie pod opieką UdSC</t>
  </si>
  <si>
    <t>decyzje pozytywne</t>
  </si>
  <si>
    <t>Lp</t>
  </si>
  <si>
    <t>Obywatelstwo_pl</t>
  </si>
  <si>
    <t>Grupa</t>
  </si>
  <si>
    <t>Typ</t>
  </si>
  <si>
    <t>Lp_typ</t>
  </si>
  <si>
    <t>Liczba</t>
  </si>
  <si>
    <t>Lp_grupa</t>
  </si>
  <si>
    <t>Pozostałe</t>
  </si>
  <si>
    <t>WZNOWIENIA*</t>
  </si>
  <si>
    <t>Decyzje pozytywne</t>
  </si>
  <si>
    <t>Nazwa_kraju</t>
  </si>
  <si>
    <t>Ilosc</t>
  </si>
  <si>
    <t>Tydzien</t>
  </si>
  <si>
    <t>przebywający w ośrodku</t>
  </si>
  <si>
    <t>Opis_rozstrzygniecia</t>
  </si>
  <si>
    <t>Opis</t>
  </si>
  <si>
    <t>NEGATYWNA</t>
  </si>
  <si>
    <t>POZYTYWNA</t>
  </si>
  <si>
    <t>UMORZENIE</t>
  </si>
  <si>
    <t>Lp_opis</t>
  </si>
  <si>
    <t>odwołanie</t>
  </si>
  <si>
    <t>prawo stałego pobytu członka rodziny ob. UE</t>
  </si>
  <si>
    <t>uchylenie i umorzenie</t>
  </si>
  <si>
    <t>Placowka</t>
  </si>
  <si>
    <t>Kolumna1</t>
  </si>
  <si>
    <t>Kolumna2</t>
  </si>
  <si>
    <t>Kolumna3</t>
  </si>
  <si>
    <t>UKRAINA</t>
  </si>
  <si>
    <t>ROSJA</t>
  </si>
  <si>
    <t>NIEMCY</t>
  </si>
  <si>
    <t>FRANCJA</t>
  </si>
  <si>
    <t>AUSTRIA</t>
  </si>
  <si>
    <t>Wnioskujacy</t>
  </si>
  <si>
    <t>Decyzje</t>
  </si>
  <si>
    <t>Inne_panstwo</t>
  </si>
  <si>
    <t>Konsul_RP</t>
  </si>
  <si>
    <t>Czynnosc</t>
  </si>
  <si>
    <t>zawieszenie wpisów</t>
  </si>
  <si>
    <t>małoletni</t>
  </si>
  <si>
    <t>WNIOSEK O ZAREJESTROWANIE POBYTU OBYWATELA UE</t>
  </si>
  <si>
    <t>WNIOSEK O WYDANIE DOK. POTW. PRAWO STAŁEGO POBYTU</t>
  </si>
  <si>
    <t>WNIOSEK O WYDANIE KP CZŁ. RODZINY OBYWATELA UE</t>
  </si>
  <si>
    <t>WNIOSEK O WYDANIE KSP CZŁ. RODZINY OBYWATELA UE</t>
  </si>
  <si>
    <t>KIRGISTAN</t>
  </si>
  <si>
    <t>GRUZJA</t>
  </si>
  <si>
    <t>TADŻYKISTAN</t>
  </si>
  <si>
    <t>WZNOWIENIA</t>
  </si>
  <si>
    <t>BELGIA</t>
  </si>
  <si>
    <t>SZWECJA</t>
  </si>
  <si>
    <t>I. Przyjęte wnioski o udzielenie ochrony międzynarodowej w RP:</t>
  </si>
  <si>
    <t>III. Wydane decyzje w sprawie o udzielenie ochrony międzynarodowej:</t>
  </si>
  <si>
    <t>IV. Cudzoziemcy, w sprawie których wszczęto postępowanie o udzielenie ochrony międzynarodowej i którym zapewniono zakwaterowanie w ośrodkach dla cudzoziemców:</t>
  </si>
  <si>
    <t>01.10.2017</t>
  </si>
  <si>
    <t>31.10.2017</t>
  </si>
  <si>
    <t>01.01.2017</t>
  </si>
  <si>
    <t>ARMENIA</t>
  </si>
  <si>
    <t>NIDERLANDY</t>
  </si>
  <si>
    <t>BUŁGARIA</t>
  </si>
  <si>
    <t>LITWA</t>
  </si>
  <si>
    <t>TURCJA</t>
  </si>
  <si>
    <t>25.10.2017 - 31.10.2017</t>
  </si>
  <si>
    <t>18.10.2017 - 24.10.2017</t>
  </si>
  <si>
    <t>11.10.2017 - 17.10.2017</t>
  </si>
  <si>
    <t>04.10.2017 - 10.10.2017</t>
  </si>
  <si>
    <t>27.09.2017 - 03.10.2017</t>
  </si>
  <si>
    <t xml:space="preserve">W  2017 r. wnioski o udzielenie ochrony międzynarodowej złożyły 4 466 os., z czego 58% stanowiły wnioski pierwsze. Niemal wszyscy wnioskodawcy (91%)  pochodzili z państw należących do byłego ZSRR (głównie: Rosja, Ukraina, Tadżykistan, Armenia, Gruzja, Białoruś, Kirgistan). 
Dwie największe grupy obywateli ubiegających się ochronę pochodziły z Rosji (3 119 os., 70%) i Ukrainy (612 os., 14%). W gronie pozostałych dominujących wnioskodawców znaleźli się mieszkańcy Azji Centralnej (4%): Tadżykistanu (119 os. 3%) i Kirgistanu (46 os., 1%), Zakaukazia (3%): Armenii (79 os., 2%) i Gruzji (60 os. 1%) i Bliskiego Wschodu (3%): Turcji (50 os., 1%), Syrii (43 os., 1%), Iraku (34 os., 1%). Oprócz wymienionych krajów w zestawieniu państw najliczniej składających wnioski o udzielenie ochrony znajduje się jeszcze Białoruś (39 os., 1%).
Większość wnioskodawców (56%) dostała się na teren RP przez drogowe i kolejowe przejścia graniczne, najczęściej przekraczając wschodnią granicę kraju. Tradycyjnie najwięcej wniosków przyjęła placówka Straży Granicznej w Terespolu (39%). W 2016 r. i 2015 r. to przejście graniczne  także było najczęściej wybierane przez cudzoziemców ubiegających się o ochronę jako miejsce złożenia wniosków, ale ich odsetek był znacznie wyższy i wynosił 68% w 2016 r. i 70% w 2015 r. Kolejne jednostki, cieszące się jednak znacznie mniejszym zainteresowaniem wnioskodawców to:  Placówka SG na lotnisku Okęcie w Warszawie (22%), Placówka Straży Granicznej w Białej Podlaskiej (6%), Placówka SG w Bobrownikach (4%). Należy tu zauważyć, że  Szef Urzędu do Spraw Cudzoziemców wznowił 521 postepowań, co stanowi wysoki odsetek (12%) wszystkich wniosków.
Wartym uwagi jest fakt, że w porównaniu do zeszłego roku cudzoziemcy rzadziej korzystają z drogi lądowej, a coraz częściej składają wnioski o udzielenie ochrony w portach lotniczych.  W 2015 r. tylko 2 wnioski na 100 były składane w porcie lotniczym, w 2016 r. - jeden na 10, a w 2017 r. – więcej niż co czwarty. Drogą powietrzną przybywają w największej liczbie obywatele Rosji i Ukrainy, przy czym, o ile na lotnisku składa wnioski tylko 15% Rosjan (Rosjanie dostają się do Polski w większości przez lądowe przejścia graniczne, głównie w Terespolu), o tyle w przypadku obywateli Ukrainy, jest to droga, którą wybiera 69% wnioskodawców z tego kraju. Spośród obywatelstw TOP 10 na przylot samolotem i złożenie wniosku na lotnisku decydują się w większej liczbie cudzoziemcy z: Gruzji (53%), Turcji (72%), Kirgistanu (70%), Białorusi (69%) i  Syrii (53%).
Zmieniły się także rodzaje składanych wniosków. W całym 2016 r. udział wniosków pierwszych w ogólnej liczbie wniosków wynosił 80%, w 2017 r. - 58%, a udział wniosków kolejnych i wznowień postępowania wzrósł z 20% do 42%. Obywatelstwa charakteryzujące się najwyższym odsetkiem  wniosków kolejnych w 2017 r.  to Gruzja (wzrost z 55% na 70% w 2017 r.), Ukraina  (wzrost z 55% na 62% w 2017 r.), Tadżykistan (wzrost z 5% na 45%) i Rosja (wzrost z 17% na 41%). 
W podziale na płeć i wiek odsetek pełnoletnich wnioskodawców wynosi nieco ponad połowę: 53% (45% kobiety i 55% mężczyźni), a niepełnoletnich - 47% (47% dziewczynki i 53% chłopcy). W przypadku obywatelstw TOP 10 tylko wśród wnioskodawców z Rosji jest więcej osób niepełnoletnich: 55%. Wśród pozostałych obywatelstw TOP5 dominują jednak dorośli (Ukraina - 74%, Tadżykistan - 55%, Armenia - 61%, Gruzja - 62%, Turcja - 76%, Kirgistan 51%, Białoruś - 85%, Syria - 79%, Irak -82%.
W dłuższej perspektywie czasowej widoczny jest spadek liczby wnioskodawców, którego początek miał miejsce w lipcu 2016, a wartości z ostatnich sześciu miesięcy są najniższe od stycznia 2015. Co więcej, liczba wniosków złożonych w październiku jest najmniejsza na przestrzeni całego 2017 r.  W porównaniu do pierwszych dziesięciu miesięcy  2016 r. Polska przyjęła 60% mniej wszystkich wniosków i o 71% mniej wniosków pierwszych. Spadek dotyczy wszystkich głównych grup (za wyjątkiem Białorusi), które zazwyczaj ubiegały się w Polsce o ochronę międzynarodową.
Prezentując szczegółowo zmiany w porównaniu do pierwszych 9 miesięcy 2016 r., widoczny jest:
 * 3-krotny spadek liczby wniosków z Rosji. Tradycyjnie Rosja znajduje się na I pozycji pod względem liczby złożonych wniosków, a odsetek wnioskodawców z tego kraju wciąż jest wysoki (70% - 2017 r., 73% - 2016 r.), chociaż liczba osób składających wnioski znacznie spadła (3119- 2017 r., 8119 – 2016 r.)
* 2-krotny spadek liczby wniosków z Ukrainy. Widoczny jest stały spadek liczby ubiegających się o ochronę z tego kraju. Po nagłym spadku liczby wnioskodawców w czerwcu br. nastąpił powrót do mniej więcej stałej miesięcznej liczby wnioskodawców w 2017 r. (65-90 os/mies.);
*  7-krotny spadek liczby wniosków z Tadżykistanu. Z powodu narastającego konfliktu wewnętrznego w Tadżykistanie, od sierpnia 2015 r. liczba składanych wniosków systematycznie rosła, osiągając szczyt w okresie luty-maj 2016 r, by potem zacząć spadać. W pierwszych dziesięciu miesiącach 2016 r. obywatele Tadżykistanu stanowili 8% wnioskodawców, w tym samym okresie 2017 r. – 3%;
*4- krotny spadek liczby wniosków z Armenii. W porównaniu do tego samego okresu zeszłego roku liczba wniosków składanych przez obywateli Armenii spadła, ale odsetek na tle innych obywatelstw pozostał bez większych zmian;
* 2-krotny spadek liczby wniosków z Gruzji. Wartym zauważenia jest fakt, że 70% ogółu wniosków z 2017 r. z Gruzji stanowią wnioski kolejne, podczas gdy w 2016 r. - 55%;
* liczba wnioskodawców z Syrii, Iraku i Białorusi pozostaje bez większych  zmian (po 1% ogółu);
* spadek liczby wniosków z Wietnamu, Kirgistanu i Turcji. W analogicznym okresie 2016 r. obywatele Wietnamu zajmowali  6 pozycję w zestawieniu TOP10, aktualnie opuścili TOP10 i znajdują się na 11 miejscu, obywatele Kirgistanu – 7 pozycja w TOP 10 w obu latach, spadek widoczny jest jedynie w wartościach liczbowych, obywatele Turcji – 8 pozycja w TOP 10 w 2016 r., 6 pozycja w 2017 r.
</t>
  </si>
  <si>
    <r>
      <t xml:space="preserve">Zdecydowaną większość działań związanych ze stosowaniem Procedur Dublińskich stanowią sprawy dotyczące przejęcia odpowiedzialności za wniosek o udzielenie ochrony złożony na terytorium innego państwa członkowskiego (tzw. IN). Liczba spraw 35-krotnie przekracza liczbę takich wniosków złożonych przez Polskę. Jest to związane z położeniem geograficznym naszego kraju (zewnętrzne państwo Strefy Schengen) i traktowaniem terytorium RP jako strefy tranzytowej do krajów docelowych UE (Niemcy, Francja, </t>
    </r>
    <r>
      <rPr>
        <sz val="11"/>
        <rFont val="Calibri"/>
        <family val="2"/>
        <charset val="238"/>
        <scheme val="minor"/>
      </rPr>
      <t>Austria, Niderlandy, Belgia i Szwecja).  58% wniosków IN dotyczyło obywateli Rosji, 9% - Ukrainy.
Liczba cudzoziemców objętych wnioskami IN wyniosła od początku roku 5 006 os. Polska wystąpiła z takim wnioskiem do innych krajów europejskich (OUT) w przypadku 143 os., z czego 85% wniosków IN i 52% wniosków OUT zostało rozpatrzonych pozytywnie. 56% wniosków IN oraz 34% wniosków OUT dotyczy współpracy z Niemcami. Poza tym, osoby, które ubiegały się o ochronę międzynarodową w Polsce składały  kolejne wnioski (oprócz Niemiec) we Francji, Austrii, Szwecji i Niderlandach. Z kolei dalsze wnioski OUT z Polski kierowane były poza Niemcami do Bułgarii, na Litwę, do Belgii i Austrii.</t>
    </r>
  </si>
  <si>
    <r>
      <rPr>
        <sz val="11"/>
        <rFont val="Calibri"/>
        <family val="2"/>
        <charset val="238"/>
        <scheme val="minor"/>
      </rPr>
      <t>Szef Urzędu do Spraw Cudzoziemców w 2017 r. wydał 4 645 decyzji: udzielił ochrony 386 os. (8% ogółu), 1 817 os. (39% ogółu) uzyskało decyzję negatywną, a 2 442 postępowań (53% ogółu) umorzono. Głównymi beneficjentami decyzji przyznających w 2017 r. ochronę (status uchodźcy, ochrona uzupełniająca i pobyt tolerowany) byli obywatele z grupy TOP 10 wnioskodawców oraz obywatelstwa spoza tego zestawienia:</t>
    </r>
    <r>
      <rPr>
        <sz val="11"/>
        <color rgb="FFFF0000"/>
        <rFont val="Calibri"/>
        <family val="2"/>
        <charset val="238"/>
        <scheme val="minor"/>
      </rPr>
      <t xml:space="preserve">
</t>
    </r>
    <r>
      <rPr>
        <sz val="11"/>
        <rFont val="Calibri"/>
        <family val="2"/>
        <charset val="238"/>
        <scheme val="minor"/>
      </rPr>
      <t>* Ukraina (54% ogółu; 56 os. - status uchodźcy, 151os. - ochrona uzupełniająca) uznawalność: 42%,
* Rosja (18% ogółu;  14 os. - status uchodźcy, 55 os. - ochrona uzupełniająca), uznawalność: 6%,
* Tadżykistan (6% ogółu; 7 os. - status uchodźcy, 17 os. ochrona uzupełniająca) uznawalność: 15%,
* Syria (6% ogółu; 15 os. - status uchodźcy, 8 os. - ochrona uzupełniająca) uznawalność: 100%,
* Irak (2% ogółu, 9 os. - status uchodźcy, 2 os. - ochrona uzupełniająca) uznawalność: 73%,</t>
    </r>
    <r>
      <rPr>
        <sz val="11"/>
        <color rgb="FFFF0000"/>
        <rFont val="Calibri"/>
        <family val="2"/>
        <charset val="238"/>
        <scheme val="minor"/>
      </rPr>
      <t xml:space="preserve">
</t>
    </r>
    <r>
      <rPr>
        <sz val="11"/>
        <rFont val="Calibri"/>
        <family val="2"/>
        <charset val="238"/>
        <scheme val="minor"/>
      </rPr>
      <t>* Afganistan (2% ogółu, 1 os. - status uchodźcy, 6 os. - ochrona uzupełniająca) uznawalność: 58%,
* Białoruś (2% ogółu, 5 os. - status uchodźcy, 1 os. - ochrona uzupełniająca) uznawalność: 58%,.</t>
    </r>
    <r>
      <rPr>
        <sz val="11"/>
        <color rgb="FFFF0000"/>
        <rFont val="Calibri"/>
        <family val="2"/>
        <charset val="238"/>
        <scheme val="minor"/>
      </rPr>
      <t xml:space="preserve">
</t>
    </r>
    <r>
      <rPr>
        <sz val="11"/>
        <rFont val="Calibri"/>
        <family val="2"/>
        <charset val="238"/>
        <scheme val="minor"/>
      </rPr>
      <t>Pozostali wnioskodawcy z grupy TOP 10 otrzymali niewielką liczbę pozytywnych decyzji, co znalazło odbicie w niskiej uznawalności: Armenia - 0%, Gruzja - 5% (1 os. - ochrona uzupełniająca), Turcja - 0%, Kirgistan - 9% (1 os.- ochrona uzupełniająca, 1 os. - status uchodźcy), Wietnam - 0%.</t>
    </r>
    <r>
      <rPr>
        <sz val="11"/>
        <color rgb="FFFF0000"/>
        <rFont val="Calibri"/>
        <family val="2"/>
        <charset val="238"/>
        <scheme val="minor"/>
      </rPr>
      <t xml:space="preserve">
</t>
    </r>
    <r>
      <rPr>
        <sz val="11"/>
        <rFont val="Calibri"/>
        <family val="2"/>
        <charset val="238"/>
        <scheme val="minor"/>
      </rPr>
      <t xml:space="preserve">
Z kolei państwa z najwyższą uznawalnością w 2017 r. nie znalazły się wśród najliczniejszych obywatelstw wnioskodawców z 2017 r. (z wyjątkiem Syrii, Ukrainy, Białorusi, Iraku i Afganistanu):  Erytrea ( 100%), Kamerun (100%), Kongo (100%), Palestyna (100%), Republika Środkowoafrykańska (100%), bezpaństwowcy (100%), Luksemburg (100%), Mali (100%), Egipt (75%), Nigeria (50%).</t>
    </r>
    <r>
      <rPr>
        <sz val="11"/>
        <color rgb="FFFF0000"/>
        <rFont val="Calibri"/>
        <family val="2"/>
        <charset val="238"/>
        <scheme val="minor"/>
      </rPr>
      <t xml:space="preserve">
</t>
    </r>
    <r>
      <rPr>
        <sz val="11"/>
        <rFont val="Calibri"/>
        <family val="2"/>
        <charset val="238"/>
        <scheme val="minor"/>
      </rPr>
      <t>Całkowita uznawalność w 2017 r. to 17% (18% z pobytem tolerowanym), w analogicznym okresie zeszłego roku: 10% (12% z pobytem tolerowanym).
Ponadto decyzje o udzieleniu ochrony kolejnym 49 osobom wydała Rada do Spraw Uchodźców (ochrona uzupełniająca dla 22 obywateli Ukrainy, 6 obywateli Kirgistanu i 1 Gruzji, 19 pobytów tolerowanych dla Rosji i 1 - Sudanu). 
Podsumowując, w RP organy obydwu instancji wydały wnioskodawcom w 2017 r. w sumie 435 decyzje o udzieleniu jednej z form ochrony: 89% z nich wydał  Szef Urzędu do Spraw Cudzoziemców, 11% Rada do Spraw Uchodźców.</t>
    </r>
    <r>
      <rPr>
        <sz val="11"/>
        <color rgb="FFFF0000"/>
        <rFont val="Calibri"/>
        <family val="2"/>
        <charset val="238"/>
        <scheme val="minor"/>
      </rPr>
      <t xml:space="preserve">
</t>
    </r>
    <r>
      <rPr>
        <sz val="11"/>
        <rFont val="Calibri"/>
        <family val="2"/>
        <charset val="238"/>
        <scheme val="minor"/>
      </rPr>
      <t xml:space="preserve">
Rozstrzygnięcia merytoryczne stanowiły jednak tylko niespełna połowę wydanych decyzji (47%). Nieco ponad połowa decyzji wydanych przez Szefa Urzędu to umorzenia (53%) wydane w związku z brakiem zainteresowania kontynuacją postępowania ze strony cudzoziemca, z czego 78% z nich dotyczyło Rosjan (1 911 os.), 9% (215 os.) - obywateli Ukrainy.</t>
    </r>
    <r>
      <rPr>
        <sz val="11"/>
        <color rgb="FFFF0000"/>
        <rFont val="Calibri"/>
        <family val="2"/>
        <charset val="238"/>
        <scheme val="minor"/>
      </rPr>
      <t xml:space="preserve">
</t>
    </r>
    <r>
      <rPr>
        <sz val="11"/>
        <rFont val="Calibri"/>
        <family val="2"/>
        <charset val="238"/>
        <scheme val="minor"/>
      </rPr>
      <t>Warto zwrócić uwagę na fakt, że choć liczba decyzji w 2017 r. jest znacznie niższa niż w 2016 r., to jednocześnie liczba pozytywnych decyzji wydanych przez Szefa Urzędu (status uchodźcy, ochrona i pobyt tolerowany) jest o 62% wyższa niż w pierwszych 10 miesiącach 2016 r. Za wzrost tej liczby w dużej mierze odpowiadają pozytywne decyzje wydane obywatelom Ukrainy (56 os. status uchodźcy i 151 os. ochrona uzupełniająca). W zeszłym roku przez pierwsze 10 miesięcy obywatelom Ukrainy wydano 37 pozytywnych decyzji, w 2017 r. - 215. Dane te znalazły odbicie w wysokości odsetka uznawalności: w 2017 r. uznawalność decyzji dla obywateli Ukrainy wynosi 42%, podczas gdy analogicznym okresie 2016 r. - 6%.</t>
    </r>
  </si>
  <si>
    <t>Szef Urzędu do Spraw Cudzoziemców miał w październiku pod swoją opieką średnio 3 592. os. Od marca br. - w związku ze spadkiem liczby wniosków - widoczna jest tendencja spadkowa (ze śr. 4,2 tys. na 3,6 tys.). Liczba osób pozostających pod opieką Szefa z ostatnich  tygodni października jest najniższa od ponad dwóch lat.
Ponad połowa wnioskodawców przebywa poza ośrodkami dla cudzoziemców. 58% świadczeniobiorców  wynajmuje mieszkania i utrzymuje się ze środków otrzymywanych z Urzędu. Odsetek osób preferujących samodzielne mieszkanie i utrzymanie się zaczyna po trwającym rok spadku zaczyna powoli wzrastać.
W przypadku 10 najliczniejszych obywatelstw wnioskodawców można zaobserwować zdecydowane preferencje odnośnie miejsca pobytu na czas trwania postępowania w RP. Na pobyt w ośrodku decydują się głównie obywatele Rosji - 68% i Kazachstanu - 59%. Oczekiwanie na zakończenie procedury poza ośrodkiem preferują pozostałe obywatelstwa TOP 10 osób pozostających pod opieką: obywatele Ukrainy, Tadżykistanu, Gruzji, Armenii, Kirgistanu, Białorusi, Iraku, Turcji (pomiędzy 67% a 92% wnioskodawców z danego kraju).</t>
  </si>
  <si>
    <r>
      <t xml:space="preserve">Liczba składanych wniosków legalizacyjnych charakteryzuje się tendencją wzrostową, a liczba wniosków złożonych we wrześniu (19,2 tys.) jest  rekordowo wysoka (najwyższa w 2017 r.)
</t>
    </r>
    <r>
      <rPr>
        <sz val="11"/>
        <rFont val="Calibri"/>
        <family val="2"/>
        <charset val="238"/>
        <scheme val="minor"/>
      </rPr>
      <t xml:space="preserve">Do końca października liczba złożonych wniosków wyniosła ponad 156 tys. 88% dotyczyło otrzymania zezwolenia na pobyt czasowy, 10% zezwolenia na pobyt stały, a 2% zezwolenia na pobyt rezydenta UE. W sprawie zezwolenia na pobyt czasowy spośród prawie 137,4 tys. wniosków 66% (91 tys.) złożyli obywatele Ukrainy, 5% - Hindusi, po 3% - Chińczycy, Wietnamczycy, po 2% - Białorusini, Turcy i Rosjanie. O zezwolenie na pobyt stały ubiegało się ponad 15,7 tys. cudzoziemców, w tym 59% (9,2 tys.) to obywatele Ukrainy, 28% - Białorusini, 4% - Rosjanie. Wnioski o zezwolenie na pobyt rezydenta długoterminowego UE, (prawie 3 tys. wniosków) zdominowali również obywatele Ukrainy (1356) - złożyli 45% wniosków, 13% - Wietnamczycy, 8% -  Chińczycy, po  5% - Białorusini i  Rosjanie, 4% - Ormianie. 
W podziale na obywatelstwo wnioskodawców w 2017 r. o legalizację pobytu (ww. zezwolenia) najczęściej ubiegali się obywatele Ukrainy: 65% - (101,6 tys. Ukraińców na 156,1 tys. ogółu wnioskujących), w pierwszych dziesieciu miesiącach 2016 r. odsetek ten był podobny, ale liczba złożonych wniosków o 31% niższa w porównaniu do 2017 r. (101,2 tys. w 2017 r., 77,8 tys. w 2016 r.). Za opisany wzrost w 2017 r. odpowiedzialna jest zwiększona - w porównaniu z zeszłym rokiem - liczba wniosków o zezwolenie na pobyt czasowy składanych przez obywateli Ukrainy, (+28% - z 71 tys. w 2016 r. na 91 tys. w 2017 r.) oraz pobytem stałym (+51% z 6,1 tys. w 2016 r. na 9,2 tys. w 2017 r.).
Wzrost zainteresowania legalizacją pobytu zanotowano także w stosunku do obywateli Białorusi (+103%, głównie pobyt stały), Indii (+101%, głównie pobyt czasowy). </t>
    </r>
    <r>
      <rPr>
        <sz val="11"/>
        <color rgb="FFFF0000"/>
        <rFont val="Calibri"/>
        <family val="2"/>
        <charset val="238"/>
        <scheme val="minor"/>
      </rPr>
      <t xml:space="preserve">
</t>
    </r>
    <r>
      <rPr>
        <sz val="11"/>
        <rFont val="Calibri"/>
        <family val="2"/>
        <charset val="238"/>
        <scheme val="minor"/>
      </rPr>
      <t xml:space="preserve">
W porównaniu do zestawienia najliczniejszych obywatelstw z okresu styczeń-październik 2016 r., w 2017 miały miejsce zmiany kolejności na liście najliczniej wnioskujących obywatelstw. Ukraina pozostała niekwestionowanym liderem, w zakresie liczby złożonych wniosków z obszaru legalizacji pobytu, ale drugie obywatelstwo z 2016 r., czyli Chiny zostało wyprzedzone przez Białoruś, Indie i Wietnam. Zdecydowana większość obywatelstw, które zaczęły w większej liczbie składać wnioski zdecydowała się na przyjazd do Polski w celach zarobkowych, ale w przypadku obywateli Indii, oprócz wzrostu liczby osób zainteresowanych aktywnością zawodową widoczny jest dwukrotny wzrost osób, które jako cel pobytu podały podjęcie lub kontynuację studiow.</t>
    </r>
    <r>
      <rPr>
        <sz val="11"/>
        <color rgb="FFFF0000"/>
        <rFont val="Calibri"/>
        <family val="2"/>
        <charset val="238"/>
        <scheme val="minor"/>
      </rPr>
      <t xml:space="preserve">
</t>
    </r>
    <r>
      <rPr>
        <sz val="11"/>
        <rFont val="Calibri"/>
        <family val="2"/>
        <charset val="238"/>
        <scheme val="minor"/>
      </rPr>
      <t xml:space="preserve">
Ogółem w 2017 r. złożono łącznie 37% wniosków legalizacyjnych więcej (+34% wniosków na pobyt czasowy, +69% wniosków na pobyt stały, +40% wniosków na pobyt rezydenta długoterminowego UE). 85% wszystkich procedur zakończyło się decyzją przyznającą zezwolenie pobytowe), 10% odmową wydania zezwolenia, a 4% umorzeniem sprawy. </t>
    </r>
    <r>
      <rPr>
        <sz val="11"/>
        <color rgb="FFFF0000"/>
        <rFont val="Calibri"/>
        <family val="2"/>
        <charset val="238"/>
        <scheme val="minor"/>
      </rPr>
      <t xml:space="preserve">
</t>
    </r>
    <r>
      <rPr>
        <sz val="11"/>
        <rFont val="Calibri"/>
        <family val="2"/>
        <charset val="238"/>
        <scheme val="minor"/>
      </rPr>
      <t>Analiza celu pobytu podawanego przez cudzoziemców podczas składania wniosków na pobyt czasowy wykazała, że zdecydowanie najczęstszym powodem przyjazdu do RP jest aktywność zawodowa (72%): wykonywanie pracy (70% ogółu), prowadzenie działalności gospodarczej (1%), praca w zawodzie wymagającym wysokich kwalifikacji (1%), delegowanie pracownika na terytorium RP (poniżej 1%). Dalsze 10% wnioskodawców przyjechało do Polski w związku z podjęciem lub kontynuacją studiów, kolejne 6% - w związku z pobytem z cudzoziemcem (łączenie rodzin).</t>
    </r>
    <r>
      <rPr>
        <sz val="11"/>
        <color rgb="FFFF0000"/>
        <rFont val="Calibri"/>
        <family val="2"/>
        <charset val="238"/>
        <scheme val="minor"/>
      </rPr>
      <t xml:space="preserve">
</t>
    </r>
    <r>
      <rPr>
        <sz val="11"/>
        <rFont val="Calibri"/>
        <family val="2"/>
        <charset val="238"/>
        <scheme val="minor"/>
      </rPr>
      <t xml:space="preserve">
Biorąc pod uwagę rozmieszczenie wnioskodawców na terenie RP, najwięcej wniosków przyjęli: Wojewoda Mazowiecki (34%) i Wojewodowie Dolnośląski (10%) oraz Małopolski i Wielkopolski (po 9%). Najmniejsze zainteresowanie legalizacją pobytu miało miejsce w Województwach Podlaskim i Świętokrzyskim.</t>
    </r>
  </si>
  <si>
    <t xml:space="preserve">Liczba odwołań od decyzji wojewodów systematycznie rośnie od 2015 r. i od tej pory utrzymuje się na poziomie trzykrotnie wyższym niż w poprzednich latach. 
Przez pierwsze dziesięć miesięcy 2017 r. cudzoziemcy złożyli  5,9 tys. odwołań od decyzji organów pierwszej instancji, z czego 70% odwołań dotyczyło pobytu czasowego, 18% - zobowiązania do powrotu, 9% - pobytu stałego. Cudzoziemcy uzyskali w tym samym czasie  4,6 tys. decyzji Szefa UdSC w sprawach o legalizację pobytu na terytorium RP, z czego 27% stanowiło utrzymanie decyzji, od której się odwołano. 15% decyzji uchylono i przekazano do ponownego rozpatrzenia, a 17% postępowań odwoławczych zakończyło się uchyleniem decyzji organu pierwszej instancji i udzieleniem zezwolenia.
Uwzględniając obywatelstwo osób składających odwołania, najwięcej - bo połowę odwołań - złożyli obywatele Ukrainy, głównie w sprawach zezwolenia na pobyt czasowy  oraz zobowiązania cudzoziemca do powrotu. Kolejne 9% stanowili obywatele Rosji, odwołujący się najczęściej w sprawach zobowiązania do powrotu i zezwolenia na pobyt czasowy. Kolejne 4 obywatelstwa licznie składające odwołania to Indie (6% ogółu), Białoruś (3%), Wietnam (4% ogółu) i Uzbekistan (4% ogółu).  Obywatele Indii i Uzbekistanu odwoływali się w sprawach zezwolenia na pobyt czasowy i zobowiązania do powrotu, obywatele Białorusi - w sprawach zezwolenia na pobyt stały i czasowy, a obywatele Wietnamu - w sprawach zezwolenia na pobyt czasowy i pobyt rezydenta długoterminowego UE.
W porównaniu z analogicznym okresem zeszłego roku liczba składanych odwołań jest wyższa o 8%, a widoczny wzrost liczby odwołań wystąpił tylko w przypadku pobytu stałego (+58%). </t>
  </si>
  <si>
    <t xml:space="preserve">We październiku przyjęto prawie 69,2 tys. wniosków w sprawie konsultacji wizowych,  przy czym 94% z nich inicjowało inne państwo. 
W tym samym okresie wydano ponad 70,7 tys. decyzji - 93% z nich wobec wniosków innych państw.  </t>
  </si>
  <si>
    <t>Głównym beneficjentem MRG są obywatele Ukrainy. Brak Rosji w statystykach wydanych pozwoleń MRG związany jest z zawieszeniem MRG w stosunku do obywateli tego kraju. 
Od początku 2017 r.  wszystkie zezwolenia MRG wydano na Ukrainie, 75% we Lwowie,  pozostałe 25% - przez wydział konsularny w Łucku. Wydania zezwoleń MRG odmówiono 171 osobom. Cofnięcie zezwoleń miało miejsce w stosunku do 395 posiadaczy:  w 96% obywateli Ukrainy, 4%- Rosji, a 197 zezwoleń unieważniono.</t>
  </si>
  <si>
    <t>Zdecydowanie większy napływ cudzoziemców do Polski obserwujemy od 2014 r. 
* Sytuację migracyjną w Polsce nadal cechuje zwiększony napływ obywateli Ukrainy starających się o zalegalizowanie pobytu, 
* Liczba wniosków o udzielenie ochronny międzynarodowej składanych przez obywateli Rosji (głównie narodowości czeczeńskiej), Tadżykistanu oraz Ukrainy spada. 
* Napływ obywateli tych państw jest stale monitorowany. Większość postępowań o udzielenie ochrony międzynarodowej prowadzonych w stosunku Czeczenów, Gruzinów oraz obywateli Tadżykistanu jest umarzana wkrótce po złożeniu wniosku.
* Zdecydowana większość obywateli Ukrainy przybywających do Polski preferuje legalizację pobytu umożliwiającą podjęcie pracy (nie ma takiej możliwości w trakcie pierwszych 6 miesięcy procedury uchodźczej) i samodzielne utrzymanie rodziny. 
* O zezwolenie na pobyt stały występują głównie cudzoziemcy, którzy od lat przedłużali swój pobyt czasowy w Polsce. Zdecydowana większość z nich to osoby polskiego pochodzenia, w tym legitymujące się Kartą Polaka, ewentualnie małżonkowie obywateli RP. 
* Wśród pobytów czasowych największym zainteresowaniem cieszą się te uzasadniane podjęciem pracy, w tym tzw. jednolite zezwolenia na pobyt i pracę (w 2016 roku 67% wniosków o pobyt czasowy uzasadnionych chęcią podjęcia pracy).
* Dominują migracje czasowe (wydawanych jest 6,5 razy więcej decyzji pozytywnych na pobyt czasowy niż stały i rezydenta UE).
* W 2017 roku szczególnie dużym zainteresowaniem wśród cudzoziemców cieszy się imigracja zarobkowa do Polski (około 67% wniosków pobyt czasowy uzasadnionych chęcią podjęcia pracy).
* Wnioski o udzielenie ochrony międzynarodowej stanowiły w 2016 r. ok 7% ogółu wszystkich wniosków cudzoziemców, w 2017 roku - ok. 3%.</t>
  </si>
  <si>
    <t>IX. Ogólne trendy</t>
  </si>
  <si>
    <t>Warszawa, 23 listopada 2017 r.</t>
  </si>
  <si>
    <t>VIII.  Informacja o Małym Ruchu Granicznym</t>
  </si>
  <si>
    <t>VII. Konsultacje wizowe</t>
  </si>
  <si>
    <t>przygotowała: Małgorzata Jankowska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</si>
</sst>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&quot;zł&quot;* #,##0_);_(&quot;zł&quot;* \(#,##0\);_(&quot;zł&quot;* &quot;-&quot;_);_(@_)"/>
    <numFmt numFmtId="165" formatCode="yyyy/mm/dd;@"/>
  </numFmts>
  <fonts count="3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CE"/>
      <charset val="238"/>
    </font>
    <font>
      <b/>
      <sz val="10"/>
      <color theme="1"/>
      <name val="Tahoma"/>
      <family val="2"/>
      <charset val="238"/>
    </font>
    <font>
      <sz val="8"/>
      <name val="Tahoma"/>
      <family val="2"/>
      <charset val="238"/>
    </font>
    <font>
      <sz val="8"/>
      <color theme="1"/>
      <name val="Tahoma"/>
      <family val="2"/>
      <charset val="238"/>
    </font>
    <font>
      <sz val="9"/>
      <color theme="1"/>
      <name val="Tahoma"/>
      <family val="2"/>
      <charset val="238"/>
    </font>
    <font>
      <i/>
      <sz val="9"/>
      <color theme="1"/>
      <name val="Tahoma"/>
      <family val="2"/>
      <charset val="238"/>
    </font>
    <font>
      <i/>
      <sz val="8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8"/>
      <name val="Cambria"/>
      <family val="2"/>
      <charset val="238"/>
      <scheme val="major"/>
    </font>
    <font>
      <b/>
      <sz val="15"/>
      <name val="Calibri"/>
      <family val="2"/>
      <charset val="238"/>
      <scheme val="minor"/>
    </font>
    <font>
      <b/>
      <i/>
      <sz val="14"/>
      <color theme="1"/>
      <name val="Cambria"/>
      <family val="1"/>
      <charset val="238"/>
    </font>
    <font>
      <sz val="11"/>
      <name val="Calibri"/>
      <family val="2"/>
      <charset val="238"/>
      <scheme val="minor"/>
    </font>
    <font>
      <b/>
      <sz val="7"/>
      <name val="Tahoma"/>
      <family val="2"/>
      <charset val="238"/>
    </font>
    <font>
      <sz val="6"/>
      <color theme="1"/>
      <name val="Tahoma"/>
      <family val="2"/>
      <charset val="238"/>
    </font>
    <font>
      <i/>
      <sz val="6"/>
      <color theme="1"/>
      <name val="Tahoma"/>
      <family val="2"/>
      <charset val="238"/>
    </font>
    <font>
      <b/>
      <sz val="8"/>
      <name val="Tahoma"/>
      <family val="2"/>
      <charset val="238"/>
    </font>
    <font>
      <b/>
      <sz val="9"/>
      <name val="Tahoma"/>
      <family val="2"/>
      <charset val="238"/>
    </font>
    <font>
      <sz val="9"/>
      <name val="Tahoma"/>
      <family val="2"/>
      <charset val="238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9F9F9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5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E8E8E8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46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7" fillId="21" borderId="0" applyNumberFormat="0" applyBorder="0" applyAlignment="0" applyProtection="0"/>
    <xf numFmtId="0" fontId="1" fillId="23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8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32" borderId="0" applyNumberFormat="0" applyBorder="0" applyAlignment="0" applyProtection="0"/>
    <xf numFmtId="0" fontId="19" fillId="0" borderId="0"/>
    <xf numFmtId="0" fontId="1" fillId="8" borderId="8" applyNumberFormat="0" applyFont="0" applyAlignment="0" applyProtection="0"/>
    <xf numFmtId="0" fontId="18" fillId="0" borderId="0"/>
  </cellStyleXfs>
  <cellXfs count="337">
    <xf numFmtId="0" fontId="0" fillId="0" borderId="0" xfId="0"/>
    <xf numFmtId="0" fontId="0" fillId="0" borderId="0" xfId="0"/>
    <xf numFmtId="0" fontId="0" fillId="0" borderId="0" xfId="0"/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165" fontId="0" fillId="0" borderId="0" xfId="0" applyNumberFormat="1" applyBorder="1" applyProtection="1">
      <protection locked="0"/>
    </xf>
    <xf numFmtId="14" fontId="0" fillId="0" borderId="0" xfId="0" applyNumberFormat="1" applyProtection="1">
      <protection locked="0"/>
    </xf>
    <xf numFmtId="165" fontId="0" fillId="0" borderId="0" xfId="0" applyNumberFormat="1" applyProtection="1">
      <protection locked="0"/>
    </xf>
    <xf numFmtId="0" fontId="0" fillId="0" borderId="0" xfId="0" applyAlignment="1" applyProtection="1">
      <protection locked="0"/>
    </xf>
    <xf numFmtId="0" fontId="30" fillId="0" borderId="0" xfId="0" applyFont="1" applyAlignment="1" applyProtection="1">
      <alignment vertical="center"/>
      <protection locked="0"/>
    </xf>
    <xf numFmtId="0" fontId="31" fillId="0" borderId="0" xfId="0" applyFont="1" applyProtection="1">
      <protection locked="0"/>
    </xf>
    <xf numFmtId="0" fontId="20" fillId="0" borderId="0" xfId="0" applyFont="1" applyAlignment="1" applyProtection="1">
      <alignment horizontal="left" vertical="center"/>
      <protection locked="0"/>
    </xf>
    <xf numFmtId="0" fontId="19" fillId="0" borderId="0" xfId="43" applyProtection="1">
      <protection locked="0"/>
    </xf>
    <xf numFmtId="0" fontId="33" fillId="0" borderId="0" xfId="0" applyFont="1" applyAlignment="1" applyProtection="1">
      <alignment horizontal="center" vertical="center" wrapText="1"/>
      <protection locked="0"/>
    </xf>
    <xf numFmtId="165" fontId="33" fillId="0" borderId="0" xfId="0" applyNumberFormat="1" applyFont="1" applyAlignment="1" applyProtection="1">
      <alignment horizontal="center" vertical="center" wrapText="1"/>
      <protection locked="0"/>
    </xf>
    <xf numFmtId="0" fontId="0" fillId="0" borderId="0" xfId="0" applyAlignment="1" applyProtection="1">
      <alignment wrapText="1"/>
      <protection locked="0"/>
    </xf>
    <xf numFmtId="165" fontId="0" fillId="0" borderId="0" xfId="0" applyNumberFormat="1" applyAlignment="1" applyProtection="1">
      <alignment wrapText="1"/>
      <protection locked="0"/>
    </xf>
    <xf numFmtId="0" fontId="24" fillId="0" borderId="0" xfId="0" applyFont="1" applyAlignment="1" applyProtection="1">
      <alignment vertical="top" wrapText="1"/>
      <protection locked="0"/>
    </xf>
    <xf numFmtId="0" fontId="20" fillId="0" borderId="0" xfId="0" applyFont="1" applyAlignment="1" applyProtection="1">
      <alignment horizontal="left" vertical="center" wrapText="1"/>
      <protection locked="0"/>
    </xf>
    <xf numFmtId="0" fontId="33" fillId="0" borderId="0" xfId="0" applyFont="1" applyAlignment="1" applyProtection="1">
      <alignment horizontal="left" vertical="center" wrapText="1"/>
      <protection locked="0"/>
    </xf>
    <xf numFmtId="0" fontId="25" fillId="0" borderId="0" xfId="0" applyFont="1" applyAlignment="1" applyProtection="1">
      <alignment vertical="top"/>
      <protection locked="0"/>
    </xf>
    <xf numFmtId="165" fontId="25" fillId="0" borderId="0" xfId="0" applyNumberFormat="1" applyFont="1" applyAlignment="1" applyProtection="1">
      <alignment vertical="top"/>
      <protection locked="0"/>
    </xf>
    <xf numFmtId="0" fontId="36" fillId="35" borderId="0" xfId="0" applyFont="1" applyFill="1" applyBorder="1" applyAlignment="1" applyProtection="1">
      <alignment horizontal="center" vertical="center"/>
      <protection locked="0"/>
    </xf>
    <xf numFmtId="3" fontId="36" fillId="35" borderId="0" xfId="0" applyNumberFormat="1" applyFont="1" applyFill="1" applyBorder="1" applyAlignment="1" applyProtection="1">
      <alignment horizontal="center" vertical="center"/>
      <protection locked="0"/>
    </xf>
    <xf numFmtId="3" fontId="36" fillId="35" borderId="0" xfId="24" applyNumberFormat="1" applyFont="1" applyFill="1" applyBorder="1" applyAlignment="1" applyProtection="1">
      <alignment horizontal="center" vertical="center" wrapText="1"/>
      <protection locked="0"/>
    </xf>
    <xf numFmtId="165" fontId="36" fillId="35" borderId="0" xfId="24" applyNumberFormat="1" applyFont="1" applyFill="1" applyBorder="1" applyAlignment="1" applyProtection="1">
      <alignment horizontal="center" vertical="center" wrapText="1"/>
      <protection locked="0"/>
    </xf>
    <xf numFmtId="0" fontId="36" fillId="36" borderId="21" xfId="0" applyFont="1" applyFill="1" applyBorder="1" applyAlignment="1" applyProtection="1">
      <alignment horizontal="center" vertical="center" textRotation="90" wrapText="1"/>
      <protection locked="0"/>
    </xf>
    <xf numFmtId="0" fontId="32" fillId="35" borderId="0" xfId="10" applyFont="1" applyFill="1" applyBorder="1" applyAlignment="1" applyProtection="1">
      <alignment horizontal="center" vertical="center" wrapText="1"/>
      <protection locked="0"/>
    </xf>
    <xf numFmtId="0" fontId="32" fillId="35" borderId="0" xfId="10" applyFont="1" applyFill="1" applyBorder="1" applyAlignment="1" applyProtection="1">
      <alignment horizontal="center" vertical="center"/>
      <protection locked="0"/>
    </xf>
    <xf numFmtId="0" fontId="36" fillId="35" borderId="0" xfId="10" applyFont="1" applyFill="1" applyBorder="1" applyAlignment="1" applyProtection="1">
      <alignment horizontal="center" vertical="center"/>
      <protection locked="0"/>
    </xf>
    <xf numFmtId="0" fontId="32" fillId="35" borderId="0" xfId="10" applyFont="1" applyFill="1" applyBorder="1" applyAlignment="1" applyProtection="1">
      <alignment horizontal="left" vertical="center" indent="1"/>
      <protection locked="0"/>
    </xf>
    <xf numFmtId="0" fontId="20" fillId="0" borderId="0" xfId="0" applyFont="1" applyAlignment="1" applyProtection="1">
      <alignment horizontal="left"/>
      <protection locked="0"/>
    </xf>
    <xf numFmtId="0" fontId="26" fillId="0" borderId="0" xfId="0" applyFont="1" applyAlignment="1" applyProtection="1">
      <alignment horizontal="left" vertical="top" wrapText="1"/>
      <protection locked="0"/>
    </xf>
    <xf numFmtId="0" fontId="23" fillId="0" borderId="0" xfId="0" applyFont="1" applyAlignment="1" applyProtection="1">
      <alignment horizontal="left" vertical="top" wrapText="1"/>
      <protection locked="0"/>
    </xf>
    <xf numFmtId="0" fontId="21" fillId="0" borderId="0" xfId="0" applyFont="1" applyAlignment="1" applyProtection="1">
      <alignment horizontal="left" vertical="top" wrapText="1"/>
      <protection locked="0"/>
    </xf>
    <xf numFmtId="0" fontId="22" fillId="0" borderId="0" xfId="0" applyFont="1" applyAlignment="1" applyProtection="1">
      <alignment horizontal="center" vertical="center"/>
      <protection locked="0"/>
    </xf>
    <xf numFmtId="0" fontId="22" fillId="0" borderId="0" xfId="0" applyFont="1" applyAlignment="1" applyProtection="1">
      <alignment horizontal="left" vertical="center" indent="1"/>
      <protection locked="0"/>
    </xf>
    <xf numFmtId="0" fontId="22" fillId="0" borderId="0" xfId="0" applyFont="1" applyAlignment="1" applyProtection="1">
      <alignment horizontal="center"/>
      <protection locked="0"/>
    </xf>
    <xf numFmtId="0" fontId="22" fillId="0" borderId="0" xfId="0" applyFont="1" applyProtection="1">
      <protection locked="0"/>
    </xf>
    <xf numFmtId="0" fontId="22" fillId="0" borderId="0" xfId="0" applyFont="1" applyAlignment="1" applyProtection="1">
      <alignment horizontal="left" vertical="center"/>
      <protection locked="0"/>
    </xf>
    <xf numFmtId="0" fontId="22" fillId="0" borderId="0" xfId="0" applyFont="1" applyAlignment="1" applyProtection="1">
      <protection locked="0"/>
    </xf>
    <xf numFmtId="0" fontId="27" fillId="0" borderId="0" xfId="0" applyFont="1" applyProtection="1">
      <protection locked="0"/>
    </xf>
    <xf numFmtId="3" fontId="37" fillId="0" borderId="10" xfId="0" applyNumberFormat="1" applyFont="1" applyBorder="1" applyAlignment="1" applyProtection="1">
      <alignment horizontal="right" vertical="center"/>
    </xf>
    <xf numFmtId="3" fontId="36" fillId="35" borderId="45" xfId="10" applyNumberFormat="1" applyFont="1" applyFill="1" applyBorder="1" applyAlignment="1" applyProtection="1">
      <alignment horizontal="center" vertical="center"/>
    </xf>
    <xf numFmtId="0" fontId="0" fillId="0" borderId="50" xfId="0" applyBorder="1" applyProtection="1">
      <protection locked="0"/>
    </xf>
    <xf numFmtId="3" fontId="37" fillId="0" borderId="10" xfId="0" applyNumberFormat="1" applyFont="1" applyBorder="1" applyAlignment="1" applyProtection="1">
      <alignment horizontal="right" vertical="center"/>
    </xf>
    <xf numFmtId="0" fontId="0" fillId="0" borderId="0" xfId="0" applyProtection="1">
      <protection locked="0"/>
    </xf>
    <xf numFmtId="0" fontId="0" fillId="0" borderId="0" xfId="0" applyProtection="1">
      <protection locked="0"/>
    </xf>
    <xf numFmtId="0" fontId="36" fillId="0" borderId="0" xfId="24" applyFont="1" applyFill="1" applyBorder="1" applyAlignment="1" applyProtection="1">
      <alignment horizontal="center" vertical="center" wrapText="1"/>
      <protection locked="0"/>
    </xf>
    <xf numFmtId="3" fontId="36" fillId="0" borderId="0" xfId="0" applyNumberFormat="1" applyFont="1" applyFill="1" applyBorder="1" applyAlignment="1" applyProtection="1">
      <alignment horizontal="center" vertical="center"/>
    </xf>
    <xf numFmtId="0" fontId="36" fillId="36" borderId="0" xfId="10" applyFont="1" applyFill="1" applyBorder="1" applyAlignment="1" applyProtection="1">
      <alignment horizontal="center" vertical="center"/>
      <protection locked="0"/>
    </xf>
    <xf numFmtId="3" fontId="36" fillId="36" borderId="0" xfId="10" applyNumberFormat="1" applyFont="1" applyFill="1" applyBorder="1" applyAlignment="1" applyProtection="1">
      <alignment horizontal="center" vertical="center"/>
    </xf>
    <xf numFmtId="0" fontId="36" fillId="36" borderId="21" xfId="0" applyFont="1" applyFill="1" applyBorder="1" applyAlignment="1" applyProtection="1">
      <alignment horizontal="center" vertical="center" textRotation="90" wrapText="1"/>
      <protection locked="0"/>
    </xf>
    <xf numFmtId="3" fontId="37" fillId="0" borderId="10" xfId="0" applyNumberFormat="1" applyFont="1" applyBorder="1" applyAlignment="1" applyProtection="1">
      <alignment horizontal="right" vertical="center"/>
    </xf>
    <xf numFmtId="3" fontId="36" fillId="35" borderId="45" xfId="10" applyNumberFormat="1" applyFont="1" applyFill="1" applyBorder="1" applyAlignment="1" applyProtection="1">
      <alignment horizontal="center" vertical="center"/>
    </xf>
    <xf numFmtId="3" fontId="36" fillId="35" borderId="45" xfId="10" applyNumberFormat="1" applyFont="1" applyFill="1" applyBorder="1" applyAlignment="1" applyProtection="1">
      <alignment horizontal="center" vertical="center"/>
    </xf>
    <xf numFmtId="0" fontId="0" fillId="0" borderId="0" xfId="0" applyFill="1" applyBorder="1" applyProtection="1">
      <protection locked="0"/>
    </xf>
    <xf numFmtId="0" fontId="36" fillId="0" borderId="0" xfId="10" applyFont="1" applyFill="1" applyBorder="1" applyAlignment="1" applyProtection="1">
      <alignment horizontal="left" vertical="center"/>
      <protection locked="0"/>
    </xf>
    <xf numFmtId="0" fontId="36" fillId="0" borderId="0" xfId="10" applyFont="1" applyFill="1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0" fillId="0" borderId="0" xfId="0" applyProtection="1">
      <protection locked="0"/>
    </xf>
    <xf numFmtId="0" fontId="0" fillId="0" borderId="0" xfId="0" applyBorder="1" applyAlignment="1" applyProtection="1">
      <protection locked="0"/>
    </xf>
    <xf numFmtId="0" fontId="36" fillId="0" borderId="0" xfId="24" applyFont="1" applyFill="1" applyBorder="1" applyAlignment="1" applyProtection="1">
      <alignment vertical="center" wrapText="1"/>
      <protection locked="0"/>
    </xf>
    <xf numFmtId="3" fontId="36" fillId="0" borderId="0" xfId="24" applyNumberFormat="1" applyFont="1" applyFill="1" applyBorder="1" applyAlignment="1" applyProtection="1">
      <alignment vertical="center" wrapText="1"/>
      <protection locked="0"/>
    </xf>
    <xf numFmtId="0" fontId="36" fillId="35" borderId="22" xfId="0" applyFont="1" applyFill="1" applyBorder="1" applyAlignment="1" applyProtection="1">
      <alignment horizontal="center" vertical="center"/>
    </xf>
    <xf numFmtId="0" fontId="36" fillId="35" borderId="23" xfId="0" applyFont="1" applyFill="1" applyBorder="1" applyAlignment="1" applyProtection="1">
      <alignment horizontal="center" vertical="center"/>
    </xf>
    <xf numFmtId="0" fontId="36" fillId="35" borderId="24" xfId="0" applyFont="1" applyFill="1" applyBorder="1" applyAlignment="1" applyProtection="1">
      <alignment horizontal="center" vertical="center"/>
    </xf>
    <xf numFmtId="3" fontId="37" fillId="0" borderId="29" xfId="0" applyNumberFormat="1" applyFont="1" applyFill="1" applyBorder="1" applyAlignment="1" applyProtection="1">
      <alignment horizontal="right" vertical="center"/>
    </xf>
    <xf numFmtId="3" fontId="37" fillId="0" borderId="37" xfId="0" applyNumberFormat="1" applyFont="1" applyFill="1" applyBorder="1" applyAlignment="1" applyProtection="1">
      <alignment horizontal="right" vertical="center"/>
    </xf>
    <xf numFmtId="3" fontId="37" fillId="0" borderId="52" xfId="0" applyNumberFormat="1" applyFont="1" applyFill="1" applyBorder="1" applyAlignment="1" applyProtection="1">
      <alignment horizontal="right" vertical="center"/>
    </xf>
    <xf numFmtId="3" fontId="37" fillId="34" borderId="17" xfId="0" applyNumberFormat="1" applyFont="1" applyFill="1" applyBorder="1" applyAlignment="1" applyProtection="1">
      <alignment horizontal="right" vertical="center"/>
    </xf>
    <xf numFmtId="3" fontId="37" fillId="34" borderId="18" xfId="0" applyNumberFormat="1" applyFont="1" applyFill="1" applyBorder="1" applyAlignment="1" applyProtection="1">
      <alignment horizontal="right" vertical="center"/>
    </xf>
    <xf numFmtId="3" fontId="37" fillId="34" borderId="19" xfId="0" applyNumberFormat="1" applyFont="1" applyFill="1" applyBorder="1" applyAlignment="1" applyProtection="1">
      <alignment horizontal="right" vertical="center"/>
    </xf>
    <xf numFmtId="3" fontId="36" fillId="36" borderId="47" xfId="10" applyNumberFormat="1" applyFont="1" applyFill="1" applyBorder="1" applyAlignment="1" applyProtection="1">
      <alignment horizontal="center" vertical="center"/>
    </xf>
    <xf numFmtId="3" fontId="36" fillId="36" borderId="51" xfId="10" applyNumberFormat="1" applyFont="1" applyFill="1" applyBorder="1" applyAlignment="1" applyProtection="1">
      <alignment horizontal="center" vertical="center"/>
    </xf>
    <xf numFmtId="3" fontId="36" fillId="36" borderId="49" xfId="10" applyNumberFormat="1" applyFont="1" applyFill="1" applyBorder="1" applyAlignment="1" applyProtection="1">
      <alignment horizontal="center" vertical="center"/>
    </xf>
    <xf numFmtId="0" fontId="36" fillId="35" borderId="17" xfId="0" applyFont="1" applyFill="1" applyBorder="1" applyAlignment="1" applyProtection="1">
      <alignment horizontal="center" vertical="center" textRotation="90" wrapText="1"/>
      <protection locked="0"/>
    </xf>
    <xf numFmtId="0" fontId="36" fillId="35" borderId="18" xfId="0" applyFont="1" applyFill="1" applyBorder="1" applyAlignment="1" applyProtection="1">
      <alignment horizontal="center" vertical="center" textRotation="90" wrapText="1"/>
      <protection locked="0"/>
    </xf>
    <xf numFmtId="0" fontId="36" fillId="35" borderId="26" xfId="0" applyFont="1" applyFill="1" applyBorder="1" applyAlignment="1" applyProtection="1">
      <alignment horizontal="center" vertical="center" textRotation="90" wrapText="1"/>
      <protection locked="0"/>
    </xf>
    <xf numFmtId="3" fontId="37" fillId="35" borderId="29" xfId="0" applyNumberFormat="1" applyFont="1" applyFill="1" applyBorder="1" applyAlignment="1" applyProtection="1">
      <alignment horizontal="right" vertical="center"/>
    </xf>
    <xf numFmtId="3" fontId="37" fillId="35" borderId="37" xfId="0" applyNumberFormat="1" applyFont="1" applyFill="1" applyBorder="1" applyAlignment="1" applyProtection="1">
      <alignment horizontal="right" vertical="center"/>
    </xf>
    <xf numFmtId="3" fontId="37" fillId="35" borderId="52" xfId="0" applyNumberFormat="1" applyFont="1" applyFill="1" applyBorder="1" applyAlignment="1" applyProtection="1">
      <alignment horizontal="right" vertical="center"/>
    </xf>
    <xf numFmtId="0" fontId="20" fillId="0" borderId="0" xfId="0" applyFont="1" applyAlignment="1" applyProtection="1">
      <alignment horizontal="left" vertical="center" wrapText="1"/>
      <protection locked="0"/>
    </xf>
    <xf numFmtId="3" fontId="37" fillId="34" borderId="10" xfId="0" applyNumberFormat="1" applyFont="1" applyFill="1" applyBorder="1" applyAlignment="1" applyProtection="1">
      <alignment horizontal="right" vertical="center"/>
    </xf>
    <xf numFmtId="0" fontId="37" fillId="34" borderId="25" xfId="24" applyFont="1" applyFill="1" applyBorder="1" applyAlignment="1" applyProtection="1">
      <alignment horizontal="left" vertical="center" wrapText="1"/>
      <protection locked="0"/>
    </xf>
    <xf numFmtId="0" fontId="37" fillId="34" borderId="10" xfId="24" applyFont="1" applyFill="1" applyBorder="1" applyAlignment="1" applyProtection="1">
      <alignment horizontal="left" vertical="center" wrapText="1"/>
      <protection locked="0"/>
    </xf>
    <xf numFmtId="3" fontId="37" fillId="0" borderId="17" xfId="0" applyNumberFormat="1" applyFont="1" applyFill="1" applyBorder="1" applyAlignment="1" applyProtection="1">
      <alignment horizontal="right" vertical="center"/>
    </xf>
    <xf numFmtId="3" fontId="37" fillId="0" borderId="18" xfId="0" applyNumberFormat="1" applyFont="1" applyFill="1" applyBorder="1" applyAlignment="1" applyProtection="1">
      <alignment horizontal="right" vertical="center"/>
    </xf>
    <xf numFmtId="3" fontId="37" fillId="0" borderId="19" xfId="0" applyNumberFormat="1" applyFont="1" applyFill="1" applyBorder="1" applyAlignment="1" applyProtection="1">
      <alignment horizontal="right" vertical="center"/>
    </xf>
    <xf numFmtId="3" fontId="37" fillId="0" borderId="42" xfId="0" applyNumberFormat="1" applyFont="1" applyFill="1" applyBorder="1" applyAlignment="1" applyProtection="1">
      <alignment horizontal="right" vertical="center"/>
    </xf>
    <xf numFmtId="0" fontId="35" fillId="35" borderId="21" xfId="0" applyFont="1" applyFill="1" applyBorder="1" applyAlignment="1" applyProtection="1">
      <alignment horizontal="center" vertical="center" wrapText="1"/>
    </xf>
    <xf numFmtId="3" fontId="37" fillId="0" borderId="10" xfId="0" applyNumberFormat="1" applyFont="1" applyFill="1" applyBorder="1" applyAlignment="1" applyProtection="1">
      <alignment horizontal="right" vertical="center"/>
    </xf>
    <xf numFmtId="0" fontId="14" fillId="0" borderId="0" xfId="0" applyFont="1" applyBorder="1" applyAlignment="1" applyProtection="1">
      <alignment horizontal="center"/>
      <protection locked="0"/>
    </xf>
    <xf numFmtId="0" fontId="16" fillId="0" borderId="0" xfId="0" applyFont="1" applyBorder="1" applyAlignment="1" applyProtection="1">
      <alignment horizontal="center"/>
      <protection locked="0"/>
    </xf>
    <xf numFmtId="14" fontId="16" fillId="0" borderId="0" xfId="0" applyNumberFormat="1" applyFont="1" applyBorder="1" applyAlignment="1" applyProtection="1">
      <alignment horizontal="center"/>
      <protection locked="0"/>
    </xf>
    <xf numFmtId="0" fontId="14" fillId="33" borderId="0" xfId="0" applyFont="1" applyFill="1" applyAlignment="1" applyProtection="1">
      <alignment horizontal="left" vertical="top" wrapText="1"/>
      <protection locked="0"/>
    </xf>
    <xf numFmtId="0" fontId="0" fillId="33" borderId="0" xfId="0" applyFill="1" applyAlignment="1" applyProtection="1">
      <alignment horizontal="left" vertical="top"/>
      <protection locked="0"/>
    </xf>
    <xf numFmtId="0" fontId="0" fillId="33" borderId="0" xfId="0" applyFont="1" applyFill="1" applyAlignment="1" applyProtection="1">
      <alignment horizontal="left" vertical="top" wrapText="1"/>
      <protection locked="0"/>
    </xf>
    <xf numFmtId="0" fontId="0" fillId="33" borderId="0" xfId="0" applyFont="1" applyFill="1" applyAlignment="1" applyProtection="1">
      <alignment horizontal="left" vertical="top"/>
      <protection locked="0"/>
    </xf>
    <xf numFmtId="0" fontId="37" fillId="34" borderId="41" xfId="0" applyFont="1" applyFill="1" applyBorder="1" applyAlignment="1" applyProtection="1">
      <alignment horizontal="left" vertical="center" wrapText="1"/>
      <protection locked="0"/>
    </xf>
    <xf numFmtId="0" fontId="37" fillId="34" borderId="42" xfId="0" applyFont="1" applyFill="1" applyBorder="1" applyAlignment="1" applyProtection="1">
      <alignment horizontal="left" vertical="center" wrapText="1"/>
      <protection locked="0"/>
    </xf>
    <xf numFmtId="3" fontId="37" fillId="0" borderId="10" xfId="0" applyNumberFormat="1" applyFont="1" applyBorder="1" applyAlignment="1" applyProtection="1">
      <alignment horizontal="right" vertical="center" wrapText="1"/>
    </xf>
    <xf numFmtId="0" fontId="36" fillId="36" borderId="21" xfId="0" applyFont="1" applyFill="1" applyBorder="1" applyAlignment="1" applyProtection="1">
      <alignment horizontal="center" vertical="center" textRotation="90" wrapText="1"/>
      <protection locked="0"/>
    </xf>
    <xf numFmtId="0" fontId="36" fillId="36" borderId="31" xfId="0" applyFont="1" applyFill="1" applyBorder="1" applyAlignment="1" applyProtection="1">
      <alignment horizontal="center" vertical="center" textRotation="90" wrapText="1"/>
      <protection locked="0"/>
    </xf>
    <xf numFmtId="3" fontId="37" fillId="0" borderId="32" xfId="0" applyNumberFormat="1" applyFont="1" applyBorder="1" applyAlignment="1" applyProtection="1">
      <alignment horizontal="right" vertical="center" wrapText="1"/>
    </xf>
    <xf numFmtId="3" fontId="37" fillId="36" borderId="10" xfId="24" applyNumberFormat="1" applyFont="1" applyFill="1" applyBorder="1" applyAlignment="1" applyProtection="1">
      <alignment horizontal="right" vertical="center" wrapText="1"/>
    </xf>
    <xf numFmtId="3" fontId="37" fillId="36" borderId="32" xfId="24" applyNumberFormat="1" applyFont="1" applyFill="1" applyBorder="1" applyAlignment="1" applyProtection="1">
      <alignment horizontal="right" vertical="center" wrapText="1"/>
    </xf>
    <xf numFmtId="3" fontId="37" fillId="0" borderId="42" xfId="0" applyNumberFormat="1" applyFont="1" applyBorder="1" applyAlignment="1" applyProtection="1">
      <alignment horizontal="right" vertical="center" wrapText="1"/>
    </xf>
    <xf numFmtId="0" fontId="36" fillId="36" borderId="44" xfId="0" applyFont="1" applyFill="1" applyBorder="1" applyAlignment="1" applyProtection="1">
      <alignment horizontal="center" vertical="center"/>
    </xf>
    <xf numFmtId="0" fontId="36" fillId="36" borderId="45" xfId="0" applyFont="1" applyFill="1" applyBorder="1" applyAlignment="1" applyProtection="1">
      <alignment horizontal="center" vertical="center"/>
    </xf>
    <xf numFmtId="3" fontId="37" fillId="0" borderId="10" xfId="0" applyNumberFormat="1" applyFont="1" applyBorder="1" applyAlignment="1" applyProtection="1">
      <alignment horizontal="right" vertical="center"/>
    </xf>
    <xf numFmtId="3" fontId="37" fillId="0" borderId="32" xfId="0" applyNumberFormat="1" applyFont="1" applyBorder="1" applyAlignment="1" applyProtection="1">
      <alignment horizontal="right" vertical="center"/>
    </xf>
    <xf numFmtId="0" fontId="0" fillId="33" borderId="0" xfId="0" applyFill="1" applyAlignment="1" applyProtection="1">
      <alignment horizontal="left" vertical="top" wrapText="1"/>
      <protection locked="0"/>
    </xf>
    <xf numFmtId="0" fontId="36" fillId="36" borderId="21" xfId="0" applyFont="1" applyFill="1" applyBorder="1" applyAlignment="1" applyProtection="1">
      <alignment horizontal="center" vertical="center"/>
      <protection locked="0"/>
    </xf>
    <xf numFmtId="0" fontId="36" fillId="35" borderId="44" xfId="10" applyFont="1" applyFill="1" applyBorder="1" applyAlignment="1" applyProtection="1">
      <alignment horizontal="center" vertical="center" wrapText="1"/>
      <protection locked="0"/>
    </xf>
    <xf numFmtId="0" fontId="36" fillId="35" borderId="45" xfId="10" applyFont="1" applyFill="1" applyBorder="1" applyAlignment="1" applyProtection="1">
      <alignment horizontal="center" vertical="center" wrapText="1"/>
      <protection locked="0"/>
    </xf>
    <xf numFmtId="0" fontId="36" fillId="35" borderId="21" xfId="0" applyFont="1" applyFill="1" applyBorder="1" applyAlignment="1" applyProtection="1">
      <alignment horizontal="center" vertical="center"/>
      <protection locked="0"/>
    </xf>
    <xf numFmtId="3" fontId="36" fillId="35" borderId="45" xfId="10" applyNumberFormat="1" applyFont="1" applyFill="1" applyBorder="1" applyAlignment="1" applyProtection="1">
      <alignment horizontal="center" vertical="center"/>
    </xf>
    <xf numFmtId="3" fontId="36" fillId="35" borderId="46" xfId="10" applyNumberFormat="1" applyFont="1" applyFill="1" applyBorder="1" applyAlignment="1" applyProtection="1">
      <alignment horizontal="center" vertical="center"/>
    </xf>
    <xf numFmtId="0" fontId="37" fillId="0" borderId="25" xfId="0" applyFont="1" applyFill="1" applyBorder="1" applyAlignment="1" applyProtection="1">
      <alignment horizontal="left" vertical="center" wrapText="1"/>
      <protection locked="0"/>
    </xf>
    <xf numFmtId="0" fontId="37" fillId="0" borderId="10" xfId="0" applyFont="1" applyFill="1" applyBorder="1" applyAlignment="1" applyProtection="1">
      <alignment horizontal="left" vertical="center" wrapText="1"/>
      <protection locked="0"/>
    </xf>
    <xf numFmtId="0" fontId="36" fillId="35" borderId="22" xfId="0" applyFont="1" applyFill="1" applyBorder="1" applyAlignment="1" applyProtection="1">
      <alignment horizontal="center" vertical="center" wrapText="1"/>
      <protection locked="0"/>
    </xf>
    <xf numFmtId="0" fontId="36" fillId="35" borderId="23" xfId="0" applyFont="1" applyFill="1" applyBorder="1" applyAlignment="1" applyProtection="1">
      <alignment horizontal="center" vertical="center" wrapText="1"/>
      <protection locked="0"/>
    </xf>
    <xf numFmtId="0" fontId="36" fillId="35" borderId="24" xfId="0" applyFont="1" applyFill="1" applyBorder="1" applyAlignment="1" applyProtection="1">
      <alignment horizontal="center" vertical="center" wrapText="1"/>
      <protection locked="0"/>
    </xf>
    <xf numFmtId="3" fontId="37" fillId="35" borderId="29" xfId="0" applyNumberFormat="1" applyFont="1" applyFill="1" applyBorder="1" applyAlignment="1" applyProtection="1">
      <alignment horizontal="right" vertical="center" wrapText="1"/>
    </xf>
    <xf numFmtId="3" fontId="37" fillId="35" borderId="37" xfId="0" applyNumberFormat="1" applyFont="1" applyFill="1" applyBorder="1" applyAlignment="1" applyProtection="1">
      <alignment horizontal="right" vertical="center" wrapText="1"/>
    </xf>
    <xf numFmtId="3" fontId="37" fillId="35" borderId="30" xfId="0" applyNumberFormat="1" applyFont="1" applyFill="1" applyBorder="1" applyAlignment="1" applyProtection="1">
      <alignment horizontal="right" vertical="center" wrapText="1"/>
    </xf>
    <xf numFmtId="0" fontId="22" fillId="0" borderId="0" xfId="0" applyFont="1" applyAlignment="1" applyProtection="1">
      <alignment horizontal="left" vertical="center"/>
      <protection locked="0"/>
    </xf>
    <xf numFmtId="0" fontId="37" fillId="0" borderId="41" xfId="24" applyFont="1" applyFill="1" applyBorder="1" applyAlignment="1" applyProtection="1">
      <alignment horizontal="left" vertical="center" indent="1"/>
      <protection locked="0"/>
    </xf>
    <xf numFmtId="0" fontId="37" fillId="0" borderId="42" xfId="24" applyFont="1" applyFill="1" applyBorder="1" applyAlignment="1" applyProtection="1">
      <alignment horizontal="left" vertical="center" indent="1"/>
      <protection locked="0"/>
    </xf>
    <xf numFmtId="3" fontId="37" fillId="0" borderId="42" xfId="24" applyNumberFormat="1" applyFont="1" applyFill="1" applyBorder="1" applyAlignment="1" applyProtection="1">
      <alignment horizontal="right" vertical="center"/>
    </xf>
    <xf numFmtId="0" fontId="36" fillId="33" borderId="21" xfId="0" applyFont="1" applyFill="1" applyBorder="1" applyAlignment="1" applyProtection="1">
      <alignment horizontal="center" vertical="center"/>
    </xf>
    <xf numFmtId="0" fontId="36" fillId="33" borderId="31" xfId="0" applyFont="1" applyFill="1" applyBorder="1" applyAlignment="1" applyProtection="1">
      <alignment horizontal="center" vertical="center"/>
    </xf>
    <xf numFmtId="0" fontId="37" fillId="0" borderId="25" xfId="24" applyFont="1" applyFill="1" applyBorder="1" applyAlignment="1" applyProtection="1">
      <alignment horizontal="left" vertical="center" indent="1"/>
      <protection locked="0"/>
    </xf>
    <xf numFmtId="0" fontId="37" fillId="0" borderId="10" xfId="24" applyFont="1" applyFill="1" applyBorder="1" applyAlignment="1" applyProtection="1">
      <alignment horizontal="left" vertical="center" indent="1"/>
      <protection locked="0"/>
    </xf>
    <xf numFmtId="3" fontId="37" fillId="0" borderId="10" xfId="24" applyNumberFormat="1" applyFont="1" applyFill="1" applyBorder="1" applyAlignment="1" applyProtection="1">
      <alignment horizontal="right" vertical="center"/>
    </xf>
    <xf numFmtId="0" fontId="36" fillId="33" borderId="10" xfId="0" applyFont="1" applyFill="1" applyBorder="1" applyAlignment="1" applyProtection="1">
      <alignment horizontal="center" vertical="center" wrapText="1"/>
      <protection locked="0"/>
    </xf>
    <xf numFmtId="0" fontId="36" fillId="33" borderId="44" xfId="10" applyFont="1" applyFill="1" applyBorder="1" applyAlignment="1" applyProtection="1">
      <alignment horizontal="center" vertical="center"/>
      <protection locked="0"/>
    </xf>
    <xf numFmtId="0" fontId="36" fillId="33" borderId="45" xfId="10" applyFont="1" applyFill="1" applyBorder="1" applyAlignment="1" applyProtection="1">
      <alignment horizontal="center" vertical="center"/>
      <protection locked="0"/>
    </xf>
    <xf numFmtId="3" fontId="36" fillId="33" borderId="45" xfId="10" applyNumberFormat="1" applyFont="1" applyFill="1" applyBorder="1" applyAlignment="1" applyProtection="1">
      <alignment horizontal="center" vertical="center"/>
    </xf>
    <xf numFmtId="3" fontId="36" fillId="33" borderId="46" xfId="10" applyNumberFormat="1" applyFont="1" applyFill="1" applyBorder="1" applyAlignment="1" applyProtection="1">
      <alignment horizontal="center" vertical="center"/>
    </xf>
    <xf numFmtId="0" fontId="36" fillId="33" borderId="20" xfId="0" applyFont="1" applyFill="1" applyBorder="1" applyAlignment="1" applyProtection="1">
      <alignment horizontal="center" vertical="center"/>
      <protection locked="0"/>
    </xf>
    <xf numFmtId="0" fontId="36" fillId="33" borderId="21" xfId="0" applyFont="1" applyFill="1" applyBorder="1" applyAlignment="1" applyProtection="1">
      <alignment horizontal="center" vertical="center"/>
      <protection locked="0"/>
    </xf>
    <xf numFmtId="0" fontId="36" fillId="33" borderId="25" xfId="0" applyFont="1" applyFill="1" applyBorder="1" applyAlignment="1" applyProtection="1">
      <alignment horizontal="center" vertical="center"/>
      <protection locked="0"/>
    </xf>
    <xf numFmtId="0" fontId="36" fillId="33" borderId="10" xfId="0" applyFont="1" applyFill="1" applyBorder="1" applyAlignment="1" applyProtection="1">
      <alignment horizontal="center" vertical="center"/>
      <protection locked="0"/>
    </xf>
    <xf numFmtId="0" fontId="36" fillId="33" borderId="32" xfId="0" applyFont="1" applyFill="1" applyBorder="1" applyAlignment="1" applyProtection="1">
      <alignment horizontal="center" vertical="center" wrapText="1"/>
      <protection locked="0"/>
    </xf>
    <xf numFmtId="0" fontId="37" fillId="33" borderId="25" xfId="0" applyFont="1" applyFill="1" applyBorder="1" applyAlignment="1" applyProtection="1">
      <alignment horizontal="left" vertical="center" indent="1"/>
      <protection locked="0"/>
    </xf>
    <xf numFmtId="0" fontId="37" fillId="33" borderId="10" xfId="0" applyFont="1" applyFill="1" applyBorder="1" applyAlignment="1" applyProtection="1">
      <alignment horizontal="left" vertical="center" indent="1"/>
      <protection locked="0"/>
    </xf>
    <xf numFmtId="3" fontId="37" fillId="33" borderId="10" xfId="24" applyNumberFormat="1" applyFont="1" applyFill="1" applyBorder="1" applyAlignment="1" applyProtection="1">
      <alignment horizontal="right" vertical="center"/>
    </xf>
    <xf numFmtId="0" fontId="36" fillId="36" borderId="44" xfId="10" applyFont="1" applyFill="1" applyBorder="1" applyAlignment="1" applyProtection="1">
      <alignment horizontal="center" vertical="center"/>
      <protection locked="0"/>
    </xf>
    <xf numFmtId="0" fontId="36" fillId="36" borderId="45" xfId="10" applyFont="1" applyFill="1" applyBorder="1" applyAlignment="1" applyProtection="1">
      <alignment horizontal="center" vertical="center"/>
      <protection locked="0"/>
    </xf>
    <xf numFmtId="3" fontId="36" fillId="36" borderId="45" xfId="10" applyNumberFormat="1" applyFont="1" applyFill="1" applyBorder="1" applyAlignment="1" applyProtection="1">
      <alignment horizontal="center" vertical="center"/>
    </xf>
    <xf numFmtId="3" fontId="36" fillId="36" borderId="46" xfId="10" applyNumberFormat="1" applyFont="1" applyFill="1" applyBorder="1" applyAlignment="1" applyProtection="1">
      <alignment horizontal="center" vertical="center"/>
    </xf>
    <xf numFmtId="0" fontId="37" fillId="0" borderId="41" xfId="0" applyFont="1" applyFill="1" applyBorder="1" applyAlignment="1" applyProtection="1">
      <alignment horizontal="left" vertical="center" indent="1"/>
      <protection locked="0"/>
    </xf>
    <xf numFmtId="0" fontId="37" fillId="0" borderId="42" xfId="0" applyFont="1" applyFill="1" applyBorder="1" applyAlignment="1" applyProtection="1">
      <alignment horizontal="left" vertical="center" indent="1"/>
      <protection locked="0"/>
    </xf>
    <xf numFmtId="0" fontId="37" fillId="0" borderId="41" xfId="0" applyFont="1" applyFill="1" applyBorder="1" applyAlignment="1" applyProtection="1">
      <alignment horizontal="left" vertical="center" wrapText="1"/>
      <protection locked="0"/>
    </xf>
    <xf numFmtId="0" fontId="37" fillId="0" borderId="42" xfId="0" applyFont="1" applyFill="1" applyBorder="1" applyAlignment="1" applyProtection="1">
      <alignment horizontal="left" vertical="center" wrapText="1"/>
      <protection locked="0"/>
    </xf>
    <xf numFmtId="3" fontId="36" fillId="36" borderId="45" xfId="0" applyNumberFormat="1" applyFont="1" applyFill="1" applyBorder="1" applyAlignment="1" applyProtection="1">
      <alignment horizontal="center" vertical="center"/>
    </xf>
    <xf numFmtId="3" fontId="36" fillId="36" borderId="46" xfId="0" applyNumberFormat="1" applyFont="1" applyFill="1" applyBorder="1" applyAlignment="1" applyProtection="1">
      <alignment horizontal="center" vertical="center"/>
    </xf>
    <xf numFmtId="0" fontId="37" fillId="36" borderId="25" xfId="24" applyFont="1" applyFill="1" applyBorder="1" applyAlignment="1" applyProtection="1">
      <alignment horizontal="left" vertical="center" wrapText="1"/>
    </xf>
    <xf numFmtId="0" fontId="37" fillId="36" borderId="10" xfId="24" applyFont="1" applyFill="1" applyBorder="1" applyAlignment="1" applyProtection="1">
      <alignment horizontal="left" vertical="center" wrapText="1"/>
    </xf>
    <xf numFmtId="3" fontId="37" fillId="36" borderId="10" xfId="24" applyNumberFormat="1" applyFont="1" applyFill="1" applyBorder="1" applyAlignment="1" applyProtection="1">
      <alignment horizontal="right" vertical="center"/>
    </xf>
    <xf numFmtId="0" fontId="37" fillId="0" borderId="41" xfId="0" applyFont="1" applyFill="1" applyBorder="1" applyAlignment="1" applyProtection="1">
      <alignment horizontal="left" vertical="center" wrapText="1"/>
    </xf>
    <xf numFmtId="0" fontId="37" fillId="0" borderId="42" xfId="0" applyFont="1" applyFill="1" applyBorder="1" applyAlignment="1" applyProtection="1">
      <alignment horizontal="left" vertical="center" wrapText="1"/>
    </xf>
    <xf numFmtId="3" fontId="37" fillId="0" borderId="42" xfId="0" applyNumberFormat="1" applyFont="1" applyBorder="1" applyAlignment="1" applyProtection="1">
      <alignment horizontal="right" vertical="center"/>
    </xf>
    <xf numFmtId="3" fontId="37" fillId="0" borderId="43" xfId="0" applyNumberFormat="1" applyFont="1" applyBorder="1" applyAlignment="1" applyProtection="1">
      <alignment horizontal="right" vertical="center" wrapText="1"/>
    </xf>
    <xf numFmtId="3" fontId="37" fillId="35" borderId="42" xfId="0" applyNumberFormat="1" applyFont="1" applyFill="1" applyBorder="1" applyAlignment="1" applyProtection="1">
      <alignment horizontal="right" vertical="center"/>
    </xf>
    <xf numFmtId="0" fontId="37" fillId="35" borderId="41" xfId="0" applyFont="1" applyFill="1" applyBorder="1" applyAlignment="1" applyProtection="1">
      <alignment horizontal="left" vertical="center" wrapText="1"/>
    </xf>
    <xf numFmtId="0" fontId="37" fillId="35" borderId="42" xfId="0" applyFont="1" applyFill="1" applyBorder="1" applyAlignment="1" applyProtection="1">
      <alignment horizontal="left" vertical="center" wrapText="1"/>
    </xf>
    <xf numFmtId="0" fontId="36" fillId="36" borderId="44" xfId="10" applyFont="1" applyFill="1" applyBorder="1" applyAlignment="1" applyProtection="1">
      <alignment vertical="center" wrapText="1"/>
    </xf>
    <xf numFmtId="0" fontId="36" fillId="36" borderId="45" xfId="10" applyFont="1" applyFill="1" applyBorder="1" applyAlignment="1" applyProtection="1">
      <alignment vertical="center" wrapText="1"/>
    </xf>
    <xf numFmtId="0" fontId="36" fillId="35" borderId="20" xfId="0" applyFont="1" applyFill="1" applyBorder="1" applyAlignment="1" applyProtection="1">
      <alignment horizontal="center" vertical="center" wrapText="1"/>
      <protection locked="0"/>
    </xf>
    <xf numFmtId="0" fontId="36" fillId="35" borderId="21" xfId="0" applyFont="1" applyFill="1" applyBorder="1" applyAlignment="1" applyProtection="1">
      <alignment horizontal="center" vertical="center" wrapText="1"/>
      <protection locked="0"/>
    </xf>
    <xf numFmtId="0" fontId="36" fillId="35" borderId="25" xfId="0" applyFont="1" applyFill="1" applyBorder="1" applyAlignment="1" applyProtection="1">
      <alignment horizontal="center" vertical="center" wrapText="1"/>
      <protection locked="0"/>
    </xf>
    <xf numFmtId="0" fontId="36" fillId="35" borderId="10" xfId="0" applyFont="1" applyFill="1" applyBorder="1" applyAlignment="1" applyProtection="1">
      <alignment horizontal="center" vertical="center" wrapText="1"/>
      <protection locked="0"/>
    </xf>
    <xf numFmtId="0" fontId="36" fillId="36" borderId="10" xfId="0" applyFont="1" applyFill="1" applyBorder="1" applyAlignment="1" applyProtection="1">
      <alignment horizontal="center" vertical="center" textRotation="90"/>
      <protection locked="0"/>
    </xf>
    <xf numFmtId="0" fontId="37" fillId="0" borderId="25" xfId="0" applyFont="1" applyFill="1" applyBorder="1" applyAlignment="1" applyProtection="1">
      <alignment horizontal="left" vertical="center" wrapText="1"/>
    </xf>
    <xf numFmtId="0" fontId="37" fillId="0" borderId="10" xfId="0" applyFont="1" applyFill="1" applyBorder="1" applyAlignment="1" applyProtection="1">
      <alignment horizontal="left" vertical="center" wrapText="1"/>
    </xf>
    <xf numFmtId="0" fontId="36" fillId="36" borderId="20" xfId="0" applyFont="1" applyFill="1" applyBorder="1" applyAlignment="1" applyProtection="1">
      <alignment horizontal="center" vertical="center"/>
      <protection locked="0"/>
    </xf>
    <xf numFmtId="0" fontId="36" fillId="36" borderId="25" xfId="0" applyFont="1" applyFill="1" applyBorder="1" applyAlignment="1" applyProtection="1">
      <alignment horizontal="center" vertical="center"/>
      <protection locked="0"/>
    </xf>
    <xf numFmtId="0" fontId="36" fillId="36" borderId="10" xfId="0" applyFont="1" applyFill="1" applyBorder="1" applyAlignment="1" applyProtection="1">
      <alignment horizontal="center" vertical="center"/>
      <protection locked="0"/>
    </xf>
    <xf numFmtId="3" fontId="36" fillId="34" borderId="45" xfId="0" applyNumberFormat="1" applyFont="1" applyFill="1" applyBorder="1" applyAlignment="1" applyProtection="1">
      <alignment horizontal="center" vertical="center"/>
    </xf>
    <xf numFmtId="3" fontId="36" fillId="34" borderId="46" xfId="0" applyNumberFormat="1" applyFont="1" applyFill="1" applyBorder="1" applyAlignment="1" applyProtection="1">
      <alignment horizontal="center" vertical="center"/>
    </xf>
    <xf numFmtId="0" fontId="36" fillId="36" borderId="32" xfId="0" applyFont="1" applyFill="1" applyBorder="1" applyAlignment="1" applyProtection="1">
      <alignment horizontal="center" vertical="center" textRotation="90"/>
      <protection locked="0"/>
    </xf>
    <xf numFmtId="0" fontId="37" fillId="34" borderId="10" xfId="43" applyFont="1" applyFill="1" applyBorder="1" applyAlignment="1" applyProtection="1">
      <alignment horizontal="right" vertical="center"/>
    </xf>
    <xf numFmtId="0" fontId="37" fillId="34" borderId="32" xfId="43" applyFont="1" applyFill="1" applyBorder="1" applyAlignment="1" applyProtection="1">
      <alignment horizontal="right" vertical="center"/>
    </xf>
    <xf numFmtId="0" fontId="37" fillId="35" borderId="10" xfId="43" applyFont="1" applyFill="1" applyBorder="1" applyAlignment="1" applyProtection="1">
      <alignment horizontal="right" vertical="center"/>
    </xf>
    <xf numFmtId="0" fontId="37" fillId="35" borderId="32" xfId="43" applyFont="1" applyFill="1" applyBorder="1" applyAlignment="1" applyProtection="1">
      <alignment horizontal="right" vertical="center"/>
    </xf>
    <xf numFmtId="0" fontId="35" fillId="35" borderId="31" xfId="0" applyFont="1" applyFill="1" applyBorder="1" applyAlignment="1" applyProtection="1">
      <alignment horizontal="center" vertical="center" wrapText="1"/>
    </xf>
    <xf numFmtId="0" fontId="35" fillId="35" borderId="22" xfId="0" applyFont="1" applyFill="1" applyBorder="1" applyAlignment="1" applyProtection="1">
      <alignment horizontal="center" vertical="center" wrapText="1"/>
    </xf>
    <xf numFmtId="0" fontId="35" fillId="35" borderId="23" xfId="0" applyFont="1" applyFill="1" applyBorder="1" applyAlignment="1" applyProtection="1">
      <alignment horizontal="center" vertical="center" wrapText="1"/>
    </xf>
    <xf numFmtId="0" fontId="35" fillId="35" borderId="53" xfId="0" applyFont="1" applyFill="1" applyBorder="1" applyAlignment="1" applyProtection="1">
      <alignment horizontal="center" vertical="center" wrapText="1"/>
    </xf>
    <xf numFmtId="0" fontId="28" fillId="35" borderId="0" xfId="1" applyFont="1" applyFill="1" applyBorder="1" applyAlignment="1" applyProtection="1">
      <alignment horizontal="center" vertical="center" wrapText="1"/>
      <protection locked="0"/>
    </xf>
    <xf numFmtId="0" fontId="37" fillId="35" borderId="42" xfId="43" applyFont="1" applyFill="1" applyBorder="1" applyAlignment="1" applyProtection="1">
      <alignment horizontal="right" vertical="center"/>
    </xf>
    <xf numFmtId="0" fontId="36" fillId="35" borderId="10" xfId="44" applyFont="1" applyFill="1" applyBorder="1" applyAlignment="1" applyProtection="1">
      <alignment horizontal="center" vertical="center"/>
      <protection locked="0"/>
    </xf>
    <xf numFmtId="0" fontId="20" fillId="0" borderId="0" xfId="0" applyFont="1" applyAlignment="1" applyProtection="1">
      <alignment horizontal="left" vertical="center"/>
      <protection locked="0"/>
    </xf>
    <xf numFmtId="0" fontId="36" fillId="35" borderId="17" xfId="44" applyFont="1" applyFill="1" applyBorder="1" applyAlignment="1" applyProtection="1">
      <alignment horizontal="center" vertical="center"/>
      <protection locked="0"/>
    </xf>
    <xf numFmtId="0" fontId="36" fillId="35" borderId="18" xfId="44" applyFont="1" applyFill="1" applyBorder="1" applyAlignment="1" applyProtection="1">
      <alignment horizontal="center" vertical="center"/>
      <protection locked="0"/>
    </xf>
    <xf numFmtId="0" fontId="36" fillId="35" borderId="26" xfId="44" applyFont="1" applyFill="1" applyBorder="1" applyAlignment="1" applyProtection="1">
      <alignment horizontal="center" vertical="center"/>
      <protection locked="0"/>
    </xf>
    <xf numFmtId="0" fontId="36" fillId="35" borderId="10" xfId="44" applyFont="1" applyFill="1" applyBorder="1" applyAlignment="1" applyProtection="1">
      <alignment horizontal="center" vertical="center" wrapText="1"/>
      <protection locked="0"/>
    </xf>
    <xf numFmtId="0" fontId="36" fillId="35" borderId="32" xfId="44" applyFont="1" applyFill="1" applyBorder="1" applyAlignment="1" applyProtection="1">
      <alignment horizontal="center" vertical="center"/>
      <protection locked="0"/>
    </xf>
    <xf numFmtId="0" fontId="36" fillId="35" borderId="19" xfId="44" applyFont="1" applyFill="1" applyBorder="1" applyAlignment="1" applyProtection="1">
      <alignment horizontal="center" vertical="center"/>
      <protection locked="0"/>
    </xf>
    <xf numFmtId="0" fontId="36" fillId="36" borderId="47" xfId="10" applyFont="1" applyFill="1" applyBorder="1" applyAlignment="1" applyProtection="1">
      <alignment horizontal="center" vertical="center"/>
    </xf>
    <xf numFmtId="0" fontId="36" fillId="36" borderId="48" xfId="10" applyFont="1" applyFill="1" applyBorder="1" applyAlignment="1" applyProtection="1">
      <alignment horizontal="center" vertical="center"/>
    </xf>
    <xf numFmtId="0" fontId="36" fillId="36" borderId="49" xfId="10" applyFont="1" applyFill="1" applyBorder="1" applyAlignment="1" applyProtection="1">
      <alignment horizontal="center" vertical="center"/>
    </xf>
    <xf numFmtId="0" fontId="36" fillId="35" borderId="17" xfId="44" applyFont="1" applyFill="1" applyBorder="1" applyAlignment="1" applyProtection="1">
      <alignment horizontal="center" vertical="center" wrapText="1"/>
      <protection locked="0"/>
    </xf>
    <xf numFmtId="0" fontId="36" fillId="35" borderId="19" xfId="44" applyFont="1" applyFill="1" applyBorder="1" applyAlignment="1" applyProtection="1">
      <alignment horizontal="center" vertical="center" wrapText="1"/>
      <protection locked="0"/>
    </xf>
    <xf numFmtId="0" fontId="37" fillId="35" borderId="11" xfId="43" applyFont="1" applyFill="1" applyBorder="1" applyAlignment="1" applyProtection="1">
      <alignment horizontal="right" vertical="center"/>
    </xf>
    <xf numFmtId="0" fontId="37" fillId="35" borderId="13" xfId="43" applyFont="1" applyFill="1" applyBorder="1" applyAlignment="1" applyProtection="1">
      <alignment horizontal="right" vertical="center"/>
    </xf>
    <xf numFmtId="0" fontId="37" fillId="34" borderId="17" xfId="43" applyFont="1" applyFill="1" applyBorder="1" applyAlignment="1" applyProtection="1">
      <alignment horizontal="right" vertical="center"/>
    </xf>
    <xf numFmtId="0" fontId="37" fillId="34" borderId="19" xfId="43" applyFont="1" applyFill="1" applyBorder="1" applyAlignment="1" applyProtection="1">
      <alignment horizontal="right" vertical="center"/>
    </xf>
    <xf numFmtId="0" fontId="37" fillId="35" borderId="17" xfId="43" applyFont="1" applyFill="1" applyBorder="1" applyAlignment="1" applyProtection="1">
      <alignment horizontal="right" vertical="center"/>
    </xf>
    <xf numFmtId="0" fontId="37" fillId="35" borderId="26" xfId="43" applyFont="1" applyFill="1" applyBorder="1" applyAlignment="1" applyProtection="1">
      <alignment horizontal="right" vertical="center"/>
    </xf>
    <xf numFmtId="0" fontId="37" fillId="35" borderId="19" xfId="43" applyFont="1" applyFill="1" applyBorder="1" applyAlignment="1" applyProtection="1">
      <alignment horizontal="right" vertical="center"/>
    </xf>
    <xf numFmtId="0" fontId="36" fillId="35" borderId="11" xfId="44" applyFont="1" applyFill="1" applyBorder="1" applyAlignment="1" applyProtection="1">
      <alignment horizontal="center" vertical="center" textRotation="90" wrapText="1"/>
      <protection locked="0"/>
    </xf>
    <xf numFmtId="0" fontId="36" fillId="35" borderId="13" xfId="44" applyFont="1" applyFill="1" applyBorder="1" applyAlignment="1" applyProtection="1">
      <alignment horizontal="center" vertical="center" textRotation="90" wrapText="1"/>
      <protection locked="0"/>
    </xf>
    <xf numFmtId="0" fontId="36" fillId="35" borderId="14" xfId="44" applyFont="1" applyFill="1" applyBorder="1" applyAlignment="1" applyProtection="1">
      <alignment horizontal="center" vertical="center" textRotation="90" wrapText="1"/>
      <protection locked="0"/>
    </xf>
    <xf numFmtId="0" fontId="36" fillId="35" borderId="16" xfId="44" applyFont="1" applyFill="1" applyBorder="1" applyAlignment="1" applyProtection="1">
      <alignment horizontal="center" vertical="center" textRotation="90" wrapText="1"/>
      <protection locked="0"/>
    </xf>
    <xf numFmtId="0" fontId="37" fillId="35" borderId="43" xfId="43" applyFont="1" applyFill="1" applyBorder="1" applyAlignment="1" applyProtection="1">
      <alignment horizontal="right" vertical="center"/>
    </xf>
    <xf numFmtId="0" fontId="36" fillId="35" borderId="54" xfId="0" applyFont="1" applyFill="1" applyBorder="1" applyAlignment="1" applyProtection="1">
      <alignment horizontal="center"/>
    </xf>
    <xf numFmtId="0" fontId="36" fillId="35" borderId="23" xfId="0" applyFont="1" applyFill="1" applyBorder="1" applyAlignment="1" applyProtection="1">
      <alignment horizontal="center"/>
    </xf>
    <xf numFmtId="0" fontId="36" fillId="35" borderId="24" xfId="0" applyFont="1" applyFill="1" applyBorder="1" applyAlignment="1" applyProtection="1">
      <alignment horizontal="center"/>
    </xf>
    <xf numFmtId="0" fontId="36" fillId="35" borderId="35" xfId="44" applyFont="1" applyFill="1" applyBorder="1" applyAlignment="1" applyProtection="1">
      <alignment horizontal="center" vertical="center" textRotation="90" wrapText="1"/>
      <protection locked="0"/>
    </xf>
    <xf numFmtId="0" fontId="36" fillId="35" borderId="36" xfId="44" applyFont="1" applyFill="1" applyBorder="1" applyAlignment="1" applyProtection="1">
      <alignment horizontal="center" vertical="center" textRotation="90" wrapText="1"/>
      <protection locked="0"/>
    </xf>
    <xf numFmtId="0" fontId="37" fillId="35" borderId="10" xfId="0" applyFont="1" applyFill="1" applyBorder="1" applyAlignment="1" applyProtection="1">
      <alignment horizontal="right" vertical="center"/>
    </xf>
    <xf numFmtId="0" fontId="37" fillId="34" borderId="10" xfId="0" applyFont="1" applyFill="1" applyBorder="1" applyAlignment="1" applyProtection="1">
      <alignment horizontal="right" vertical="center"/>
    </xf>
    <xf numFmtId="0" fontId="37" fillId="35" borderId="42" xfId="0" applyFont="1" applyFill="1" applyBorder="1" applyAlignment="1" applyProtection="1">
      <alignment horizontal="right" vertical="center"/>
    </xf>
    <xf numFmtId="0" fontId="36" fillId="35" borderId="20" xfId="0" applyFont="1" applyFill="1" applyBorder="1" applyAlignment="1" applyProtection="1">
      <alignment horizontal="center"/>
    </xf>
    <xf numFmtId="0" fontId="36" fillId="35" borderId="21" xfId="0" applyFont="1" applyFill="1" applyBorder="1" applyAlignment="1" applyProtection="1">
      <alignment horizontal="center"/>
    </xf>
    <xf numFmtId="0" fontId="36" fillId="35" borderId="31" xfId="0" applyFont="1" applyFill="1" applyBorder="1" applyAlignment="1" applyProtection="1">
      <alignment horizontal="center"/>
    </xf>
    <xf numFmtId="0" fontId="0" fillId="0" borderId="0" xfId="0" applyProtection="1">
      <protection locked="0"/>
    </xf>
    <xf numFmtId="0" fontId="37" fillId="35" borderId="25" xfId="0" applyFont="1" applyFill="1" applyBorder="1" applyAlignment="1" applyProtection="1">
      <alignment horizontal="left" vertical="center" wrapText="1" indent="1"/>
    </xf>
    <xf numFmtId="0" fontId="37" fillId="35" borderId="10" xfId="0" applyFont="1" applyFill="1" applyBorder="1" applyAlignment="1" applyProtection="1">
      <alignment horizontal="left" vertical="center" wrapText="1" indent="1"/>
    </xf>
    <xf numFmtId="164" fontId="29" fillId="0" borderId="0" xfId="2" applyNumberFormat="1" applyFont="1" applyBorder="1" applyAlignment="1" applyProtection="1">
      <alignment horizontal="center"/>
    </xf>
    <xf numFmtId="0" fontId="36" fillId="35" borderId="33" xfId="44" applyFont="1" applyFill="1" applyBorder="1" applyAlignment="1" applyProtection="1">
      <alignment horizontal="center" vertical="center" textRotation="90"/>
      <protection locked="0"/>
    </xf>
    <xf numFmtId="0" fontId="36" fillId="35" borderId="12" xfId="44" applyFont="1" applyFill="1" applyBorder="1" applyAlignment="1" applyProtection="1">
      <alignment horizontal="center" vertical="center" textRotation="90"/>
      <protection locked="0"/>
    </xf>
    <xf numFmtId="0" fontId="36" fillId="35" borderId="13" xfId="44" applyFont="1" applyFill="1" applyBorder="1" applyAlignment="1" applyProtection="1">
      <alignment horizontal="center" vertical="center" textRotation="90"/>
      <protection locked="0"/>
    </xf>
    <xf numFmtId="0" fontId="36" fillId="35" borderId="34" xfId="44" applyFont="1" applyFill="1" applyBorder="1" applyAlignment="1" applyProtection="1">
      <alignment horizontal="center" vertical="center" textRotation="90"/>
      <protection locked="0"/>
    </xf>
    <xf numFmtId="0" fontId="36" fillId="35" borderId="15" xfId="44" applyFont="1" applyFill="1" applyBorder="1" applyAlignment="1" applyProtection="1">
      <alignment horizontal="center" vertical="center" textRotation="90"/>
      <protection locked="0"/>
    </xf>
    <xf numFmtId="0" fontId="36" fillId="35" borderId="16" xfId="44" applyFont="1" applyFill="1" applyBorder="1" applyAlignment="1" applyProtection="1">
      <alignment horizontal="center" vertical="center" textRotation="90"/>
      <protection locked="0"/>
    </xf>
    <xf numFmtId="0" fontId="36" fillId="35" borderId="20" xfId="44" applyFont="1" applyFill="1" applyBorder="1" applyAlignment="1" applyProtection="1">
      <alignment horizontal="center" vertical="center"/>
      <protection locked="0"/>
    </xf>
    <xf numFmtId="0" fontId="36" fillId="35" borderId="21" xfId="44" applyFont="1" applyFill="1" applyBorder="1" applyAlignment="1" applyProtection="1">
      <alignment horizontal="center" vertical="center"/>
      <protection locked="0"/>
    </xf>
    <xf numFmtId="0" fontId="36" fillId="35" borderId="25" xfId="44" applyFont="1" applyFill="1" applyBorder="1" applyAlignment="1" applyProtection="1">
      <alignment horizontal="center" vertical="center"/>
      <protection locked="0"/>
    </xf>
    <xf numFmtId="0" fontId="37" fillId="34" borderId="25" xfId="0" applyFont="1" applyFill="1" applyBorder="1" applyAlignment="1" applyProtection="1">
      <alignment horizontal="left" vertical="center"/>
    </xf>
    <xf numFmtId="0" fontId="37" fillId="34" borderId="10" xfId="0" applyFont="1" applyFill="1" applyBorder="1" applyAlignment="1" applyProtection="1">
      <alignment horizontal="left" vertical="center"/>
    </xf>
    <xf numFmtId="0" fontId="37" fillId="35" borderId="25" xfId="0" applyFont="1" applyFill="1" applyBorder="1" applyAlignment="1" applyProtection="1">
      <alignment horizontal="left" vertical="center"/>
    </xf>
    <xf numFmtId="0" fontId="37" fillId="35" borderId="10" xfId="0" applyFont="1" applyFill="1" applyBorder="1" applyAlignment="1" applyProtection="1">
      <alignment horizontal="left" vertical="center"/>
    </xf>
    <xf numFmtId="0" fontId="37" fillId="34" borderId="44" xfId="0" applyFont="1" applyFill="1" applyBorder="1" applyAlignment="1" applyProtection="1">
      <alignment horizontal="left" vertical="center"/>
    </xf>
    <xf numFmtId="0" fontId="37" fillId="34" borderId="45" xfId="0" applyFont="1" applyFill="1" applyBorder="1" applyAlignment="1" applyProtection="1">
      <alignment horizontal="left" vertical="center"/>
    </xf>
    <xf numFmtId="0" fontId="37" fillId="35" borderId="41" xfId="0" applyFont="1" applyFill="1" applyBorder="1" applyAlignment="1" applyProtection="1">
      <alignment horizontal="left" vertical="center"/>
    </xf>
    <xf numFmtId="0" fontId="37" fillId="35" borderId="42" xfId="0" applyFont="1" applyFill="1" applyBorder="1" applyAlignment="1" applyProtection="1">
      <alignment horizontal="left" vertical="center"/>
    </xf>
    <xf numFmtId="0" fontId="36" fillId="36" borderId="45" xfId="10" applyFont="1" applyFill="1" applyBorder="1" applyAlignment="1" applyProtection="1">
      <alignment horizontal="center" vertical="center"/>
    </xf>
    <xf numFmtId="0" fontId="36" fillId="36" borderId="46" xfId="10" applyFont="1" applyFill="1" applyBorder="1" applyAlignment="1" applyProtection="1">
      <alignment horizontal="center" vertical="center"/>
    </xf>
    <xf numFmtId="0" fontId="37" fillId="34" borderId="25" xfId="24" applyFont="1" applyFill="1" applyBorder="1" applyAlignment="1" applyProtection="1">
      <alignment horizontal="left" vertical="center"/>
      <protection locked="0"/>
    </xf>
    <xf numFmtId="0" fontId="37" fillId="34" borderId="10" xfId="24" applyFont="1" applyFill="1" applyBorder="1" applyAlignment="1" applyProtection="1">
      <alignment horizontal="left" vertical="center"/>
      <protection locked="0"/>
    </xf>
    <xf numFmtId="0" fontId="37" fillId="0" borderId="25" xfId="0" applyFont="1" applyFill="1" applyBorder="1" applyAlignment="1" applyProtection="1">
      <alignment horizontal="left" vertical="center"/>
      <protection locked="0"/>
    </xf>
    <xf numFmtId="0" fontId="37" fillId="0" borderId="10" xfId="0" applyFont="1" applyFill="1" applyBorder="1" applyAlignment="1" applyProtection="1">
      <alignment horizontal="left" vertical="center"/>
      <protection locked="0"/>
    </xf>
    <xf numFmtId="0" fontId="37" fillId="34" borderId="25" xfId="0" applyFont="1" applyFill="1" applyBorder="1" applyAlignment="1" applyProtection="1">
      <alignment horizontal="left" vertical="center" wrapText="1"/>
    </xf>
    <xf numFmtId="0" fontId="37" fillId="34" borderId="10" xfId="0" applyFont="1" applyFill="1" applyBorder="1" applyAlignment="1" applyProtection="1">
      <alignment horizontal="left" vertical="center" wrapText="1"/>
    </xf>
    <xf numFmtId="0" fontId="36" fillId="36" borderId="44" xfId="10" applyFont="1" applyFill="1" applyBorder="1" applyAlignment="1" applyProtection="1">
      <alignment horizontal="left" vertical="center" indent="1"/>
    </xf>
    <xf numFmtId="0" fontId="36" fillId="36" borderId="45" xfId="10" applyFont="1" applyFill="1" applyBorder="1" applyAlignment="1" applyProtection="1">
      <alignment horizontal="left" vertical="center" indent="1"/>
    </xf>
    <xf numFmtId="0" fontId="36" fillId="35" borderId="19" xfId="0" applyFont="1" applyFill="1" applyBorder="1" applyAlignment="1" applyProtection="1">
      <alignment horizontal="center" vertical="center" textRotation="90" wrapText="1"/>
      <protection locked="0"/>
    </xf>
    <xf numFmtId="0" fontId="37" fillId="35" borderId="25" xfId="0" applyFont="1" applyFill="1" applyBorder="1" applyAlignment="1" applyProtection="1">
      <alignment horizontal="left" vertical="center" wrapText="1"/>
    </xf>
    <xf numFmtId="0" fontId="37" fillId="35" borderId="10" xfId="0" applyFont="1" applyFill="1" applyBorder="1" applyAlignment="1" applyProtection="1">
      <alignment horizontal="left" vertical="center" wrapText="1"/>
    </xf>
    <xf numFmtId="0" fontId="37" fillId="34" borderId="25" xfId="0" applyFont="1" applyFill="1" applyBorder="1" applyAlignment="1" applyProtection="1">
      <alignment horizontal="left" vertical="center" wrapText="1" indent="1"/>
    </xf>
    <xf numFmtId="0" fontId="37" fillId="34" borderId="10" xfId="0" applyFont="1" applyFill="1" applyBorder="1" applyAlignment="1" applyProtection="1">
      <alignment horizontal="left" vertical="center" wrapText="1" indent="1"/>
    </xf>
    <xf numFmtId="0" fontId="37" fillId="35" borderId="41" xfId="0" applyFont="1" applyFill="1" applyBorder="1" applyAlignment="1" applyProtection="1">
      <alignment horizontal="left" vertical="center" wrapText="1" indent="1"/>
    </xf>
    <xf numFmtId="0" fontId="37" fillId="35" borderId="42" xfId="0" applyFont="1" applyFill="1" applyBorder="1" applyAlignment="1" applyProtection="1">
      <alignment horizontal="left" vertical="center" wrapText="1" indent="1"/>
    </xf>
    <xf numFmtId="3" fontId="37" fillId="35" borderId="10" xfId="0" applyNumberFormat="1" applyFont="1" applyFill="1" applyBorder="1" applyAlignment="1" applyProtection="1">
      <alignment horizontal="right" vertical="center"/>
    </xf>
    <xf numFmtId="0" fontId="37" fillId="35" borderId="17" xfId="0" applyFont="1" applyFill="1" applyBorder="1" applyAlignment="1" applyProtection="1">
      <alignment horizontal="right" vertical="center"/>
    </xf>
    <xf numFmtId="0" fontId="37" fillId="35" borderId="26" xfId="0" applyFont="1" applyFill="1" applyBorder="1" applyAlignment="1" applyProtection="1">
      <alignment horizontal="right" vertical="center"/>
    </xf>
    <xf numFmtId="0" fontId="37" fillId="34" borderId="17" xfId="0" applyFont="1" applyFill="1" applyBorder="1" applyAlignment="1" applyProtection="1">
      <alignment horizontal="right" vertical="center"/>
    </xf>
    <xf numFmtId="0" fontId="37" fillId="34" borderId="26" xfId="0" applyFont="1" applyFill="1" applyBorder="1" applyAlignment="1" applyProtection="1">
      <alignment horizontal="right" vertical="center"/>
    </xf>
    <xf numFmtId="0" fontId="37" fillId="34" borderId="25" xfId="0" applyFont="1" applyFill="1" applyBorder="1" applyAlignment="1" applyProtection="1">
      <alignment horizontal="left" vertical="center" wrapText="1"/>
      <protection locked="0"/>
    </xf>
    <xf numFmtId="0" fontId="37" fillId="34" borderId="10" xfId="0" applyFont="1" applyFill="1" applyBorder="1" applyAlignment="1" applyProtection="1">
      <alignment horizontal="left" vertical="center" wrapText="1"/>
      <protection locked="0"/>
    </xf>
    <xf numFmtId="3" fontId="37" fillId="35" borderId="28" xfId="0" applyNumberFormat="1" applyFont="1" applyFill="1" applyBorder="1" applyAlignment="1" applyProtection="1">
      <alignment horizontal="right" vertical="center" wrapText="1"/>
    </xf>
    <xf numFmtId="0" fontId="37" fillId="35" borderId="27" xfId="0" applyFont="1" applyFill="1" applyBorder="1" applyAlignment="1" applyProtection="1">
      <alignment horizontal="center" vertical="center"/>
      <protection locked="0"/>
    </xf>
    <xf numFmtId="0" fontId="37" fillId="35" borderId="28" xfId="0" applyFont="1" applyFill="1" applyBorder="1" applyAlignment="1" applyProtection="1">
      <alignment horizontal="center" vertical="center"/>
      <protection locked="0"/>
    </xf>
    <xf numFmtId="0" fontId="36" fillId="35" borderId="20" xfId="0" applyFont="1" applyFill="1" applyBorder="1" applyAlignment="1" applyProtection="1">
      <alignment horizontal="center" vertical="center"/>
      <protection locked="0"/>
    </xf>
    <xf numFmtId="0" fontId="37" fillId="36" borderId="41" xfId="0" applyFont="1" applyFill="1" applyBorder="1" applyAlignment="1" applyProtection="1">
      <alignment horizontal="left" vertical="center"/>
    </xf>
    <xf numFmtId="0" fontId="37" fillId="36" borderId="42" xfId="0" applyFont="1" applyFill="1" applyBorder="1" applyAlignment="1" applyProtection="1">
      <alignment horizontal="left" vertical="center"/>
    </xf>
    <xf numFmtId="3" fontId="37" fillId="36" borderId="42" xfId="24" applyNumberFormat="1" applyFont="1" applyFill="1" applyBorder="1" applyAlignment="1" applyProtection="1">
      <alignment horizontal="right" vertical="center" wrapText="1"/>
    </xf>
    <xf numFmtId="0" fontId="36" fillId="36" borderId="20" xfId="0" applyFont="1" applyFill="1" applyBorder="1" applyAlignment="1" applyProtection="1">
      <alignment horizontal="center" vertical="center" wrapText="1"/>
      <protection locked="0"/>
    </xf>
    <xf numFmtId="0" fontId="36" fillId="36" borderId="21" xfId="0" applyFont="1" applyFill="1" applyBorder="1" applyAlignment="1" applyProtection="1">
      <alignment horizontal="center" vertical="center" wrapText="1"/>
      <protection locked="0"/>
    </xf>
    <xf numFmtId="3" fontId="36" fillId="34" borderId="47" xfId="0" applyNumberFormat="1" applyFont="1" applyFill="1" applyBorder="1" applyAlignment="1" applyProtection="1">
      <alignment horizontal="center" vertical="center"/>
    </xf>
    <xf numFmtId="3" fontId="36" fillId="34" borderId="51" xfId="0" applyNumberFormat="1" applyFont="1" applyFill="1" applyBorder="1" applyAlignment="1" applyProtection="1">
      <alignment horizontal="center" vertical="center"/>
    </xf>
    <xf numFmtId="3" fontId="36" fillId="34" borderId="48" xfId="0" applyNumberFormat="1" applyFont="1" applyFill="1" applyBorder="1" applyAlignment="1" applyProtection="1">
      <alignment horizontal="center" vertical="center"/>
    </xf>
    <xf numFmtId="0" fontId="36" fillId="34" borderId="44" xfId="24" applyFont="1" applyFill="1" applyBorder="1" applyAlignment="1" applyProtection="1">
      <alignment horizontal="center" vertical="center" wrapText="1"/>
      <protection locked="0"/>
    </xf>
    <xf numFmtId="0" fontId="36" fillId="34" borderId="45" xfId="24" applyFont="1" applyFill="1" applyBorder="1" applyAlignment="1" applyProtection="1">
      <alignment horizontal="center" vertical="center" wrapText="1"/>
      <protection locked="0"/>
    </xf>
    <xf numFmtId="0" fontId="36" fillId="36" borderId="21" xfId="0" applyFont="1" applyFill="1" applyBorder="1" applyAlignment="1" applyProtection="1">
      <alignment horizontal="center" vertical="center" wrapText="1"/>
    </xf>
    <xf numFmtId="0" fontId="36" fillId="36" borderId="31" xfId="0" applyFont="1" applyFill="1" applyBorder="1" applyAlignment="1" applyProtection="1">
      <alignment horizontal="center" vertical="center" wrapText="1"/>
    </xf>
    <xf numFmtId="3" fontId="37" fillId="33" borderId="17" xfId="24" applyNumberFormat="1" applyFont="1" applyFill="1" applyBorder="1" applyAlignment="1" applyProtection="1">
      <alignment horizontal="right" vertical="center"/>
    </xf>
    <xf numFmtId="3" fontId="37" fillId="33" borderId="18" xfId="24" applyNumberFormat="1" applyFont="1" applyFill="1" applyBorder="1" applyAlignment="1" applyProtection="1">
      <alignment horizontal="right" vertical="center"/>
    </xf>
    <xf numFmtId="3" fontId="37" fillId="33" borderId="19" xfId="24" applyNumberFormat="1" applyFont="1" applyFill="1" applyBorder="1" applyAlignment="1" applyProtection="1">
      <alignment horizontal="right" vertical="center"/>
    </xf>
    <xf numFmtId="0" fontId="36" fillId="36" borderId="31" xfId="0" applyFont="1" applyFill="1" applyBorder="1" applyAlignment="1" applyProtection="1">
      <alignment horizontal="center" vertical="center"/>
      <protection locked="0"/>
    </xf>
    <xf numFmtId="0" fontId="37" fillId="0" borderId="25" xfId="0" applyFont="1" applyFill="1" applyBorder="1" applyAlignment="1" applyProtection="1">
      <alignment horizontal="left" vertical="center" indent="1"/>
      <protection locked="0"/>
    </xf>
    <xf numFmtId="0" fontId="37" fillId="0" borderId="10" xfId="0" applyFont="1" applyFill="1" applyBorder="1" applyAlignment="1" applyProtection="1">
      <alignment horizontal="left" vertical="center" indent="1"/>
      <protection locked="0"/>
    </xf>
    <xf numFmtId="0" fontId="37" fillId="36" borderId="25" xfId="24" applyFont="1" applyFill="1" applyBorder="1" applyAlignment="1" applyProtection="1">
      <alignment horizontal="left" vertical="center" indent="1"/>
      <protection locked="0"/>
    </xf>
    <xf numFmtId="0" fontId="37" fillId="36" borderId="10" xfId="24" applyFont="1" applyFill="1" applyBorder="1" applyAlignment="1" applyProtection="1">
      <alignment horizontal="left" vertical="center" indent="1"/>
      <protection locked="0"/>
    </xf>
    <xf numFmtId="0" fontId="36" fillId="35" borderId="44" xfId="0" applyFont="1" applyFill="1" applyBorder="1" applyAlignment="1" applyProtection="1">
      <alignment horizontal="center" vertical="center"/>
    </xf>
    <xf numFmtId="0" fontId="36" fillId="35" borderId="45" xfId="0" applyFont="1" applyFill="1" applyBorder="1" applyAlignment="1" applyProtection="1">
      <alignment horizontal="center" vertical="center"/>
    </xf>
    <xf numFmtId="0" fontId="37" fillId="34" borderId="26" xfId="43" applyFont="1" applyFill="1" applyBorder="1" applyAlignment="1" applyProtection="1">
      <alignment horizontal="right" vertical="center"/>
    </xf>
    <xf numFmtId="0" fontId="33" fillId="0" borderId="0" xfId="0" applyFont="1" applyAlignment="1" applyProtection="1">
      <alignment horizontal="center" vertical="center" wrapText="1"/>
      <protection locked="0"/>
    </xf>
    <xf numFmtId="3" fontId="37" fillId="35" borderId="17" xfId="0" applyNumberFormat="1" applyFont="1" applyFill="1" applyBorder="1" applyAlignment="1" applyProtection="1">
      <alignment horizontal="right" vertical="center"/>
    </xf>
    <xf numFmtId="3" fontId="37" fillId="35" borderId="18" xfId="0" applyNumberFormat="1" applyFont="1" applyFill="1" applyBorder="1" applyAlignment="1" applyProtection="1">
      <alignment horizontal="right" vertical="center"/>
    </xf>
    <xf numFmtId="3" fontId="37" fillId="35" borderId="19" xfId="0" applyNumberFormat="1" applyFont="1" applyFill="1" applyBorder="1" applyAlignment="1" applyProtection="1">
      <alignment horizontal="right" vertical="center"/>
    </xf>
    <xf numFmtId="0" fontId="37" fillId="35" borderId="29" xfId="0" applyFont="1" applyFill="1" applyBorder="1" applyAlignment="1" applyProtection="1">
      <alignment horizontal="right" vertical="center"/>
    </xf>
    <xf numFmtId="0" fontId="37" fillId="35" borderId="30" xfId="0" applyFont="1" applyFill="1" applyBorder="1" applyAlignment="1" applyProtection="1">
      <alignment horizontal="right" vertical="center"/>
    </xf>
    <xf numFmtId="0" fontId="37" fillId="35" borderId="35" xfId="43" applyFont="1" applyFill="1" applyBorder="1" applyAlignment="1" applyProtection="1">
      <alignment horizontal="right" vertical="center"/>
    </xf>
    <xf numFmtId="0" fontId="16" fillId="36" borderId="20" xfId="0" applyFont="1" applyFill="1" applyBorder="1" applyAlignment="1" applyProtection="1">
      <alignment horizontal="center" vertical="center"/>
      <protection locked="0"/>
    </xf>
    <xf numFmtId="0" fontId="16" fillId="36" borderId="21" xfId="0" applyFont="1" applyFill="1" applyBorder="1" applyAlignment="1" applyProtection="1">
      <alignment horizontal="center" vertical="center"/>
      <protection locked="0"/>
    </xf>
    <xf numFmtId="0" fontId="16" fillId="36" borderId="25" xfId="0" applyFont="1" applyFill="1" applyBorder="1" applyAlignment="1" applyProtection="1">
      <alignment horizontal="center" vertical="center"/>
      <protection locked="0"/>
    </xf>
    <xf numFmtId="0" fontId="16" fillId="36" borderId="10" xfId="0" applyFont="1" applyFill="1" applyBorder="1" applyAlignment="1" applyProtection="1">
      <alignment horizontal="center" vertical="center"/>
      <protection locked="0"/>
    </xf>
    <xf numFmtId="0" fontId="16" fillId="36" borderId="21" xfId="0" applyFont="1" applyFill="1" applyBorder="1" applyAlignment="1" applyProtection="1">
      <alignment horizontal="center" vertical="center" textRotation="90"/>
      <protection locked="0"/>
    </xf>
    <xf numFmtId="0" fontId="16" fillId="36" borderId="10" xfId="0" applyFont="1" applyFill="1" applyBorder="1" applyAlignment="1" applyProtection="1">
      <alignment horizontal="center" vertical="center" textRotation="90"/>
      <protection locked="0"/>
    </xf>
    <xf numFmtId="3" fontId="36" fillId="35" borderId="45" xfId="0" applyNumberFormat="1" applyFont="1" applyFill="1" applyBorder="1" applyAlignment="1" applyProtection="1">
      <alignment horizontal="center" vertical="center"/>
    </xf>
    <xf numFmtId="0" fontId="37" fillId="36" borderId="25" xfId="0" applyFont="1" applyFill="1" applyBorder="1" applyAlignment="1" applyProtection="1">
      <alignment horizontal="left" vertical="center"/>
    </xf>
    <xf numFmtId="0" fontId="37" fillId="36" borderId="10" xfId="0" applyFont="1" applyFill="1" applyBorder="1" applyAlignment="1" applyProtection="1">
      <alignment horizontal="left" vertical="center"/>
    </xf>
    <xf numFmtId="3" fontId="37" fillId="35" borderId="10" xfId="0" applyNumberFormat="1" applyFont="1" applyFill="1" applyBorder="1" applyAlignment="1" applyProtection="1">
      <alignment horizontal="right" vertical="center" wrapText="1"/>
    </xf>
    <xf numFmtId="3" fontId="37" fillId="36" borderId="10" xfId="0" applyNumberFormat="1" applyFont="1" applyFill="1" applyBorder="1" applyAlignment="1" applyProtection="1">
      <alignment horizontal="right" vertical="center" wrapText="1"/>
    </xf>
    <xf numFmtId="0" fontId="16" fillId="36" borderId="38" xfId="0" applyFont="1" applyFill="1" applyBorder="1" applyAlignment="1" applyProtection="1">
      <alignment horizontal="center" vertical="center" textRotation="90" wrapText="1"/>
      <protection locked="0"/>
    </xf>
    <xf numFmtId="0" fontId="16" fillId="36" borderId="39" xfId="0" applyFont="1" applyFill="1" applyBorder="1" applyAlignment="1" applyProtection="1">
      <alignment horizontal="center" vertical="center" textRotation="90" wrapText="1"/>
      <protection locked="0"/>
    </xf>
    <xf numFmtId="0" fontId="16" fillId="36" borderId="14" xfId="0" applyFont="1" applyFill="1" applyBorder="1" applyAlignment="1" applyProtection="1">
      <alignment horizontal="center" vertical="center" textRotation="90" wrapText="1"/>
      <protection locked="0"/>
    </xf>
    <xf numFmtId="0" fontId="16" fillId="36" borderId="36" xfId="0" applyFont="1" applyFill="1" applyBorder="1" applyAlignment="1" applyProtection="1">
      <alignment horizontal="center" vertical="center" textRotation="90" wrapText="1"/>
      <protection locked="0"/>
    </xf>
    <xf numFmtId="3" fontId="37" fillId="35" borderId="17" xfId="0" applyNumberFormat="1" applyFont="1" applyFill="1" applyBorder="1" applyAlignment="1" applyProtection="1">
      <alignment horizontal="right" vertical="center" wrapText="1"/>
    </xf>
    <xf numFmtId="3" fontId="37" fillId="35" borderId="26" xfId="0" applyNumberFormat="1" applyFont="1" applyFill="1" applyBorder="1" applyAlignment="1" applyProtection="1">
      <alignment horizontal="right" vertical="center" wrapText="1"/>
    </xf>
    <xf numFmtId="3" fontId="37" fillId="36" borderId="17" xfId="0" applyNumberFormat="1" applyFont="1" applyFill="1" applyBorder="1" applyAlignment="1" applyProtection="1">
      <alignment horizontal="right" vertical="center" wrapText="1"/>
    </xf>
    <xf numFmtId="3" fontId="37" fillId="36" borderId="26" xfId="0" applyNumberFormat="1" applyFont="1" applyFill="1" applyBorder="1" applyAlignment="1" applyProtection="1">
      <alignment horizontal="right" vertical="center" wrapText="1"/>
    </xf>
    <xf numFmtId="0" fontId="21" fillId="0" borderId="0" xfId="0" applyFont="1" applyAlignment="1" applyProtection="1">
      <alignment horizontal="left" vertical="top" wrapText="1"/>
      <protection locked="0"/>
    </xf>
    <xf numFmtId="3" fontId="37" fillId="36" borderId="11" xfId="0" applyNumberFormat="1" applyFont="1" applyFill="1" applyBorder="1" applyAlignment="1" applyProtection="1">
      <alignment horizontal="right" vertical="center" wrapText="1"/>
    </xf>
    <xf numFmtId="3" fontId="37" fillId="36" borderId="35" xfId="0" applyNumberFormat="1" applyFont="1" applyFill="1" applyBorder="1" applyAlignment="1" applyProtection="1">
      <alignment horizontal="right" vertical="center" wrapText="1"/>
    </xf>
    <xf numFmtId="3" fontId="36" fillId="35" borderId="47" xfId="24" applyNumberFormat="1" applyFont="1" applyFill="1" applyBorder="1" applyAlignment="1" applyProtection="1">
      <alignment horizontal="center" vertical="center" wrapText="1"/>
    </xf>
    <xf numFmtId="3" fontId="36" fillId="35" borderId="49" xfId="24" applyNumberFormat="1" applyFont="1" applyFill="1" applyBorder="1" applyAlignment="1" applyProtection="1">
      <alignment horizontal="center" vertical="center" wrapText="1"/>
    </xf>
    <xf numFmtId="3" fontId="36" fillId="35" borderId="46" xfId="0" applyNumberFormat="1" applyFont="1" applyFill="1" applyBorder="1" applyAlignment="1" applyProtection="1">
      <alignment horizontal="center" vertical="center"/>
    </xf>
    <xf numFmtId="0" fontId="20" fillId="0" borderId="40" xfId="0" applyFont="1" applyBorder="1" applyAlignment="1" applyProtection="1">
      <alignment horizontal="center" vertical="center" wrapText="1"/>
    </xf>
    <xf numFmtId="0" fontId="36" fillId="36" borderId="44" xfId="10" applyFont="1" applyFill="1" applyBorder="1" applyAlignment="1" applyProtection="1">
      <alignment horizontal="left" vertical="center"/>
    </xf>
    <xf numFmtId="0" fontId="36" fillId="36" borderId="45" xfId="10" applyFont="1" applyFill="1" applyBorder="1" applyAlignment="1" applyProtection="1">
      <alignment horizontal="left" vertical="center"/>
    </xf>
  </cellXfs>
  <cellStyles count="46">
    <cellStyle name="20% - akcent 1 2" xfId="35"/>
    <cellStyle name="20% - akcent 2 2" xfId="36"/>
    <cellStyle name="20% - akcent 3" xfId="24" builtinId="38"/>
    <cellStyle name="20% - akcent 3 2" xfId="37"/>
    <cellStyle name="20% - akcent 4 2" xfId="38"/>
    <cellStyle name="20% - akcent 5" xfId="28" builtinId="46" customBuiltin="1"/>
    <cellStyle name="20% - akcent 6" xfId="32" builtinId="50" customBuiltin="1"/>
    <cellStyle name="40% - akcent 1" xfId="18" builtinId="31" customBuiltin="1"/>
    <cellStyle name="40% - akcent 2" xfId="21" builtinId="35" customBuiltin="1"/>
    <cellStyle name="40% - akcent 3 2" xfId="39"/>
    <cellStyle name="40% - akcent 4" xfId="26" builtinId="43" customBuiltin="1"/>
    <cellStyle name="40% - akcent 5" xfId="29" builtinId="47" customBuiltin="1"/>
    <cellStyle name="40% - akcent 6" xfId="33" builtinId="51" customBuiltin="1"/>
    <cellStyle name="60% - akcent 1" xfId="19" builtinId="32" customBuiltin="1"/>
    <cellStyle name="60% - akcent 2" xfId="22" builtinId="36" customBuiltin="1"/>
    <cellStyle name="60% - akcent 3 2" xfId="40"/>
    <cellStyle name="60% - akcent 4 2" xfId="41"/>
    <cellStyle name="60% - akcent 5" xfId="30" builtinId="48" customBuiltin="1"/>
    <cellStyle name="60% - akcent 6 2" xfId="42"/>
    <cellStyle name="Akcent 1" xfId="17" builtinId="29" customBuiltin="1"/>
    <cellStyle name="Akcent 2" xfId="20" builtinId="33" customBuiltin="1"/>
    <cellStyle name="Akcent 3" xfId="23" builtinId="37" customBuiltin="1"/>
    <cellStyle name="Akcent 4" xfId="25" builtinId="41" customBuiltin="1"/>
    <cellStyle name="Akcent 5" xfId="27" builtinId="45" customBuiltin="1"/>
    <cellStyle name="Akcent 6" xfId="31" builtinId="49" customBuiltin="1"/>
    <cellStyle name="Dane wejściowe" xfId="9" builtinId="20" customBuiltin="1"/>
    <cellStyle name="Dane wyjściowe" xfId="10" builtinId="21" customBuiltin="1"/>
    <cellStyle name="Dobre" xfId="6" builtinId="26" customBuiltin="1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e" xfId="8" builtinId="28" customBuiltin="1"/>
    <cellStyle name="Normalny" xfId="0" builtinId="0"/>
    <cellStyle name="Normalny 2" xfId="43"/>
    <cellStyle name="Normalny 3" xfId="34"/>
    <cellStyle name="Normalny 4" xfId="45"/>
    <cellStyle name="Obliczenia" xfId="11" builtinId="22" customBuiltin="1"/>
    <cellStyle name="Suma" xfId="16" builtinId="25" customBuiltin="1"/>
    <cellStyle name="Tekst objaśnienia" xfId="15" builtinId="53" customBuiltin="1"/>
    <cellStyle name="Tekst ostrzeżenia" xfId="14" builtinId="11" customBuiltin="1"/>
    <cellStyle name="Tytuł" xfId="1" builtinId="15" customBuiltin="1"/>
    <cellStyle name="Uwaga 2" xfId="44"/>
    <cellStyle name="Złe" xfId="7" builtinId="27" customBuiltin="1"/>
  </cellStyles>
  <dxfs count="1">
    <dxf>
      <font>
        <b val="0"/>
        <i val="0"/>
        <color theme="1" tint="0.34998626667073579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1" defaultTableStyle="TableStyleMedium2" defaultPivotStyle="PivotStyleLight16">
    <tableStyle name="Styl tabeli 1" pivot="0" count="1">
      <tableStyleElement type="wholeTable" dxfId="0"/>
    </tableStyle>
  </tableStyles>
  <colors>
    <mruColors>
      <color rgb="FFE8E8E8"/>
      <color rgb="FFF9F9F9"/>
      <color rgb="FFFDB714"/>
      <color rgb="FFE09B02"/>
      <color rgb="FFFDC039"/>
      <color rgb="FFF6B238"/>
      <color rgb="FFF8AC02"/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connections" Target="connection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  <c:perspective val="3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'Meldunek tygodniowy'!$C$54</c:f>
              <c:strCache>
                <c:ptCount val="1"/>
                <c:pt idx="0">
                  <c:v>ROSJA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layout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('Meldunek tygodniowy'!$G$52:$J$53,'Meldunek tygodniowy'!$K$52:$N$53,'Meldunek tygodniowy'!$O$52:$R$53)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</c:v>
                  </c:pt>
                </c:lvl>
              </c:multiLvlStrCache>
            </c:multiLvlStrRef>
          </c:cat>
          <c:val>
            <c:numRef>
              <c:f>'Meldunek tygodniowy'!$G$54:$R$54</c:f>
              <c:numCache>
                <c:formatCode>General</c:formatCode>
                <c:ptCount val="12"/>
                <c:pt idx="0">
                  <c:v>602</c:v>
                </c:pt>
                <c:pt idx="2">
                  <c:v>1845</c:v>
                </c:pt>
                <c:pt idx="4">
                  <c:v>279</c:v>
                </c:pt>
                <c:pt idx="6">
                  <c:v>797</c:v>
                </c:pt>
                <c:pt idx="8">
                  <c:v>159</c:v>
                </c:pt>
                <c:pt idx="10">
                  <c:v>477</c:v>
                </c:pt>
              </c:numCache>
            </c:numRef>
          </c:val>
        </c:ser>
        <c:ser>
          <c:idx val="1"/>
          <c:order val="1"/>
          <c:tx>
            <c:strRef>
              <c:f>'Meldunek tygodniowy'!$C$55</c:f>
              <c:strCache>
                <c:ptCount val="1"/>
                <c:pt idx="0">
                  <c:v>UKRAINA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layout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('Meldunek tygodniowy'!$G$52:$J$53,'Meldunek tygodniowy'!$K$52:$N$53,'Meldunek tygodniowy'!$O$52:$R$53)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</c:v>
                  </c:pt>
                </c:lvl>
              </c:multiLvlStrCache>
            </c:multiLvlStrRef>
          </c:cat>
          <c:val>
            <c:numRef>
              <c:f>'Meldunek tygodniowy'!$G$55:$R$55</c:f>
              <c:numCache>
                <c:formatCode>General</c:formatCode>
                <c:ptCount val="12"/>
                <c:pt idx="0">
                  <c:v>175</c:v>
                </c:pt>
                <c:pt idx="2">
                  <c:v>234</c:v>
                </c:pt>
                <c:pt idx="4">
                  <c:v>206</c:v>
                </c:pt>
                <c:pt idx="6">
                  <c:v>349</c:v>
                </c:pt>
                <c:pt idx="8">
                  <c:v>24</c:v>
                </c:pt>
                <c:pt idx="10">
                  <c:v>29</c:v>
                </c:pt>
              </c:numCache>
            </c:numRef>
          </c:val>
        </c:ser>
        <c:ser>
          <c:idx val="2"/>
          <c:order val="2"/>
          <c:tx>
            <c:strRef>
              <c:f>'Meldunek tygodniowy'!$C$56</c:f>
              <c:strCache>
                <c:ptCount val="1"/>
                <c:pt idx="0">
                  <c:v>TADŻYKISTAN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layout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('Meldunek tygodniowy'!$G$52:$J$53,'Meldunek tygodniowy'!$K$52:$N$53,'Meldunek tygodniowy'!$O$52:$R$53)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</c:v>
                  </c:pt>
                </c:lvl>
              </c:multiLvlStrCache>
            </c:multiLvlStrRef>
          </c:cat>
          <c:val>
            <c:numRef>
              <c:f>'Meldunek tygodniowy'!$G$56:$R$56</c:f>
              <c:numCache>
                <c:formatCode>General</c:formatCode>
                <c:ptCount val="12"/>
                <c:pt idx="0">
                  <c:v>33</c:v>
                </c:pt>
                <c:pt idx="2">
                  <c:v>65</c:v>
                </c:pt>
                <c:pt idx="4">
                  <c:v>12</c:v>
                </c:pt>
                <c:pt idx="6">
                  <c:v>33</c:v>
                </c:pt>
                <c:pt idx="8">
                  <c:v>10</c:v>
                </c:pt>
                <c:pt idx="10">
                  <c:v>21</c:v>
                </c:pt>
              </c:numCache>
            </c:numRef>
          </c:val>
        </c:ser>
        <c:ser>
          <c:idx val="3"/>
          <c:order val="3"/>
          <c:tx>
            <c:strRef>
              <c:f>'Meldunek tygodniowy'!$C$57</c:f>
              <c:strCache>
                <c:ptCount val="1"/>
                <c:pt idx="0">
                  <c:v>ARMENIA</c:v>
                </c:pt>
              </c:strCache>
            </c:strRef>
          </c:tx>
          <c:spPr>
            <a:solidFill>
              <a:srgbClr val="92D05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layout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('Meldunek tygodniowy'!$G$52:$J$53,'Meldunek tygodniowy'!$K$52:$N$53,'Meldunek tygodniowy'!$O$52:$R$53)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</c:v>
                  </c:pt>
                </c:lvl>
              </c:multiLvlStrCache>
            </c:multiLvlStrRef>
          </c:cat>
          <c:val>
            <c:numRef>
              <c:f>'Meldunek tygodniowy'!$G$57:$R$57</c:f>
              <c:numCache>
                <c:formatCode>General</c:formatCode>
                <c:ptCount val="12"/>
                <c:pt idx="0">
                  <c:v>28</c:v>
                </c:pt>
                <c:pt idx="2">
                  <c:v>59</c:v>
                </c:pt>
                <c:pt idx="4">
                  <c:v>8</c:v>
                </c:pt>
                <c:pt idx="6">
                  <c:v>14</c:v>
                </c:pt>
                <c:pt idx="8">
                  <c:v>3</c:v>
                </c:pt>
                <c:pt idx="10">
                  <c:v>6</c:v>
                </c:pt>
              </c:numCache>
            </c:numRef>
          </c:val>
        </c:ser>
        <c:ser>
          <c:idx val="5"/>
          <c:order val="4"/>
          <c:tx>
            <c:strRef>
              <c:f>'Meldunek tygodniowy'!$C$58</c:f>
              <c:strCache>
                <c:ptCount val="1"/>
                <c:pt idx="0">
                  <c:v>GRUZJA</c:v>
                </c:pt>
              </c:strCache>
            </c:strRef>
          </c:tx>
          <c:spPr>
            <a:solidFill>
              <a:srgbClr val="0070C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layout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'Meldunek tygodniowy'!$G$58:$R$58</c:f>
              <c:numCache>
                <c:formatCode>General</c:formatCode>
                <c:ptCount val="12"/>
                <c:pt idx="0">
                  <c:v>13</c:v>
                </c:pt>
                <c:pt idx="2">
                  <c:v>18</c:v>
                </c:pt>
                <c:pt idx="4">
                  <c:v>14</c:v>
                </c:pt>
                <c:pt idx="6">
                  <c:v>36</c:v>
                </c:pt>
                <c:pt idx="8">
                  <c:v>2</c:v>
                </c:pt>
                <c:pt idx="10">
                  <c:v>6</c:v>
                </c:pt>
              </c:numCache>
            </c:numRef>
          </c:val>
        </c:ser>
        <c:ser>
          <c:idx val="4"/>
          <c:order val="5"/>
          <c:tx>
            <c:strRef>
              <c:f>'Meldunek tygodniowy'!$C$59</c:f>
              <c:strCache>
                <c:ptCount val="1"/>
                <c:pt idx="0">
                  <c:v>Pozostałe</c:v>
                </c:pt>
              </c:strCache>
            </c:strRef>
          </c:tx>
          <c:spPr>
            <a:solidFill>
              <a:srgbClr val="00206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layout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('Meldunek tygodniowy'!$G$52:$J$53,'Meldunek tygodniowy'!$K$52:$N$53,'Meldunek tygodniowy'!$O$52:$R$53)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</c:v>
                  </c:pt>
                </c:lvl>
              </c:multiLvlStrCache>
            </c:multiLvlStrRef>
          </c:cat>
          <c:val>
            <c:numRef>
              <c:f>'Meldunek tygodniowy'!$G$59:$R$59</c:f>
              <c:numCache>
                <c:formatCode>General</c:formatCode>
                <c:ptCount val="12"/>
                <c:pt idx="0">
                  <c:v>292</c:v>
                </c:pt>
                <c:pt idx="2">
                  <c:v>364</c:v>
                </c:pt>
                <c:pt idx="4">
                  <c:v>67</c:v>
                </c:pt>
                <c:pt idx="6">
                  <c:v>91</c:v>
                </c:pt>
                <c:pt idx="8">
                  <c:v>15</c:v>
                </c:pt>
                <c:pt idx="10">
                  <c:v>22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gapDepth val="55"/>
        <c:shape val="box"/>
        <c:axId val="148081664"/>
        <c:axId val="148214912"/>
        <c:axId val="0"/>
      </c:bar3DChart>
      <c:catAx>
        <c:axId val="1480816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 algn="ctr">
              <a:defRPr/>
            </a:pPr>
            <a:endParaRPr lang="en-US"/>
          </a:p>
        </c:txPr>
        <c:crossAx val="148214912"/>
        <c:crosses val="autoZero"/>
        <c:auto val="1"/>
        <c:lblAlgn val="ctr"/>
        <c:lblOffset val="100"/>
        <c:noMultiLvlLbl val="0"/>
      </c:catAx>
      <c:valAx>
        <c:axId val="148214912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txPr>
          <a:bodyPr/>
          <a:lstStyle/>
          <a:p>
            <a:pPr algn="ctr">
              <a:defRPr/>
            </a:pPr>
            <a:endParaRPr lang="en-US"/>
          </a:p>
        </c:txPr>
        <c:crossAx val="148081664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  <c:perspective val="3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/>
      <c:bar3DChart>
        <c:barDir val="bar"/>
        <c:grouping val="stacked"/>
        <c:varyColors val="0"/>
        <c:ser>
          <c:idx val="0"/>
          <c:order val="0"/>
          <c:tx>
            <c:strRef>
              <c:f>'Meldunek tygodniowy'!$B$244</c:f>
              <c:strCache>
                <c:ptCount val="1"/>
                <c:pt idx="0">
                  <c:v>przebywający 
w ośrodku</c:v>
                </c:pt>
              </c:strCache>
            </c:strRef>
          </c:tx>
          <c:spPr>
            <a:solidFill>
              <a:srgbClr val="FF0000"/>
            </a:solidFill>
            <a:ln w="0"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('Meldunek tygodniowy'!$J$243,'Meldunek tygodniowy'!$M$243,'Meldunek tygodniowy'!$P$243,'Meldunek tygodniowy'!$S$243,'Meldunek tygodniowy'!$V$243)</c:f>
              <c:strCache>
                <c:ptCount val="5"/>
                <c:pt idx="0">
                  <c:v>27.09.2017 - 03.10.2017</c:v>
                </c:pt>
                <c:pt idx="1">
                  <c:v>04.10.2017 - 10.10.2017</c:v>
                </c:pt>
                <c:pt idx="2">
                  <c:v>11.10.2017 - 17.10.2017</c:v>
                </c:pt>
                <c:pt idx="3">
                  <c:v>18.10.2017 - 24.10.2017</c:v>
                </c:pt>
                <c:pt idx="4">
                  <c:v>25.10.2017 - 31.10.2017</c:v>
                </c:pt>
              </c:strCache>
            </c:strRef>
          </c:cat>
          <c:val>
            <c:numRef>
              <c:f>('Meldunek tygodniowy'!$J$244,'Meldunek tygodniowy'!$M$244,'Meldunek tygodniowy'!$P$244,'Meldunek tygodniowy'!$S$244,'Meldunek tygodniowy'!$V$244)</c:f>
              <c:numCache>
                <c:formatCode>#,##0</c:formatCode>
                <c:ptCount val="5"/>
                <c:pt idx="0">
                  <c:v>1524</c:v>
                </c:pt>
                <c:pt idx="1">
                  <c:v>1566</c:v>
                </c:pt>
                <c:pt idx="2">
                  <c:v>1490</c:v>
                </c:pt>
                <c:pt idx="3">
                  <c:v>1490</c:v>
                </c:pt>
                <c:pt idx="4">
                  <c:v>1481</c:v>
                </c:pt>
              </c:numCache>
            </c:numRef>
          </c:val>
        </c:ser>
        <c:ser>
          <c:idx val="1"/>
          <c:order val="1"/>
          <c:tx>
            <c:strRef>
              <c:f>'Meldunek tygodniowy'!$B$245</c:f>
              <c:strCache>
                <c:ptCount val="1"/>
                <c:pt idx="0">
                  <c:v>świadczenia poza ośrodkiem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('Meldunek tygodniowy'!$J$243,'Meldunek tygodniowy'!$M$243,'Meldunek tygodniowy'!$P$243,'Meldunek tygodniowy'!$S$243,'Meldunek tygodniowy'!$V$243)</c:f>
              <c:strCache>
                <c:ptCount val="5"/>
                <c:pt idx="0">
                  <c:v>27.09.2017 - 03.10.2017</c:v>
                </c:pt>
                <c:pt idx="1">
                  <c:v>04.10.2017 - 10.10.2017</c:v>
                </c:pt>
                <c:pt idx="2">
                  <c:v>11.10.2017 - 17.10.2017</c:v>
                </c:pt>
                <c:pt idx="3">
                  <c:v>18.10.2017 - 24.10.2017</c:v>
                </c:pt>
                <c:pt idx="4">
                  <c:v>25.10.2017 - 31.10.2017</c:v>
                </c:pt>
              </c:strCache>
            </c:strRef>
          </c:cat>
          <c:val>
            <c:numRef>
              <c:f>('Meldunek tygodniowy'!$J$245,'Meldunek tygodniowy'!$M$245,'Meldunek tygodniowy'!$P$245,'Meldunek tygodniowy'!$S$245,'Meldunek tygodniowy'!$V$245)</c:f>
              <c:numCache>
                <c:formatCode>#,##0</c:formatCode>
                <c:ptCount val="5"/>
                <c:pt idx="0">
                  <c:v>2114</c:v>
                </c:pt>
                <c:pt idx="1">
                  <c:v>2088</c:v>
                </c:pt>
                <c:pt idx="2">
                  <c:v>2088</c:v>
                </c:pt>
                <c:pt idx="3">
                  <c:v>2057</c:v>
                </c:pt>
                <c:pt idx="4">
                  <c:v>2059</c:v>
                </c:pt>
              </c:numCache>
            </c:numRef>
          </c:val>
        </c:ser>
        <c:ser>
          <c:idx val="5"/>
          <c:order val="2"/>
          <c:tx>
            <c:strRef>
              <c:f>'Meldunek tygodniowy'!$B$248</c:f>
              <c:strCache>
                <c:ptCount val="1"/>
                <c:pt idx="0">
                  <c:v>małoletni bez opieki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('Meldunek tygodniowy'!$J$243,'Meldunek tygodniowy'!$M$243,'Meldunek tygodniowy'!$P$243,'Meldunek tygodniowy'!$S$243,'Meldunek tygodniowy'!$V$243)</c:f>
              <c:strCache>
                <c:ptCount val="5"/>
                <c:pt idx="0">
                  <c:v>27.09.2017 - 03.10.2017</c:v>
                </c:pt>
                <c:pt idx="1">
                  <c:v>04.10.2017 - 10.10.2017</c:v>
                </c:pt>
                <c:pt idx="2">
                  <c:v>11.10.2017 - 17.10.2017</c:v>
                </c:pt>
                <c:pt idx="3">
                  <c:v>18.10.2017 - 24.10.2017</c:v>
                </c:pt>
                <c:pt idx="4">
                  <c:v>25.10.2017 - 31.10.2017</c:v>
                </c:pt>
              </c:strCache>
            </c:strRef>
          </c:cat>
          <c:val>
            <c:numRef>
              <c:f>('Meldunek tygodniowy'!$J$248,'Meldunek tygodniowy'!$M$248,'Meldunek tygodniowy'!$P$248,'Meldunek tygodniowy'!$S$248,'Meldunek tygodniowy'!$V$248)</c:f>
              <c:numCache>
                <c:formatCode>#,##0</c:formatCode>
                <c:ptCount val="5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gapDepth val="195"/>
        <c:shape val="cylinder"/>
        <c:axId val="266011776"/>
        <c:axId val="266013312"/>
        <c:axId val="0"/>
      </c:bar3DChart>
      <c:catAx>
        <c:axId val="266011776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266013312"/>
        <c:crosses val="autoZero"/>
        <c:auto val="1"/>
        <c:lblAlgn val="ctr"/>
        <c:lblOffset val="100"/>
        <c:noMultiLvlLbl val="0"/>
      </c:catAx>
      <c:valAx>
        <c:axId val="266013312"/>
        <c:scaling>
          <c:orientation val="minMax"/>
        </c:scaling>
        <c:delete val="0"/>
        <c:axPos val="b"/>
        <c:numFmt formatCode="#,##0" sourceLinked="1"/>
        <c:majorTickMark val="none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en-US"/>
          </a:p>
        </c:txPr>
        <c:crossAx val="26601177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3.0041496877702183E-2"/>
          <c:y val="0.81125517608891773"/>
          <c:w val="0.96885940616939481"/>
          <c:h val="0.18101909107665692"/>
        </c:manualLayout>
      </c:layout>
      <c:overlay val="0"/>
      <c:spPr>
        <a:ln w="9525"/>
        <a:effectLst>
          <a:glow rad="304800">
            <a:schemeClr val="accent1">
              <a:alpha val="40000"/>
            </a:schemeClr>
          </a:glow>
        </a:effectLst>
      </c:spPr>
      <c:txPr>
        <a:bodyPr/>
        <a:lstStyle/>
        <a:p>
          <a:pPr>
            <a:defRPr lang="pl-PL"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  <c:perspective val="3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/>
      <c:bar3DChart>
        <c:barDir val="col"/>
        <c:grouping val="stacked"/>
        <c:varyColors val="0"/>
        <c:ser>
          <c:idx val="8"/>
          <c:order val="0"/>
          <c:tx>
            <c:strRef>
              <c:f>'Meldunek tygodniowy'!$C$411</c:f>
              <c:strCache>
                <c:ptCount val="1"/>
                <c:pt idx="0">
                  <c:v>pobyt czasowy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'Meldunek tygodniowy'!$L$410:$U$410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tygodniowy'!$L$411:$U$411</c:f>
              <c:numCache>
                <c:formatCode>#,##0</c:formatCode>
                <c:ptCount val="10"/>
                <c:pt idx="0">
                  <c:v>4170</c:v>
                </c:pt>
                <c:pt idx="2">
                  <c:v>777</c:v>
                </c:pt>
                <c:pt idx="3">
                  <c:v>647</c:v>
                </c:pt>
                <c:pt idx="4">
                  <c:v>535</c:v>
                </c:pt>
                <c:pt idx="5">
                  <c:v>55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1243</c:v>
                </c:pt>
              </c:numCache>
            </c:numRef>
          </c:val>
        </c:ser>
        <c:ser>
          <c:idx val="0"/>
          <c:order val="1"/>
          <c:tx>
            <c:strRef>
              <c:f>'Meldunek tygodniowy'!$C$412</c:f>
              <c:strCache>
                <c:ptCount val="1"/>
                <c:pt idx="0">
                  <c:v>pobyt stały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'Meldunek tygodniowy'!$L$410:$U$410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tygodniowy'!$L$412:$U$412</c:f>
              <c:numCache>
                <c:formatCode>#,##0</c:formatCode>
                <c:ptCount val="10"/>
                <c:pt idx="0">
                  <c:v>544</c:v>
                </c:pt>
                <c:pt idx="2">
                  <c:v>124</c:v>
                </c:pt>
                <c:pt idx="3">
                  <c:v>59</c:v>
                </c:pt>
                <c:pt idx="4">
                  <c:v>46</c:v>
                </c:pt>
                <c:pt idx="5">
                  <c:v>5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83</c:v>
                </c:pt>
              </c:numCache>
            </c:numRef>
          </c:val>
        </c:ser>
        <c:ser>
          <c:idx val="1"/>
          <c:order val="2"/>
          <c:tx>
            <c:strRef>
              <c:f>'Meldunek tygodniowy'!$C$413</c:f>
              <c:strCache>
                <c:ptCount val="1"/>
                <c:pt idx="0">
                  <c:v>pobyt rezydenta długoterminowego UE</c:v>
                </c:pt>
              </c:strCache>
            </c:strRef>
          </c:tx>
          <c:spPr>
            <a:solidFill>
              <a:srgbClr val="FFFF00"/>
            </a:solidFill>
          </c:spPr>
          <c:invertIfNegative val="0"/>
          <c:cat>
            <c:strRef>
              <c:f>'Meldunek tygodniowy'!$L$410:$U$410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tygodniowy'!$L$413:$U$413</c:f>
              <c:numCache>
                <c:formatCode>#,##0</c:formatCode>
                <c:ptCount val="10"/>
                <c:pt idx="0">
                  <c:v>100</c:v>
                </c:pt>
                <c:pt idx="2">
                  <c:v>33</c:v>
                </c:pt>
                <c:pt idx="3">
                  <c:v>9</c:v>
                </c:pt>
                <c:pt idx="4">
                  <c:v>11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14</c:v>
                </c:pt>
              </c:numCache>
            </c:numRef>
          </c:val>
        </c:ser>
        <c:ser>
          <c:idx val="2"/>
          <c:order val="3"/>
          <c:tx>
            <c:strRef>
              <c:f>'Meldunek tygodniowy'!$C$414</c:f>
              <c:strCache>
                <c:ptCount val="1"/>
                <c:pt idx="0">
                  <c:v>prawo pobytu ob. UE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'Meldunek tygodniowy'!$L$410:$U$410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tygodniowy'!$L$414:$U$414</c:f>
              <c:numCache>
                <c:formatCode>#,##0</c:formatCode>
                <c:ptCount val="10"/>
                <c:pt idx="0">
                  <c:v>9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3</c:v>
                </c:pt>
              </c:numCache>
            </c:numRef>
          </c:val>
        </c:ser>
        <c:ser>
          <c:idx val="3"/>
          <c:order val="4"/>
          <c:tx>
            <c:strRef>
              <c:f>'Meldunek tygodniowy'!$C$415</c:f>
              <c:strCache>
                <c:ptCount val="1"/>
                <c:pt idx="0">
                  <c:v>prawo stałego pobytu obywatela UE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strRef>
              <c:f>'Meldunek tygodniowy'!$L$410:$U$410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tygodniowy'!$L$415:$U$415</c:f>
              <c:numCache>
                <c:formatCode>#,##0</c:formatCode>
                <c:ptCount val="10"/>
                <c:pt idx="0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4"/>
          <c:order val="5"/>
          <c:tx>
            <c:strRef>
              <c:f>'Meldunek tygodniowy'!$C$416</c:f>
              <c:strCache>
                <c:ptCount val="1"/>
                <c:pt idx="0">
                  <c:v>prawo pobytu członka rodziny ob. UE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cat>
            <c:strRef>
              <c:f>'Meldunek tygodniowy'!$L$410:$U$410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tygodniowy'!$L$416:$U$416</c:f>
              <c:numCache>
                <c:formatCode>#,##0</c:formatCode>
                <c:ptCount val="10"/>
                <c:pt idx="0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</c:numCache>
            </c:numRef>
          </c:val>
        </c:ser>
        <c:ser>
          <c:idx val="5"/>
          <c:order val="6"/>
          <c:tx>
            <c:strRef>
              <c:f>'Meldunek tygodniowy'!$C$417</c:f>
              <c:strCache>
                <c:ptCount val="1"/>
                <c:pt idx="0">
                  <c:v>prawo stałego pobytu członka rodziny ob.. UE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strRef>
              <c:f>'Meldunek tygodniowy'!$L$410:$U$410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tygodniowy'!$L$417:$U$417</c:f>
              <c:numCache>
                <c:formatCode>#,##0</c:formatCode>
                <c:ptCount val="10"/>
                <c:pt idx="0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6"/>
          <c:order val="7"/>
          <c:tx>
            <c:strRef>
              <c:f>'Meldunek tygodniowy'!$C$418</c:f>
              <c:strCache>
                <c:ptCount val="1"/>
                <c:pt idx="0">
                  <c:v>pobyt tolerowany</c:v>
                </c:pt>
              </c:strCache>
            </c:strRef>
          </c:tx>
          <c:spPr>
            <a:solidFill>
              <a:srgbClr val="002060"/>
            </a:solidFill>
          </c:spPr>
          <c:invertIfNegative val="0"/>
          <c:cat>
            <c:strRef>
              <c:f>'Meldunek tygodniowy'!$L$410:$U$410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tygodniowy'!$L$418:$U$418</c:f>
              <c:numCache>
                <c:formatCode>#,##0</c:formatCode>
                <c:ptCount val="10"/>
                <c:pt idx="0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7"/>
          <c:order val="8"/>
          <c:tx>
            <c:strRef>
              <c:f>'Meldunek tygodniowy'!$C$419</c:f>
              <c:strCache>
                <c:ptCount val="1"/>
                <c:pt idx="0">
                  <c:v>pobyt humanitarny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cat>
            <c:strRef>
              <c:f>'Meldunek tygodniowy'!$L$410:$U$410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tygodniowy'!$L$419:$U$419</c:f>
              <c:numCache>
                <c:formatCode>#,##0</c:formatCode>
                <c:ptCount val="10"/>
                <c:pt idx="0">
                  <c:v>4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9"/>
          <c:order val="9"/>
          <c:tx>
            <c:strRef>
              <c:f>'Meldunek tygodniowy'!$C$420</c:f>
              <c:strCache>
                <c:ptCount val="1"/>
                <c:pt idx="0">
                  <c:v>wydalenie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</c:spPr>
          <c:invertIfNegative val="0"/>
          <c:cat>
            <c:strRef>
              <c:f>'Meldunek tygodniowy'!$L$410:$U$410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tygodniowy'!$L$420:$U$420</c:f>
              <c:numCache>
                <c:formatCode>#,##0</c:formatCode>
                <c:ptCount val="10"/>
                <c:pt idx="0">
                  <c:v>5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10"/>
          <c:order val="10"/>
          <c:tx>
            <c:strRef>
              <c:f>'Meldunek tygodniowy'!$C$421</c:f>
              <c:strCache>
                <c:ptCount val="1"/>
                <c:pt idx="0">
                  <c:v>zobowiązanie do powrotu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</c:spPr>
          <c:invertIfNegative val="0"/>
          <c:cat>
            <c:strRef>
              <c:f>'Meldunek tygodniowy'!$L$410:$U$410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tygodniowy'!$L$421:$U$421</c:f>
              <c:numCache>
                <c:formatCode>#,##0</c:formatCode>
                <c:ptCount val="10"/>
                <c:pt idx="0">
                  <c:v>1063</c:v>
                </c:pt>
                <c:pt idx="2">
                  <c:v>294</c:v>
                </c:pt>
                <c:pt idx="3">
                  <c:v>55</c:v>
                </c:pt>
                <c:pt idx="4">
                  <c:v>83</c:v>
                </c:pt>
                <c:pt idx="5">
                  <c:v>128</c:v>
                </c:pt>
                <c:pt idx="6">
                  <c:v>33</c:v>
                </c:pt>
                <c:pt idx="7">
                  <c:v>0</c:v>
                </c:pt>
                <c:pt idx="8">
                  <c:v>155</c:v>
                </c:pt>
                <c:pt idx="9">
                  <c:v>186</c:v>
                </c:pt>
              </c:numCache>
            </c:numRef>
          </c:val>
        </c:ser>
        <c:ser>
          <c:idx val="11"/>
          <c:order val="11"/>
          <c:tx>
            <c:strRef>
              <c:f>'Meldunek tygodniowy'!$C$422</c:f>
              <c:strCache>
                <c:ptCount val="1"/>
                <c:pt idx="0">
                  <c:v>zaproszenie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</c:spPr>
          <c:invertIfNegative val="0"/>
          <c:cat>
            <c:strRef>
              <c:f>'Meldunek tygodniowy'!$L$410:$U$410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tygodniowy'!$L$422:$U$422</c:f>
              <c:numCache>
                <c:formatCode>#,##0</c:formatCode>
                <c:ptCount val="10"/>
                <c:pt idx="0">
                  <c:v>5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4</c:v>
                </c:pt>
              </c:numCache>
            </c:numRef>
          </c:val>
        </c:ser>
        <c:ser>
          <c:idx val="12"/>
          <c:order val="12"/>
          <c:tx>
            <c:strRef>
              <c:f>'Meldunek tygodniowy'!$C$423</c:f>
              <c:strCache>
                <c:ptCount val="1"/>
                <c:pt idx="0">
                  <c:v>polski dokument podróży</c:v>
                </c:pt>
              </c:strCache>
            </c:strRef>
          </c:tx>
          <c:spPr>
            <a:solidFill>
              <a:schemeClr val="tx1">
                <a:lumMod val="75000"/>
                <a:lumOff val="25000"/>
              </a:schemeClr>
            </a:solidFill>
          </c:spPr>
          <c:invertIfNegative val="0"/>
          <c:cat>
            <c:strRef>
              <c:f>'Meldunek tygodniowy'!$L$410:$U$410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tygodniowy'!$L$423:$U$423</c:f>
              <c:numCache>
                <c:formatCode>#,##0</c:formatCode>
                <c:ptCount val="10"/>
                <c:pt idx="0">
                  <c:v>11</c:v>
                </c:pt>
                <c:pt idx="2">
                  <c:v>10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13"/>
          <c:order val="13"/>
          <c:tx>
            <c:strRef>
              <c:f>'Meldunek tygodniowy'!$C$424</c:f>
              <c:strCache>
                <c:ptCount val="1"/>
                <c:pt idx="0">
                  <c:v>polski dokument tożsamości cudzoziemca</c:v>
                </c:pt>
              </c:strCache>
            </c:strRef>
          </c:tx>
          <c:spPr>
            <a:solidFill>
              <a:schemeClr val="tx1">
                <a:lumMod val="95000"/>
                <a:lumOff val="5000"/>
              </a:schemeClr>
            </a:solidFill>
          </c:spPr>
          <c:invertIfNegative val="0"/>
          <c:cat>
            <c:strRef>
              <c:f>'Meldunek tygodniowy'!$L$410:$U$410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tygodniowy'!$L$424:$U$424</c:f>
              <c:numCache>
                <c:formatCode>#,##0</c:formatCode>
                <c:ptCount val="10"/>
                <c:pt idx="0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14"/>
          <c:order val="14"/>
          <c:tx>
            <c:strRef>
              <c:f>'Meldunek tygodniowy'!$C$425</c:f>
              <c:strCache>
                <c:ptCount val="1"/>
                <c:pt idx="0">
                  <c:v>wiza (nowa + Schengen)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</c:spPr>
          <c:invertIfNegative val="0"/>
          <c:cat>
            <c:strRef>
              <c:f>'Meldunek tygodniowy'!$L$410:$U$410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tygodniowy'!$L$425:$U$425</c:f>
              <c:numCache>
                <c:formatCode>#,##0</c:formatCode>
                <c:ptCount val="10"/>
                <c:pt idx="0">
                  <c:v>2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gapDepth val="55"/>
        <c:shape val="box"/>
        <c:axId val="161061504"/>
        <c:axId val="161063296"/>
        <c:axId val="0"/>
      </c:bar3DChart>
      <c:catAx>
        <c:axId val="161061504"/>
        <c:scaling>
          <c:orientation val="minMax"/>
        </c:scaling>
        <c:delete val="0"/>
        <c:axPos val="b"/>
        <c:numFmt formatCode="@" sourceLinked="0"/>
        <c:majorTickMark val="none"/>
        <c:minorTickMark val="none"/>
        <c:tickLblPos val="nextTo"/>
        <c:txPr>
          <a:bodyPr rot="-5400000" vert="horz" anchor="t" anchorCtr="0"/>
          <a:lstStyle/>
          <a:p>
            <a:pPr algn="ctr">
              <a:defRPr lang="pl-PL"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1063296"/>
        <c:crosses val="autoZero"/>
        <c:auto val="1"/>
        <c:lblAlgn val="ctr"/>
        <c:lblOffset val="100"/>
        <c:noMultiLvlLbl val="0"/>
      </c:catAx>
      <c:valAx>
        <c:axId val="161063296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</a:ln>
            <a:effectLst/>
          </c:spPr>
        </c:majorGridlines>
        <c:numFmt formatCode="#,##0" sourceLinked="1"/>
        <c:majorTickMark val="none"/>
        <c:minorTickMark val="none"/>
        <c:tickLblPos val="nextTo"/>
        <c:txPr>
          <a:bodyPr/>
          <a:lstStyle/>
          <a:p>
            <a:pPr algn="ctr">
              <a:defRPr lang="pl-PL"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10615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6251452155132784"/>
          <c:y val="2.7374354472252129E-3"/>
          <c:w val="0.33523866131118779"/>
          <c:h val="0.99570656071645613"/>
        </c:manualLayout>
      </c:layout>
      <c:overlay val="0"/>
      <c:spPr>
        <a:ln>
          <a:noFill/>
        </a:ln>
      </c:spPr>
    </c:legend>
    <c:plotVisOnly val="1"/>
    <c:dispBlanksAs val="gap"/>
    <c:showDLblsOverMax val="0"/>
  </c:chart>
  <c:spPr>
    <a:noFill/>
    <a:ln>
      <a:noFill/>
    </a:ln>
  </c:spPr>
  <c:printSettings>
    <c:headerFooter/>
    <c:pageMargins b="0.3543307086614173" l="0.31496062992125984" r="0.51181102362204722" t="0.3543307086614173" header="0.11811023622047244" footer="0.11811023622047244"/>
    <c:pageSetup paperSize="9"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  <c:perspective val="3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4.0654561851946242E-2"/>
          <c:y val="5.7529610829103212E-2"/>
          <c:w val="0.93469135107447721"/>
          <c:h val="0.7670024115005929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'Meldunek tygodniowy'!$C$22</c:f>
              <c:strCache>
                <c:ptCount val="1"/>
                <c:pt idx="0">
                  <c:v>ROSJA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multiLvlStrRef>
              <c:f>('Meldunek tygodniowy'!$G$20:$J$21,'Meldunek tygodniowy'!$K$20:$N$21,'Meldunek tygodniowy'!$O$20:$R$21)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WZNOWIENIA*</c:v>
                  </c:pt>
                </c:lvl>
              </c:multiLvlStrCache>
            </c:multiLvlStrRef>
          </c:cat>
          <c:val>
            <c:numRef>
              <c:f>'Meldunek tygodniowy'!$G$22:$R$22</c:f>
              <c:numCache>
                <c:formatCode>General</c:formatCode>
                <c:ptCount val="12"/>
                <c:pt idx="0">
                  <c:v>48</c:v>
                </c:pt>
                <c:pt idx="2">
                  <c:v>116</c:v>
                </c:pt>
                <c:pt idx="4">
                  <c:v>24</c:v>
                </c:pt>
                <c:pt idx="6">
                  <c:v>67</c:v>
                </c:pt>
                <c:pt idx="8">
                  <c:v>3</c:v>
                </c:pt>
                <c:pt idx="10">
                  <c:v>11</c:v>
                </c:pt>
              </c:numCache>
            </c:numRef>
          </c:val>
        </c:ser>
        <c:ser>
          <c:idx val="1"/>
          <c:order val="1"/>
          <c:tx>
            <c:strRef>
              <c:f>'Meldunek tygodniowy'!$C$23</c:f>
              <c:strCache>
                <c:ptCount val="1"/>
                <c:pt idx="0">
                  <c:v>UKRAINA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multiLvlStrRef>
              <c:f>('Meldunek tygodniowy'!$G$20:$J$21,'Meldunek tygodniowy'!$K$20:$N$21,'Meldunek tygodniowy'!$O$20:$R$21)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WZNOWIENIA*</c:v>
                  </c:pt>
                </c:lvl>
              </c:multiLvlStrCache>
            </c:multiLvlStrRef>
          </c:cat>
          <c:val>
            <c:numRef>
              <c:f>'Meldunek tygodniowy'!$G$23:$R$23</c:f>
              <c:numCache>
                <c:formatCode>General</c:formatCode>
                <c:ptCount val="12"/>
                <c:pt idx="0">
                  <c:v>12</c:v>
                </c:pt>
                <c:pt idx="2">
                  <c:v>15</c:v>
                </c:pt>
                <c:pt idx="4">
                  <c:v>11</c:v>
                </c:pt>
                <c:pt idx="6">
                  <c:v>15</c:v>
                </c:pt>
                <c:pt idx="8">
                  <c:v>4</c:v>
                </c:pt>
                <c:pt idx="10">
                  <c:v>9</c:v>
                </c:pt>
              </c:numCache>
            </c:numRef>
          </c:val>
        </c:ser>
        <c:ser>
          <c:idx val="2"/>
          <c:order val="2"/>
          <c:tx>
            <c:strRef>
              <c:f>'Meldunek tygodniowy'!$C$24</c:f>
              <c:strCache>
                <c:ptCount val="1"/>
                <c:pt idx="0">
                  <c:v>TADŻYKISTAN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multiLvlStrRef>
              <c:f>('Meldunek tygodniowy'!$G$20:$J$21,'Meldunek tygodniowy'!$K$20:$N$21,'Meldunek tygodniowy'!$O$20:$R$21)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WZNOWIENIA*</c:v>
                  </c:pt>
                </c:lvl>
              </c:multiLvlStrCache>
            </c:multiLvlStrRef>
          </c:cat>
          <c:val>
            <c:numRef>
              <c:f>'Meldunek tygodniowy'!$G$24:$R$24</c:f>
              <c:numCache>
                <c:formatCode>General</c:formatCode>
                <c:ptCount val="12"/>
                <c:pt idx="0">
                  <c:v>1</c:v>
                </c:pt>
                <c:pt idx="2">
                  <c:v>1</c:v>
                </c:pt>
                <c:pt idx="4">
                  <c:v>0</c:v>
                </c:pt>
                <c:pt idx="6">
                  <c:v>0</c:v>
                </c:pt>
                <c:pt idx="8">
                  <c:v>1</c:v>
                </c:pt>
                <c:pt idx="10">
                  <c:v>1</c:v>
                </c:pt>
              </c:numCache>
            </c:numRef>
          </c:val>
        </c:ser>
        <c:ser>
          <c:idx val="3"/>
          <c:order val="3"/>
          <c:tx>
            <c:strRef>
              <c:f>'Meldunek tygodniowy'!$C$25</c:f>
              <c:strCache>
                <c:ptCount val="1"/>
                <c:pt idx="0">
                  <c:v>ARMENIA</c:v>
                </c:pt>
              </c:strCache>
            </c:strRef>
          </c:tx>
          <c:spPr>
            <a:solidFill>
              <a:srgbClr val="92D05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multiLvlStrRef>
              <c:f>('Meldunek tygodniowy'!$G$20:$J$21,'Meldunek tygodniowy'!$K$20:$N$21,'Meldunek tygodniowy'!$O$20:$R$21)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WZNOWIENIA*</c:v>
                  </c:pt>
                </c:lvl>
              </c:multiLvlStrCache>
            </c:multiLvlStrRef>
          </c:cat>
          <c:val>
            <c:numRef>
              <c:f>'Meldunek tygodniowy'!$G$25:$R$25</c:f>
              <c:numCache>
                <c:formatCode>General</c:formatCode>
                <c:ptCount val="12"/>
                <c:pt idx="0">
                  <c:v>2</c:v>
                </c:pt>
                <c:pt idx="2">
                  <c:v>3</c:v>
                </c:pt>
                <c:pt idx="4">
                  <c:v>2</c:v>
                </c:pt>
                <c:pt idx="6">
                  <c:v>5</c:v>
                </c:pt>
                <c:pt idx="8">
                  <c:v>0</c:v>
                </c:pt>
                <c:pt idx="10">
                  <c:v>0</c:v>
                </c:pt>
              </c:numCache>
            </c:numRef>
          </c:val>
        </c:ser>
        <c:ser>
          <c:idx val="5"/>
          <c:order val="4"/>
          <c:tx>
            <c:strRef>
              <c:f>'Meldunek tygodniowy'!$C$26</c:f>
              <c:strCache>
                <c:ptCount val="1"/>
                <c:pt idx="0">
                  <c:v>GRUZJA</c:v>
                </c:pt>
              </c:strCache>
            </c:strRef>
          </c:tx>
          <c:spPr>
            <a:solidFill>
              <a:srgbClr val="0070C0"/>
            </a:solidFill>
            <a:ln>
              <a:solidFill>
                <a:sysClr val="windowText" lastClr="000000"/>
              </a:solidFill>
            </a:ln>
          </c:spPr>
          <c:invertIfNegative val="0"/>
          <c:val>
            <c:numRef>
              <c:f>'Meldunek tygodniowy'!$G$26:$R$26</c:f>
              <c:numCache>
                <c:formatCode>General</c:formatCode>
                <c:ptCount val="12"/>
                <c:pt idx="0">
                  <c:v>2</c:v>
                </c:pt>
                <c:pt idx="2">
                  <c:v>2</c:v>
                </c:pt>
                <c:pt idx="4">
                  <c:v>1</c:v>
                </c:pt>
                <c:pt idx="6">
                  <c:v>3</c:v>
                </c:pt>
                <c:pt idx="8">
                  <c:v>0</c:v>
                </c:pt>
                <c:pt idx="10">
                  <c:v>0</c:v>
                </c:pt>
              </c:numCache>
            </c:numRef>
          </c:val>
        </c:ser>
        <c:ser>
          <c:idx val="4"/>
          <c:order val="5"/>
          <c:tx>
            <c:strRef>
              <c:f>'Meldunek tygodniowy'!$C$27</c:f>
              <c:strCache>
                <c:ptCount val="1"/>
                <c:pt idx="0">
                  <c:v>Pozostałe</c:v>
                </c:pt>
              </c:strCache>
            </c:strRef>
          </c:tx>
          <c:spPr>
            <a:solidFill>
              <a:srgbClr val="00206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multiLvlStrRef>
              <c:f>('Meldunek tygodniowy'!$G$20:$J$21,'Meldunek tygodniowy'!$K$20:$N$21,'Meldunek tygodniowy'!$O$20:$R$21)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WZNOWIENIA*</c:v>
                  </c:pt>
                </c:lvl>
              </c:multiLvlStrCache>
            </c:multiLvlStrRef>
          </c:cat>
          <c:val>
            <c:numRef>
              <c:f>'Meldunek tygodniowy'!$G$27:$R$27</c:f>
              <c:numCache>
                <c:formatCode>General</c:formatCode>
                <c:ptCount val="12"/>
                <c:pt idx="0">
                  <c:v>16</c:v>
                </c:pt>
                <c:pt idx="2">
                  <c:v>24</c:v>
                </c:pt>
                <c:pt idx="4">
                  <c:v>10</c:v>
                </c:pt>
                <c:pt idx="6">
                  <c:v>11</c:v>
                </c:pt>
                <c:pt idx="8">
                  <c:v>1</c:v>
                </c:pt>
                <c:pt idx="1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gapDepth val="55"/>
        <c:shape val="box"/>
        <c:axId val="161172096"/>
        <c:axId val="161190272"/>
        <c:axId val="0"/>
      </c:bar3DChart>
      <c:catAx>
        <c:axId val="16117209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 algn="ctr">
              <a:defRPr/>
            </a:pPr>
            <a:endParaRPr lang="en-US"/>
          </a:p>
        </c:txPr>
        <c:crossAx val="161190272"/>
        <c:crosses val="autoZero"/>
        <c:auto val="1"/>
        <c:lblAlgn val="ctr"/>
        <c:lblOffset val="100"/>
        <c:noMultiLvlLbl val="0"/>
      </c:catAx>
      <c:valAx>
        <c:axId val="161190272"/>
        <c:scaling>
          <c:orientation val="minMax"/>
        </c:scaling>
        <c:delete val="0"/>
        <c:axPos val="l"/>
        <c:majorGridlines>
          <c:spPr>
            <a:effectLst>
              <a:outerShdw blurRad="50800" dist="50800" dir="5400000" algn="ctr" rotWithShape="0">
                <a:schemeClr val="tx1"/>
              </a:outerShdw>
            </a:effectLst>
          </c:spPr>
        </c:majorGridlines>
        <c:numFmt formatCode="General" sourceLinked="1"/>
        <c:majorTickMark val="none"/>
        <c:minorTickMark val="none"/>
        <c:tickLblPos val="nextTo"/>
        <c:txPr>
          <a:bodyPr/>
          <a:lstStyle/>
          <a:p>
            <a:pPr algn="ctr">
              <a:defRPr/>
            </a:pPr>
            <a:endParaRPr lang="en-US"/>
          </a:p>
        </c:txPr>
        <c:crossAx val="16117209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  <c:perspective val="3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>
        <c:manualLayout>
          <c:layoutTarget val="inner"/>
          <c:xMode val="edge"/>
          <c:yMode val="edge"/>
          <c:x val="6.1076035708302417E-2"/>
          <c:y val="8.5986191655773578E-2"/>
          <c:w val="0.91663419732107954"/>
          <c:h val="0.60531886658915124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'Meldunek tygodniowy'!$G$298</c:f>
              <c:strCache>
                <c:ptCount val="1"/>
                <c:pt idx="0">
                  <c:v>pobyt czasowy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multiLvlStrRef>
              <c:f>('Meldunek tygodniowy'!$K$296:$K$297,'Meldunek tygodniowy'!$M$296:$M$297,'Meldunek tygodniowy'!$O$296:$O$297,'Meldunek tygodniowy'!$Q$296:$Q$297)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01.10.2017 - 31.10.2017 r.</c:v>
                  </c:pt>
                </c:lvl>
              </c:multiLvlStrCache>
            </c:multiLvlStrRef>
          </c:cat>
          <c:val>
            <c:numRef>
              <c:f>('Meldunek tygodniowy'!$K$298,'Meldunek tygodniowy'!$M$298,'Meldunek tygodniowy'!$O$298,'Meldunek tygodniowy'!$Q$298)</c:f>
              <c:numCache>
                <c:formatCode>#,##0</c:formatCode>
                <c:ptCount val="4"/>
                <c:pt idx="0">
                  <c:v>17199</c:v>
                </c:pt>
                <c:pt idx="1">
                  <c:v>8137</c:v>
                </c:pt>
                <c:pt idx="2">
                  <c:v>1015</c:v>
                </c:pt>
                <c:pt idx="3">
                  <c:v>468</c:v>
                </c:pt>
              </c:numCache>
            </c:numRef>
          </c:val>
        </c:ser>
        <c:ser>
          <c:idx val="2"/>
          <c:order val="1"/>
          <c:tx>
            <c:strRef>
              <c:f>'Meldunek tygodniowy'!$G$299</c:f>
              <c:strCache>
                <c:ptCount val="1"/>
                <c:pt idx="0">
                  <c:v>pobyt stały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multiLvlStrRef>
              <c:f>('Meldunek tygodniowy'!$K$296:$K$297,'Meldunek tygodniowy'!$M$296:$M$297,'Meldunek tygodniowy'!$O$296:$O$297,'Meldunek tygodniowy'!$Q$296:$Q$297)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01.10.2017 - 31.10.2017 r.</c:v>
                  </c:pt>
                </c:lvl>
              </c:multiLvlStrCache>
            </c:multiLvlStrRef>
          </c:cat>
          <c:val>
            <c:numRef>
              <c:f>('Meldunek tygodniowy'!$K$299,'Meldunek tygodniowy'!$M$299,'Meldunek tygodniowy'!$O$299,'Meldunek tygodniowy'!$Q$299)</c:f>
              <c:numCache>
                <c:formatCode>#,##0</c:formatCode>
                <c:ptCount val="4"/>
                <c:pt idx="0">
                  <c:v>1658</c:v>
                </c:pt>
                <c:pt idx="1">
                  <c:v>1314</c:v>
                </c:pt>
                <c:pt idx="2">
                  <c:v>87</c:v>
                </c:pt>
                <c:pt idx="3">
                  <c:v>63</c:v>
                </c:pt>
              </c:numCache>
            </c:numRef>
          </c:val>
        </c:ser>
        <c:ser>
          <c:idx val="4"/>
          <c:order val="2"/>
          <c:tx>
            <c:strRef>
              <c:f>'Meldunek tygodniowy'!$G$300</c:f>
              <c:strCache>
                <c:ptCount val="1"/>
                <c:pt idx="0">
                  <c:v>pobyt rezyd. UE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multiLvlStrRef>
              <c:f>('Meldunek tygodniowy'!$K$296:$K$297,'Meldunek tygodniowy'!$M$296:$M$297,'Meldunek tygodniowy'!$O$296:$O$297,'Meldunek tygodniowy'!$Q$296:$Q$297)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01.10.2017 - 31.10.2017 r.</c:v>
                  </c:pt>
                </c:lvl>
              </c:multiLvlStrCache>
            </c:multiLvlStrRef>
          </c:cat>
          <c:val>
            <c:numRef>
              <c:f>('Meldunek tygodniowy'!$K$300,'Meldunek tygodniowy'!$M$300,'Meldunek tygodniowy'!$O$300,'Meldunek tygodniowy'!$Q$300)</c:f>
              <c:numCache>
                <c:formatCode>#,##0</c:formatCode>
                <c:ptCount val="4"/>
                <c:pt idx="0">
                  <c:v>355</c:v>
                </c:pt>
                <c:pt idx="1">
                  <c:v>206</c:v>
                </c:pt>
                <c:pt idx="2">
                  <c:v>41</c:v>
                </c:pt>
                <c:pt idx="3">
                  <c:v>46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61216384"/>
        <c:axId val="161217920"/>
        <c:axId val="0"/>
      </c:bar3DChart>
      <c:catAx>
        <c:axId val="16121638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61217920"/>
        <c:crosses val="autoZero"/>
        <c:auto val="1"/>
        <c:lblAlgn val="ctr"/>
        <c:lblOffset val="100"/>
        <c:noMultiLvlLbl val="0"/>
      </c:catAx>
      <c:valAx>
        <c:axId val="161217920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61216384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ndard"/>
        <c:varyColors val="0"/>
        <c:ser>
          <c:idx val="2"/>
          <c:order val="0"/>
          <c:tx>
            <c:strRef>
              <c:f>'Meldunek tygodniowy'!$D$478</c:f>
              <c:strCache>
                <c:ptCount val="1"/>
                <c:pt idx="0">
                  <c:v>inne państwo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'Meldunek tygodniowy'!$H$477:$K$477</c:f>
              <c:strCache>
                <c:ptCount val="4"/>
                <c:pt idx="0">
                  <c:v>wnioski</c:v>
                </c:pt>
                <c:pt idx="3">
                  <c:v>decyzje</c:v>
                </c:pt>
              </c:strCache>
            </c:strRef>
          </c:cat>
          <c:val>
            <c:numRef>
              <c:f>'Meldunek tygodniowy'!$H$478:$K$478</c:f>
              <c:numCache>
                <c:formatCode>#,##0</c:formatCode>
                <c:ptCount val="4"/>
                <c:pt idx="0">
                  <c:v>64878</c:v>
                </c:pt>
                <c:pt idx="3">
                  <c:v>66116</c:v>
                </c:pt>
              </c:numCache>
            </c:numRef>
          </c:val>
        </c:ser>
        <c:ser>
          <c:idx val="1"/>
          <c:order val="1"/>
          <c:tx>
            <c:strRef>
              <c:f>'Meldunek tygodniowy'!$D$479</c:f>
              <c:strCache>
                <c:ptCount val="1"/>
                <c:pt idx="0">
                  <c:v>konsul RP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'Meldunek tygodniowy'!$H$477:$K$477</c:f>
              <c:strCache>
                <c:ptCount val="4"/>
                <c:pt idx="0">
                  <c:v>wnioski</c:v>
                </c:pt>
                <c:pt idx="3">
                  <c:v>decyzje</c:v>
                </c:pt>
              </c:strCache>
            </c:strRef>
          </c:cat>
          <c:val>
            <c:numRef>
              <c:f>'Meldunek tygodniowy'!$H$479:$K$479</c:f>
              <c:numCache>
                <c:formatCode>#,##0</c:formatCode>
                <c:ptCount val="4"/>
                <c:pt idx="0">
                  <c:v>2311</c:v>
                </c:pt>
                <c:pt idx="3">
                  <c:v>2374</c:v>
                </c:pt>
              </c:numCache>
            </c:numRef>
          </c:val>
        </c:ser>
        <c:ser>
          <c:idx val="0"/>
          <c:order val="2"/>
          <c:tx>
            <c:strRef>
              <c:f>'Meldunek tygodniowy'!$D$480</c:f>
              <c:strCache>
                <c:ptCount val="1"/>
                <c:pt idx="0">
                  <c:v>fakultatywne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'Meldunek tygodniowy'!$H$477:$K$477</c:f>
              <c:strCache>
                <c:ptCount val="4"/>
                <c:pt idx="0">
                  <c:v>wnioski</c:v>
                </c:pt>
                <c:pt idx="3">
                  <c:v>decyzje</c:v>
                </c:pt>
              </c:strCache>
            </c:strRef>
          </c:cat>
          <c:val>
            <c:numRef>
              <c:f>'Meldunek tygodniowy'!$H$480:$K$480</c:f>
              <c:numCache>
                <c:formatCode>#,##0</c:formatCode>
                <c:ptCount val="4"/>
                <c:pt idx="0">
                  <c:v>2002</c:v>
                </c:pt>
                <c:pt idx="3">
                  <c:v>2232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64136064"/>
        <c:axId val="164137600"/>
        <c:axId val="161205760"/>
      </c:bar3DChart>
      <c:catAx>
        <c:axId val="1641360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4137600"/>
        <c:crosses val="autoZero"/>
        <c:auto val="1"/>
        <c:lblAlgn val="ctr"/>
        <c:lblOffset val="100"/>
        <c:noMultiLvlLbl val="0"/>
      </c:catAx>
      <c:valAx>
        <c:axId val="1641376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4136064"/>
        <c:crosses val="autoZero"/>
        <c:crossBetween val="between"/>
      </c:valAx>
      <c:serAx>
        <c:axId val="16120576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4137600"/>
        <c:crosses val="autoZero"/>
      </c:ser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  <c:perspective val="3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>
        <c:manualLayout>
          <c:layoutTarget val="inner"/>
          <c:xMode val="edge"/>
          <c:yMode val="edge"/>
          <c:x val="6.1076035708302417E-2"/>
          <c:y val="8.5986191655773578E-2"/>
          <c:w val="0.91663419732107954"/>
          <c:h val="0.60531886658915124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'Meldunek tygodniowy'!$G$332</c:f>
              <c:strCache>
                <c:ptCount val="1"/>
                <c:pt idx="0">
                  <c:v>pobyt czasowy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multiLvlStrRef>
              <c:f>('Meldunek tygodniowy'!$K$330:$K$331,'Meldunek tygodniowy'!$M$330:$M$331,'Meldunek tygodniowy'!$O$330:$O$331,'Meldunek tygodniowy'!$Q$330:$Q$331)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01.01.2017 - 31.10.2017 r.</c:v>
                  </c:pt>
                </c:lvl>
              </c:multiLvlStrCache>
            </c:multiLvlStrRef>
          </c:cat>
          <c:val>
            <c:numRef>
              <c:f>('Meldunek tygodniowy'!$K$332,'Meldunek tygodniowy'!$M$332,'Meldunek tygodniowy'!$O$332,'Meldunek tygodniowy'!$Q$332)</c:f>
              <c:numCache>
                <c:formatCode>#,##0</c:formatCode>
                <c:ptCount val="4"/>
                <c:pt idx="0">
                  <c:v>137379</c:v>
                </c:pt>
                <c:pt idx="1">
                  <c:v>86310</c:v>
                </c:pt>
                <c:pt idx="2">
                  <c:v>10467</c:v>
                </c:pt>
                <c:pt idx="3">
                  <c:v>4335</c:v>
                </c:pt>
              </c:numCache>
            </c:numRef>
          </c:val>
        </c:ser>
        <c:ser>
          <c:idx val="2"/>
          <c:order val="1"/>
          <c:tx>
            <c:strRef>
              <c:f>'Meldunek tygodniowy'!$G$333</c:f>
              <c:strCache>
                <c:ptCount val="1"/>
                <c:pt idx="0">
                  <c:v>pobyt stały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multiLvlStrRef>
              <c:f>('Meldunek tygodniowy'!$K$330:$K$331,'Meldunek tygodniowy'!$M$330:$M$331,'Meldunek tygodniowy'!$O$330:$O$331,'Meldunek tygodniowy'!$Q$330:$Q$331)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01.01.2017 - 31.10.2017 r.</c:v>
                  </c:pt>
                </c:lvl>
              </c:multiLvlStrCache>
            </c:multiLvlStrRef>
          </c:cat>
          <c:val>
            <c:numRef>
              <c:f>('Meldunek tygodniowy'!$K$333,'Meldunek tygodniowy'!$M$333,'Meldunek tygodniowy'!$O$333,'Meldunek tygodniowy'!$Q$333)</c:f>
              <c:numCache>
                <c:formatCode>#,##0</c:formatCode>
                <c:ptCount val="4"/>
                <c:pt idx="0">
                  <c:v>15751</c:v>
                </c:pt>
                <c:pt idx="1">
                  <c:v>11368</c:v>
                </c:pt>
                <c:pt idx="2">
                  <c:v>1174</c:v>
                </c:pt>
                <c:pt idx="3">
                  <c:v>603</c:v>
                </c:pt>
              </c:numCache>
            </c:numRef>
          </c:val>
        </c:ser>
        <c:ser>
          <c:idx val="4"/>
          <c:order val="2"/>
          <c:tx>
            <c:strRef>
              <c:f>'Meldunek tygodniowy'!$G$334</c:f>
              <c:strCache>
                <c:ptCount val="1"/>
                <c:pt idx="0">
                  <c:v>pobyt rezyd. UE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multiLvlStrRef>
              <c:f>('Meldunek tygodniowy'!$K$330:$K$331,'Meldunek tygodniowy'!$M$330:$M$331,'Meldunek tygodniowy'!$O$330:$O$331,'Meldunek tygodniowy'!$Q$330:$Q$331)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01.01.2017 - 31.10.2017 r.</c:v>
                  </c:pt>
                </c:lvl>
              </c:multiLvlStrCache>
            </c:multiLvlStrRef>
          </c:cat>
          <c:val>
            <c:numRef>
              <c:f>('Meldunek tygodniowy'!$K$334,'Meldunek tygodniowy'!$M$334,'Meldunek tygodniowy'!$O$334,'Meldunek tygodniowy'!$Q$334)</c:f>
              <c:numCache>
                <c:formatCode>#,##0</c:formatCode>
                <c:ptCount val="4"/>
                <c:pt idx="0">
                  <c:v>2994</c:v>
                </c:pt>
                <c:pt idx="1">
                  <c:v>1571</c:v>
                </c:pt>
                <c:pt idx="2">
                  <c:v>270</c:v>
                </c:pt>
                <c:pt idx="3">
                  <c:v>275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64189696"/>
        <c:axId val="164191232"/>
        <c:axId val="0"/>
      </c:bar3DChart>
      <c:catAx>
        <c:axId val="1641896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64191232"/>
        <c:crosses val="autoZero"/>
        <c:auto val="1"/>
        <c:lblAlgn val="ctr"/>
        <c:lblOffset val="100"/>
        <c:noMultiLvlLbl val="0"/>
      </c:catAx>
      <c:valAx>
        <c:axId val="164191232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64189696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000"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63</xdr:row>
      <xdr:rowOff>52389</xdr:rowOff>
    </xdr:from>
    <xdr:to>
      <xdr:col>24</xdr:col>
      <xdr:colOff>19051</xdr:colOff>
      <xdr:row>84</xdr:row>
      <xdr:rowOff>133351</xdr:rowOff>
    </xdr:to>
    <xdr:graphicFrame macro="">
      <xdr:nvGraphicFramePr>
        <xdr:cNvPr id="2" name="Wykres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25400</xdr:colOff>
      <xdr:row>255</xdr:row>
      <xdr:rowOff>65086</xdr:rowOff>
    </xdr:from>
    <xdr:to>
      <xdr:col>23</xdr:col>
      <xdr:colOff>9525</xdr:colOff>
      <xdr:row>269</xdr:row>
      <xdr:rowOff>133350</xdr:rowOff>
    </xdr:to>
    <xdr:graphicFrame macro="">
      <xdr:nvGraphicFramePr>
        <xdr:cNvPr id="35" name="Wykres 3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</xdr:colOff>
      <xdr:row>427</xdr:row>
      <xdr:rowOff>69397</xdr:rowOff>
    </xdr:from>
    <xdr:to>
      <xdr:col>23</xdr:col>
      <xdr:colOff>1</xdr:colOff>
      <xdr:row>449</xdr:row>
      <xdr:rowOff>123825</xdr:rowOff>
    </xdr:to>
    <xdr:graphicFrame macro="">
      <xdr:nvGraphicFramePr>
        <xdr:cNvPr id="38" name="Wykres 3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27215</xdr:colOff>
      <xdr:row>28</xdr:row>
      <xdr:rowOff>142193</xdr:rowOff>
    </xdr:from>
    <xdr:to>
      <xdr:col>23</xdr:col>
      <xdr:colOff>238126</xdr:colOff>
      <xdr:row>47</xdr:row>
      <xdr:rowOff>161925</xdr:rowOff>
    </xdr:to>
    <xdr:graphicFrame macro="">
      <xdr:nvGraphicFramePr>
        <xdr:cNvPr id="4" name="Wykres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47626</xdr:colOff>
      <xdr:row>302</xdr:row>
      <xdr:rowOff>9526</xdr:rowOff>
    </xdr:from>
    <xdr:to>
      <xdr:col>23</xdr:col>
      <xdr:colOff>9525</xdr:colOff>
      <xdr:row>316</xdr:row>
      <xdr:rowOff>180976</xdr:rowOff>
    </xdr:to>
    <xdr:graphicFrame macro="">
      <xdr:nvGraphicFramePr>
        <xdr:cNvPr id="5" name="Wykres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257175</xdr:colOff>
      <xdr:row>482</xdr:row>
      <xdr:rowOff>1</xdr:rowOff>
    </xdr:from>
    <xdr:to>
      <xdr:col>21</xdr:col>
      <xdr:colOff>238125</xdr:colOff>
      <xdr:row>497</xdr:row>
      <xdr:rowOff>152401</xdr:rowOff>
    </xdr:to>
    <xdr:graphicFrame macro="">
      <xdr:nvGraphicFramePr>
        <xdr:cNvPr id="7" name="Wykres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34925</xdr:colOff>
      <xdr:row>163</xdr:row>
      <xdr:rowOff>0</xdr:rowOff>
    </xdr:from>
    <xdr:to>
      <xdr:col>20</xdr:col>
      <xdr:colOff>234084</xdr:colOff>
      <xdr:row>163</xdr:row>
      <xdr:rowOff>95250</xdr:rowOff>
    </xdr:to>
    <xdr:sp macro="" textlink="">
      <xdr:nvSpPr>
        <xdr:cNvPr id="10" name="pole tekstowe 9"/>
        <xdr:cNvSpPr txBox="1"/>
      </xdr:nvSpPr>
      <xdr:spPr>
        <a:xfrm>
          <a:off x="34925" y="27500036"/>
          <a:ext cx="6186302" cy="61232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800" i="1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.</a:t>
          </a:r>
        </a:p>
        <a:p>
          <a:endParaRPr lang="pl-PL" sz="1100"/>
        </a:p>
      </xdr:txBody>
    </xdr:sp>
    <xdr:clientData/>
  </xdr:twoCellAnchor>
  <xdr:oneCellAnchor>
    <xdr:from>
      <xdr:col>24</xdr:col>
      <xdr:colOff>0</xdr:colOff>
      <xdr:row>56</xdr:row>
      <xdr:rowOff>0</xdr:rowOff>
    </xdr:from>
    <xdr:ext cx="184731" cy="264560"/>
    <xdr:sp macro="" textlink="">
      <xdr:nvSpPr>
        <xdr:cNvPr id="18" name="pole tekstowe 17"/>
        <xdr:cNvSpPr txBox="1"/>
      </xdr:nvSpPr>
      <xdr:spPr>
        <a:xfrm>
          <a:off x="8181975" y="10658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twoCellAnchor>
    <xdr:from>
      <xdr:col>0</xdr:col>
      <xdr:colOff>0</xdr:colOff>
      <xdr:row>340</xdr:row>
      <xdr:rowOff>0</xdr:rowOff>
    </xdr:from>
    <xdr:to>
      <xdr:col>22</xdr:col>
      <xdr:colOff>266700</xdr:colOff>
      <xdr:row>353</xdr:row>
      <xdr:rowOff>9525</xdr:rowOff>
    </xdr:to>
    <xdr:graphicFrame macro="">
      <xdr:nvGraphicFramePr>
        <xdr:cNvPr id="34" name="Wykres 3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10583</xdr:colOff>
      <xdr:row>86</xdr:row>
      <xdr:rowOff>31751</xdr:rowOff>
    </xdr:from>
    <xdr:to>
      <xdr:col>25</xdr:col>
      <xdr:colOff>21167</xdr:colOff>
      <xdr:row>135</xdr:row>
      <xdr:rowOff>0</xdr:rowOff>
    </xdr:to>
    <xdr:sp macro="" textlink="">
      <xdr:nvSpPr>
        <xdr:cNvPr id="6" name="Prostokąt 5"/>
        <xdr:cNvSpPr/>
      </xdr:nvSpPr>
      <xdr:spPr>
        <a:xfrm>
          <a:off x="10583" y="16552334"/>
          <a:ext cx="9376834" cy="1894416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w="114300" prst="artDeco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153</xdr:row>
      <xdr:rowOff>0</xdr:rowOff>
    </xdr:from>
    <xdr:to>
      <xdr:col>25</xdr:col>
      <xdr:colOff>10584</xdr:colOff>
      <xdr:row>163</xdr:row>
      <xdr:rowOff>0</xdr:rowOff>
    </xdr:to>
    <xdr:sp macro="" textlink="">
      <xdr:nvSpPr>
        <xdr:cNvPr id="22" name="Prostokąt 21"/>
        <xdr:cNvSpPr/>
      </xdr:nvSpPr>
      <xdr:spPr>
        <a:xfrm>
          <a:off x="0" y="22468417"/>
          <a:ext cx="9376834" cy="1524000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191</xdr:row>
      <xdr:rowOff>190499</xdr:rowOff>
    </xdr:from>
    <xdr:to>
      <xdr:col>25</xdr:col>
      <xdr:colOff>10584</xdr:colOff>
      <xdr:row>234</xdr:row>
      <xdr:rowOff>169332</xdr:rowOff>
    </xdr:to>
    <xdr:sp macro="" textlink="">
      <xdr:nvSpPr>
        <xdr:cNvPr id="23" name="Prostokąt 22"/>
        <xdr:cNvSpPr/>
      </xdr:nvSpPr>
      <xdr:spPr>
        <a:xfrm>
          <a:off x="0" y="30977416"/>
          <a:ext cx="9376834" cy="2074333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273</xdr:row>
      <xdr:rowOff>0</xdr:rowOff>
    </xdr:from>
    <xdr:to>
      <xdr:col>25</xdr:col>
      <xdr:colOff>10584</xdr:colOff>
      <xdr:row>284</xdr:row>
      <xdr:rowOff>179916</xdr:rowOff>
    </xdr:to>
    <xdr:sp macro="" textlink="">
      <xdr:nvSpPr>
        <xdr:cNvPr id="24" name="Prostokąt 23"/>
        <xdr:cNvSpPr/>
      </xdr:nvSpPr>
      <xdr:spPr>
        <a:xfrm>
          <a:off x="0" y="40481250"/>
          <a:ext cx="7878234" cy="2084916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363</xdr:row>
      <xdr:rowOff>190499</xdr:rowOff>
    </xdr:from>
    <xdr:to>
      <xdr:col>25</xdr:col>
      <xdr:colOff>10584</xdr:colOff>
      <xdr:row>402</xdr:row>
      <xdr:rowOff>10582</xdr:rowOff>
    </xdr:to>
    <xdr:sp macro="" textlink="">
      <xdr:nvSpPr>
        <xdr:cNvPr id="25" name="Prostokąt 24"/>
        <xdr:cNvSpPr/>
      </xdr:nvSpPr>
      <xdr:spPr>
        <a:xfrm>
          <a:off x="0" y="59721749"/>
          <a:ext cx="9376834" cy="1725083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454</xdr:row>
      <xdr:rowOff>0</xdr:rowOff>
    </xdr:from>
    <xdr:to>
      <xdr:col>25</xdr:col>
      <xdr:colOff>10584</xdr:colOff>
      <xdr:row>471</xdr:row>
      <xdr:rowOff>179916</xdr:rowOff>
    </xdr:to>
    <xdr:sp macro="" textlink="">
      <xdr:nvSpPr>
        <xdr:cNvPr id="26" name="Prostokąt 25"/>
        <xdr:cNvSpPr/>
      </xdr:nvSpPr>
      <xdr:spPr>
        <a:xfrm>
          <a:off x="0" y="73331917"/>
          <a:ext cx="9376834" cy="1132416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499</xdr:row>
      <xdr:rowOff>0</xdr:rowOff>
    </xdr:from>
    <xdr:to>
      <xdr:col>25</xdr:col>
      <xdr:colOff>10584</xdr:colOff>
      <xdr:row>502</xdr:row>
      <xdr:rowOff>0</xdr:rowOff>
    </xdr:to>
    <xdr:sp macro="" textlink="">
      <xdr:nvSpPr>
        <xdr:cNvPr id="30" name="Prostokąt 29"/>
        <xdr:cNvSpPr/>
      </xdr:nvSpPr>
      <xdr:spPr>
        <a:xfrm>
          <a:off x="0" y="81375250"/>
          <a:ext cx="9376834" cy="1524000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523</xdr:row>
      <xdr:rowOff>0</xdr:rowOff>
    </xdr:from>
    <xdr:to>
      <xdr:col>25</xdr:col>
      <xdr:colOff>10584</xdr:colOff>
      <xdr:row>532</xdr:row>
      <xdr:rowOff>10584</xdr:rowOff>
    </xdr:to>
    <xdr:sp macro="" textlink="">
      <xdr:nvSpPr>
        <xdr:cNvPr id="31" name="Prostokąt 30"/>
        <xdr:cNvSpPr/>
      </xdr:nvSpPr>
      <xdr:spPr>
        <a:xfrm>
          <a:off x="0" y="87354833"/>
          <a:ext cx="9376834" cy="1725084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537</xdr:row>
      <xdr:rowOff>190499</xdr:rowOff>
    </xdr:from>
    <xdr:to>
      <xdr:col>25</xdr:col>
      <xdr:colOff>10584</xdr:colOff>
      <xdr:row>556</xdr:row>
      <xdr:rowOff>0</xdr:rowOff>
    </xdr:to>
    <xdr:sp macro="" textlink="">
      <xdr:nvSpPr>
        <xdr:cNvPr id="32" name="Prostokąt 31"/>
        <xdr:cNvSpPr/>
      </xdr:nvSpPr>
      <xdr:spPr>
        <a:xfrm>
          <a:off x="0" y="90212332"/>
          <a:ext cx="9376834" cy="4783667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9525</xdr:colOff>
      <xdr:row>3</xdr:row>
      <xdr:rowOff>9853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676525" cy="581353"/>
        </a:xfrm>
        <a:prstGeom prst="rect">
          <a:avLst/>
        </a:prstGeom>
      </xdr:spPr>
    </xdr:pic>
    <xdr:clientData/>
  </xdr:twoCellAnchor>
</xdr:wsDr>
</file>

<file path=xl/queryTables/queryTable1.xml><?xml version="1.0" encoding="utf-8"?>
<queryTable xmlns="http://schemas.openxmlformats.org/spreadsheetml/2006/main" name="AHDPROD_SP_Meldunek_sekcja_VII" connectionId="17" autoFormatId="16" applyNumberFormats="0" applyBorderFormats="0" applyFontFormats="0" applyPatternFormats="0" applyAlignmentFormats="0" applyWidthHeightFormats="0">
  <queryTableRefresh nextId="4">
    <queryTableFields count="3">
      <queryTableField id="1" name="Lp" tableColumnId="1"/>
      <queryTableField id="2" name="Czynnosc" tableColumnId="2"/>
      <queryTableField id="3" name="Liczba" tableColumnId="3"/>
    </queryTableFields>
  </queryTableRefresh>
</queryTable>
</file>

<file path=xl/queryTables/queryTable10.xml><?xml version="1.0" encoding="utf-8"?>
<queryTable xmlns="http://schemas.openxmlformats.org/spreadsheetml/2006/main" name="AHDPROD_SP_Meldunek_sekcja_III_tab_1" connectionId="6" autoFormatId="16" applyNumberFormats="0" applyBorderFormats="0" applyFontFormats="0" applyPatternFormats="0" applyAlignmentFormats="0" applyWidthHeightFormats="0">
  <queryTableRefresh nextId="8">
    <queryTableFields count="7">
      <queryTableField id="1" name="Lp" tableColumnId="1"/>
      <queryTableField id="2" name="Nazwa_kraju" tableColumnId="2"/>
      <queryTableField id="3" name="Status uchodźcy" tableColumnId="3"/>
      <queryTableField id="4" name="Ochrona uzupełniająca" tableColumnId="4"/>
      <queryTableField id="5" name="Pobyt tolerowany" tableColumnId="5"/>
      <queryTableField id="6" name="Negatywna" tableColumnId="6"/>
      <queryTableField id="7" name="Umorzenie" tableColumnId="7"/>
    </queryTableFields>
  </queryTableRefresh>
</queryTable>
</file>

<file path=xl/queryTables/queryTable11.xml><?xml version="1.0" encoding="utf-8"?>
<queryTable xmlns="http://schemas.openxmlformats.org/spreadsheetml/2006/main" name="AHDPROD_SP_Meldunek_sekcja_III_tab_2" connectionId="7" autoFormatId="16" applyNumberFormats="0" applyBorderFormats="0" applyFontFormats="0" applyPatternFormats="0" applyAlignmentFormats="0" applyWidthHeightFormats="0">
  <queryTableRefresh nextId="8">
    <queryTableFields count="7">
      <queryTableField id="1" name="Lp" tableColumnId="1"/>
      <queryTableField id="2" name="Nazwa_kraju" tableColumnId="2"/>
      <queryTableField id="3" name="Status uchodźcy" tableColumnId="3"/>
      <queryTableField id="4" name="Ochrona uzupełniająca" tableColumnId="4"/>
      <queryTableField id="5" name="Pobyt tolerowany" tableColumnId="5"/>
      <queryTableField id="6" name="Negatywna" tableColumnId="6"/>
      <queryTableField id="7" name="Umorzenie" tableColumnId="7"/>
    </queryTableFields>
  </queryTableRefresh>
</queryTable>
</file>

<file path=xl/queryTables/queryTable12.xml><?xml version="1.0" encoding="utf-8"?>
<queryTable xmlns="http://schemas.openxmlformats.org/spreadsheetml/2006/main" name="AHDPROD_SP_Meldunek_sekcja_IV" connectionId="8" autoFormatId="16" applyNumberFormats="0" applyBorderFormats="0" applyFontFormats="0" applyPatternFormats="0" applyAlignmentFormats="0" applyWidthHeightFormats="0">
  <queryTableRefresh nextId="4">
    <queryTableFields count="3">
      <queryTableField id="1" name="Ilosc" tableColumnId="1"/>
      <queryTableField id="2" name="Cudzoziemcy" tableColumnId="2"/>
      <queryTableField id="3" name="Tydzien" tableColumnId="3"/>
    </queryTableFields>
  </queryTableRefresh>
</queryTable>
</file>

<file path=xl/queryTables/queryTable13.xml><?xml version="1.0" encoding="utf-8"?>
<queryTable xmlns="http://schemas.openxmlformats.org/spreadsheetml/2006/main" name="AHDPROD_SP_Meldunek_sekcja_V_tab_1" connectionId="11" autoFormatId="16" applyNumberFormats="0" applyBorderFormats="0" applyFontFormats="0" applyPatternFormats="0" applyAlignmentFormats="0" applyWidthHeightFormats="0">
  <queryTableRefresh nextId="4">
    <queryTableFields count="3">
      <queryTableField id="1" name="Opis_rozstrzygniecia" tableColumnId="1"/>
      <queryTableField id="2" name="Liczba" tableColumnId="2"/>
      <queryTableField id="3" name="Opis" tableColumnId="3"/>
    </queryTableFields>
  </queryTableRefresh>
</queryTable>
</file>

<file path=xl/queryTables/queryTable14.xml><?xml version="1.0" encoding="utf-8"?>
<queryTable xmlns="http://schemas.openxmlformats.org/spreadsheetml/2006/main" name="AHDPROD_SP_Meldunek_sekcja_V_tab_2" connectionId="12" autoFormatId="16" applyNumberFormats="0" applyBorderFormats="0" applyFontFormats="0" applyPatternFormats="0" applyAlignmentFormats="0" applyWidthHeightFormats="0">
  <queryTableRefresh nextId="5">
    <queryTableFields count="4">
      <queryTableField id="1" name="Liczba" tableColumnId="1"/>
      <queryTableField id="2" name="Opis" tableColumnId="2"/>
      <queryTableField id="3" name="Typ" tableColumnId="3"/>
      <queryTableField id="4" name="Lp" tableColumnId="4"/>
    </queryTableFields>
  </queryTableRefresh>
</queryTable>
</file>

<file path=xl/queryTables/queryTable15.xml><?xml version="1.0" encoding="utf-8"?>
<queryTable xmlns="http://schemas.openxmlformats.org/spreadsheetml/2006/main" name="AHDPROD_SP_Meldunek_sekcja_V_tab_3" connectionId="13" autoFormatId="16" applyNumberFormats="0" applyBorderFormats="0" applyFontFormats="0" applyPatternFormats="0" applyAlignmentFormats="0" applyWidthHeightFormats="0">
  <queryTableRefresh nextId="4">
    <queryTableFields count="3">
      <queryTableField id="1" name="Opis_rozstrzygniecia" tableColumnId="1"/>
      <queryTableField id="2" name="Liczba" tableColumnId="2"/>
      <queryTableField id="3" name="Opis" tableColumnId="3"/>
    </queryTableFields>
  </queryTableRefresh>
</queryTable>
</file>

<file path=xl/queryTables/queryTable16.xml><?xml version="1.0" encoding="utf-8"?>
<queryTable xmlns="http://schemas.openxmlformats.org/spreadsheetml/2006/main" name="AHDPROD_SP_Meldunek_sekcja_V_tab_4" connectionId="14" autoFormatId="16" applyNumberFormats="0" applyBorderFormats="0" applyFontFormats="0" applyPatternFormats="0" applyAlignmentFormats="0" applyWidthHeightFormats="0">
  <queryTableRefresh nextId="5">
    <queryTableFields count="4">
      <queryTableField id="1" name="Liczba" tableColumnId="1"/>
      <queryTableField id="2" name="Opis" tableColumnId="2"/>
      <queryTableField id="3" name="Typ" tableColumnId="3"/>
      <queryTableField id="4" name="Lp" tableColumnId="4"/>
    </queryTableFields>
  </queryTableRefresh>
</queryTable>
</file>

<file path=xl/queryTables/queryTable17.xml><?xml version="1.0" encoding="utf-8"?>
<queryTable xmlns="http://schemas.openxmlformats.org/spreadsheetml/2006/main" name="AHDPROD_SP_Meldunek_sekcja_VI_tab_1" connectionId="15" autoFormatId="16" applyNumberFormats="0" applyBorderFormats="0" applyFontFormats="0" applyPatternFormats="0" applyAlignmentFormats="0" applyWidthHeightFormats="0">
  <queryTableRefresh nextId="6">
    <queryTableFields count="5">
      <queryTableField id="1" name="Lp" tableColumnId="1"/>
      <queryTableField id="2" name="Sprawa" tableColumnId="2"/>
      <queryTableField id="3" name="Liczba" tableColumnId="3"/>
      <queryTableField id="4" name="Opis" tableColumnId="4"/>
      <queryTableField id="5" name="Lp_opis" tableColumnId="5"/>
    </queryTableFields>
  </queryTableRefresh>
</queryTable>
</file>

<file path=xl/queryTables/queryTable18.xml><?xml version="1.0" encoding="utf-8"?>
<queryTable xmlns="http://schemas.openxmlformats.org/spreadsheetml/2006/main" name="AHDPROD_SP_Meldunek_sekcja_VI_tab_2" connectionId="16" autoFormatId="16" applyNumberFormats="0" applyBorderFormats="0" applyFontFormats="0" applyPatternFormats="0" applyAlignmentFormats="0" applyWidthHeightFormats="0">
  <queryTableRefresh nextId="5">
    <queryTableFields count="4">
      <queryTableField id="1" name="Lp" tableColumnId="1"/>
      <queryTableField id="2" name="Liczba" tableColumnId="2"/>
      <queryTableField id="3" name="Sprawa" tableColumnId="3"/>
      <queryTableField id="4" name="Opis" tableColumnId="4"/>
    </queryTableFields>
  </queryTableRefresh>
</queryTable>
</file>

<file path=xl/queryTables/queryTable2.xml><?xml version="1.0" encoding="utf-8"?>
<queryTable xmlns="http://schemas.openxmlformats.org/spreadsheetml/2006/main" name="AHDPROD_SP_Meldunek_sekcja_VIII" connectionId="18" autoFormatId="16" applyNumberFormats="0" applyBorderFormats="0" applyFontFormats="0" applyPatternFormats="0" applyAlignmentFormats="0" applyWidthHeightFormats="0">
  <queryTableRefresh nextId="5">
    <queryTableFields count="4">
      <queryTableField id="1" name="Lp" tableColumnId="1"/>
      <queryTableField id="2" name="Wnioskujacy" tableColumnId="2"/>
      <queryTableField id="3" name="Wnioski" tableColumnId="3"/>
      <queryTableField id="4" name="Decyzje" tableColumnId="4"/>
    </queryTableFields>
  </queryTableRefresh>
</queryTable>
</file>

<file path=xl/queryTables/queryTable3.xml><?xml version="1.0" encoding="utf-8"?>
<queryTable xmlns="http://schemas.openxmlformats.org/spreadsheetml/2006/main" name="AHDPROD_SP_Meldunek_sekcja_I_tab_1" connectionId="2" autoFormatId="16" applyNumberFormats="0" applyBorderFormats="0" applyFontFormats="0" applyPatternFormats="0" applyAlignmentFormats="0" applyWidthHeightFormats="0">
  <queryTableRefresh nextId="8">
    <queryTableFields count="7">
      <queryTableField id="1" name="Lp" tableColumnId="1"/>
      <queryTableField id="2" name="Obywatelstwo_pl" tableColumnId="2"/>
      <queryTableField id="3" name="Grupa" tableColumnId="3"/>
      <queryTableField id="4" name="Typ" tableColumnId="4"/>
      <queryTableField id="5" name="Lp_typ" tableColumnId="5"/>
      <queryTableField id="6" name="Liczba" tableColumnId="6"/>
      <queryTableField id="7" name="Lp_grupa" tableColumnId="7"/>
    </queryTableFields>
  </queryTableRefresh>
</queryTable>
</file>

<file path=xl/queryTables/queryTable4.xml><?xml version="1.0" encoding="utf-8"?>
<queryTable xmlns="http://schemas.openxmlformats.org/spreadsheetml/2006/main" name="AHDPROD_SP_Meldunek_sekcja_I_tab_2" connectionId="3" autoFormatId="16" applyNumberFormats="0" applyBorderFormats="0" applyFontFormats="0" applyPatternFormats="0" applyAlignmentFormats="0" applyWidthHeightFormats="0">
  <queryTableRefresh nextId="8">
    <queryTableFields count="7">
      <queryTableField id="1" name="Lp" tableColumnId="1"/>
      <queryTableField id="2" name="Obywatelstwo_pl" tableColumnId="2"/>
      <queryTableField id="3" name="Grupa" tableColumnId="3"/>
      <queryTableField id="4" name="Typ" tableColumnId="4"/>
      <queryTableField id="5" name="Lp_typ" tableColumnId="5"/>
      <queryTableField id="6" name="Liczba" tableColumnId="6"/>
      <queryTableField id="7" name="Lp_grupa" tableColumnId="7"/>
    </queryTableFields>
  </queryTableRefresh>
</queryTable>
</file>

<file path=xl/queryTables/queryTable5.xml><?xml version="1.0" encoding="utf-8"?>
<queryTable xmlns="http://schemas.openxmlformats.org/spreadsheetml/2006/main" name="AHDPROD_SP_Meldunek_sekcja_II_tab_1" connectionId="4" autoFormatId="16" applyNumberFormats="0" applyBorderFormats="0" applyFontFormats="0" applyPatternFormats="0" applyAlignmentFormats="0" applyWidthHeightFormats="0">
  <queryTableRefresh nextId="6">
    <queryTableFields count="5">
      <queryTableField id="1" name="Lp" tableColumnId="1"/>
      <queryTableField id="2" name="Obywatelstwo" tableColumnId="2"/>
      <queryTableField id="3" name="Wniosek IN" tableColumnId="3"/>
      <queryTableField id="4" name="Decyzje pozytywne" tableColumnId="4"/>
      <queryTableField id="5" name="Transfer" tableColumnId="5"/>
    </queryTableFields>
  </queryTableRefresh>
</queryTable>
</file>

<file path=xl/queryTables/queryTable6.xml><?xml version="1.0" encoding="utf-8"?>
<queryTable xmlns="http://schemas.openxmlformats.org/spreadsheetml/2006/main" name="AHDPROD_SP_Meldunek_sekcja_II_tab_2" connectionId="5" autoFormatId="16" applyNumberFormats="0" applyBorderFormats="0" applyFontFormats="0" applyPatternFormats="0" applyAlignmentFormats="0" applyWidthHeightFormats="0">
  <queryTableRefresh nextId="6">
    <queryTableFields count="5">
      <queryTableField id="1" name="Lp" tableColumnId="1"/>
      <queryTableField id="2" name="Obywatelstwo" tableColumnId="2"/>
      <queryTableField id="3" name="Wniosek OUT" tableColumnId="3"/>
      <queryTableField id="4" name="Decyzje pozytywne" tableColumnId="4"/>
      <queryTableField id="5" name="Transfer" tableColumnId="5"/>
    </queryTableFields>
  </queryTableRefresh>
</queryTable>
</file>

<file path=xl/queryTables/queryTable7.xml><?xml version="1.0" encoding="utf-8"?>
<queryTable xmlns="http://schemas.openxmlformats.org/spreadsheetml/2006/main" name="AHDPROD_SP_Meldunek_parametry" connectionId="1" autoFormatId="16" applyNumberFormats="0" applyBorderFormats="0" applyFontFormats="0" applyPatternFormats="0" applyAlignmentFormats="0" applyWidthHeightFormats="0">
  <queryTableRefresh nextId="4">
    <queryTableFields count="3">
      <queryTableField id="1" tableColumnId="1"/>
      <queryTableField id="2" tableColumnId="2"/>
      <queryTableField id="3" tableColumnId="3"/>
    </queryTableFields>
  </queryTableRefresh>
</queryTable>
</file>

<file path=xl/queryTables/queryTable8.xml><?xml version="1.0" encoding="utf-8"?>
<queryTable xmlns="http://schemas.openxmlformats.org/spreadsheetml/2006/main" name="AHDPROD_SP_Meldunek_sekcja_IX_tab_1" connectionId="9" autoFormatId="16" applyNumberFormats="0" applyBorderFormats="0" applyFontFormats="0" applyPatternFormats="0" applyAlignmentFormats="0" applyWidthHeightFormats="0">
  <queryTableRefresh nextId="5">
    <queryTableFields count="4">
      <queryTableField id="1" name="Liczba" tableColumnId="1"/>
      <queryTableField id="2" name="Placowka" tableColumnId="2"/>
      <queryTableField id="3" name="Opis" tableColumnId="3"/>
      <queryTableField id="4" name="Lp" tableColumnId="4"/>
    </queryTableFields>
  </queryTableRefresh>
</queryTable>
</file>

<file path=xl/queryTables/queryTable9.xml><?xml version="1.0" encoding="utf-8"?>
<queryTable xmlns="http://schemas.openxmlformats.org/spreadsheetml/2006/main" name="AHDPROD_SP_Meldunek_sekcja_IX_tab_2" connectionId="10" autoFormatId="16" applyNumberFormats="0" applyBorderFormats="0" applyFontFormats="0" applyPatternFormats="0" applyAlignmentFormats="0" applyWidthHeightFormats="0">
  <queryTableRefresh nextId="5">
    <queryTableFields count="4">
      <queryTableField id="1" name="Liczba" tableColumnId="1"/>
      <queryTableField id="2" name="Placowka" tableColumnId="2"/>
      <queryTableField id="3" name="Opis" tableColumnId="3"/>
      <queryTableField id="4" name="Lp" tableColumnId="4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10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0.xml"/></Relationships>
</file>

<file path=xl/tables/_rels/table1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1.xml"/></Relationships>
</file>

<file path=xl/tables/_rels/table1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2.xml"/></Relationships>
</file>

<file path=xl/tables/_rels/table1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3.xml"/></Relationships>
</file>

<file path=xl/tables/_rels/table1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4.xml"/></Relationships>
</file>

<file path=xl/tables/_rels/table1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5.xml"/></Relationships>
</file>

<file path=xl/tables/_rels/table1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6.xml"/></Relationships>
</file>

<file path=xl/tables/_rels/table1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7.xml"/></Relationships>
</file>

<file path=xl/tables/_rels/table18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8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_rels/table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tables/_rels/table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tables/_rels/table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tables/_rels/table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7.xml"/></Relationships>
</file>

<file path=xl/tables/_rels/table8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8.xml"/></Relationships>
</file>

<file path=xl/tables/_rels/table9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9.xml"/></Relationships>
</file>

<file path=xl/tables/table1.xml><?xml version="1.0" encoding="utf-8"?>
<table xmlns="http://schemas.openxmlformats.org/spreadsheetml/2006/main" id="18" name="Tabela_AHDPROD_SP_Meldunek_sekcja_VII" displayName="Tabela_AHDPROD_SP_Meldunek_sekcja_VII" ref="A1:C12" tableType="queryTable" totalsRowShown="0">
  <autoFilter ref="A1:C12"/>
  <tableColumns count="3">
    <tableColumn id="1" uniqueName="1" name="Lp" queryTableFieldId="1"/>
    <tableColumn id="2" uniqueName="2" name="Czynnosc" queryTableFieldId="2"/>
    <tableColumn id="3" uniqueName="3" name="Liczba" queryTableFieldId="3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id="5" name="Tabela_AHDPROD_SP_Meldunek_sekcja_III_tab_1" displayName="Tabela_AHDPROD_SP_Meldunek_sekcja_III_tab_1" ref="A1:G7" tableType="queryTable" totalsRowShown="0">
  <autoFilter ref="A1:G7"/>
  <tableColumns count="7">
    <tableColumn id="1" uniqueName="1" name="Lp" queryTableFieldId="1"/>
    <tableColumn id="2" uniqueName="2" name="Nazwa_kraju" queryTableFieldId="2"/>
    <tableColumn id="3" uniqueName="3" name="Status uchodźcy" queryTableFieldId="3"/>
    <tableColumn id="4" uniqueName="4" name="Ochrona uzupełniająca" queryTableFieldId="4"/>
    <tableColumn id="5" uniqueName="5" name="Pobyt tolerowany" queryTableFieldId="5"/>
    <tableColumn id="6" uniqueName="6" name="Negatywna" queryTableFieldId="6"/>
    <tableColumn id="7" uniqueName="7" name="Umorzenie" queryTableFieldId="7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id="6" name="Tabela_AHDPROD_SP_Meldunek_sekcja_III_tab_2" displayName="Tabela_AHDPROD_SP_Meldunek_sekcja_III_tab_2" ref="A1:G7" tableType="queryTable" totalsRowShown="0">
  <autoFilter ref="A1:G7"/>
  <tableColumns count="7">
    <tableColumn id="1" uniqueName="1" name="Lp" queryTableFieldId="1"/>
    <tableColumn id="2" uniqueName="2" name="Nazwa_kraju" queryTableFieldId="2"/>
    <tableColumn id="3" uniqueName="3" name="Status uchodźcy" queryTableFieldId="3"/>
    <tableColumn id="4" uniqueName="4" name="Ochrona uzupełniająca" queryTableFieldId="4"/>
    <tableColumn id="5" uniqueName="5" name="Pobyt tolerowany" queryTableFieldId="5"/>
    <tableColumn id="6" uniqueName="6" name="Negatywna" queryTableFieldId="6"/>
    <tableColumn id="7" uniqueName="7" name="Umorzenie" queryTableFieldId="7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id="7" name="Tabela_AHDPROD_SP_Meldunek_sekcja_IV" displayName="Tabela_AHDPROD_SP_Meldunek_sekcja_IV" ref="A1:C26" tableType="queryTable" totalsRowShown="0">
  <autoFilter ref="A1:C26"/>
  <tableColumns count="3">
    <tableColumn id="1" uniqueName="1" name="Ilosc" queryTableFieldId="1"/>
    <tableColumn id="2" uniqueName="2" name="Cudzoziemcy" queryTableFieldId="2"/>
    <tableColumn id="3" uniqueName="3" name="Tydzien" queryTableFieldId="3"/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id="8" name="Tabela_AHDPROD_SP_Meldunek_sekcja_V_tab_1" displayName="Tabela_AHDPROD_SP_Meldunek_sekcja_V_tab_1" ref="A1:C13" tableType="queryTable" totalsRowShown="0">
  <autoFilter ref="A1:C13"/>
  <tableColumns count="3">
    <tableColumn id="1" uniqueName="1" name="Opis_rozstrzygniecia" queryTableFieldId="1"/>
    <tableColumn id="2" uniqueName="2" name="Liczba" queryTableFieldId="2"/>
    <tableColumn id="3" uniqueName="3" name="Opis" queryTableFieldId="3"/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id="9" name="Tabela_AHDPROD_SP_Meldunek_sekcja_V_tab_2" displayName="Tabela_AHDPROD_SP_Meldunek_sekcja_V_tab_2" ref="A1:D9" tableType="queryTable" totalsRowShown="0">
  <autoFilter ref="A1:D9"/>
  <tableColumns count="4">
    <tableColumn id="1" uniqueName="1" name="Liczba" queryTableFieldId="1"/>
    <tableColumn id="2" uniqueName="2" name="Opis" queryTableFieldId="2"/>
    <tableColumn id="3" uniqueName="3" name="Typ" queryTableFieldId="3"/>
    <tableColumn id="4" uniqueName="4" name="Lp" queryTableFieldId="4"/>
  </tableColumns>
  <tableStyleInfo name="TableStyleMedium2" showFirstColumn="0" showLastColumn="0" showRowStripes="1" showColumnStripes="0"/>
</table>
</file>

<file path=xl/tables/table15.xml><?xml version="1.0" encoding="utf-8"?>
<table xmlns="http://schemas.openxmlformats.org/spreadsheetml/2006/main" id="10" name="Tabela_AHDPROD_SP_Meldunek_sekcja_V_tab_3" displayName="Tabela_AHDPROD_SP_Meldunek_sekcja_V_tab_3" ref="A1:C13" tableType="queryTable" totalsRowShown="0">
  <autoFilter ref="A1:C13"/>
  <tableColumns count="3">
    <tableColumn id="1" uniqueName="1" name="Opis_rozstrzygniecia" queryTableFieldId="1"/>
    <tableColumn id="2" uniqueName="2" name="Liczba" queryTableFieldId="2"/>
    <tableColumn id="3" uniqueName="3" name="Opis" queryTableFieldId="3"/>
  </tableColumns>
  <tableStyleInfo name="TableStyleMedium2" showFirstColumn="0" showLastColumn="0" showRowStripes="1" showColumnStripes="0"/>
</table>
</file>

<file path=xl/tables/table16.xml><?xml version="1.0" encoding="utf-8"?>
<table xmlns="http://schemas.openxmlformats.org/spreadsheetml/2006/main" id="11" name="Tabela_AHDPROD_SP_Meldunek_sekcja_V_tab_4" displayName="Tabela_AHDPROD_SP_Meldunek_sekcja_V_tab_4" ref="A1:D9" tableType="queryTable" totalsRowShown="0">
  <autoFilter ref="A1:D9"/>
  <sortState ref="A2:D9">
    <sortCondition ref="D2:D9"/>
    <sortCondition ref="C2:C9"/>
  </sortState>
  <tableColumns count="4">
    <tableColumn id="1" uniqueName="1" name="Liczba" queryTableFieldId="1"/>
    <tableColumn id="2" uniqueName="2" name="Opis" queryTableFieldId="2"/>
    <tableColumn id="3" uniqueName="3" name="Typ" queryTableFieldId="3"/>
    <tableColumn id="4" uniqueName="4" name="Lp" queryTableFieldId="4"/>
  </tableColumns>
  <tableStyleInfo name="TableStyleMedium2" showFirstColumn="0" showLastColumn="0" showRowStripes="1" showColumnStripes="0"/>
</table>
</file>

<file path=xl/tables/table17.xml><?xml version="1.0" encoding="utf-8"?>
<table xmlns="http://schemas.openxmlformats.org/spreadsheetml/2006/main" id="12" name="Tabela_AHDPROD_SP_Meldunek_sekcja_VI_tab_1" displayName="Tabela_AHDPROD_SP_Meldunek_sekcja_VI_tab_1" ref="A1:E145" tableType="queryTable" totalsRowShown="0">
  <autoFilter ref="A1:E145"/>
  <tableColumns count="5">
    <tableColumn id="1" uniqueName="1" name="Lp" queryTableFieldId="1"/>
    <tableColumn id="2" uniqueName="2" name="Sprawa" queryTableFieldId="2"/>
    <tableColumn id="3" uniqueName="3" name="Liczba" queryTableFieldId="3"/>
    <tableColumn id="4" uniqueName="4" name="Opis" queryTableFieldId="4"/>
    <tableColumn id="5" uniqueName="5" name="Lp_opis" queryTableFieldId="5"/>
  </tableColumns>
  <tableStyleInfo name="TableStyleMedium2" showFirstColumn="0" showLastColumn="0" showRowStripes="1" showColumnStripes="0"/>
</table>
</file>

<file path=xl/tables/table18.xml><?xml version="1.0" encoding="utf-8"?>
<table xmlns="http://schemas.openxmlformats.org/spreadsheetml/2006/main" id="13" name="Tabela_AHDPROD_SP_Meldunek_sekcja_VI_tab_2" displayName="Tabela_AHDPROD_SP_Meldunek_sekcja_VI_tab_2" ref="A1:D4" tableType="queryTable" totalsRowShown="0">
  <autoFilter ref="A1:D4"/>
  <tableColumns count="4">
    <tableColumn id="1" uniqueName="1" name="Lp" queryTableFieldId="1"/>
    <tableColumn id="2" uniqueName="2" name="Liczba" queryTableFieldId="2"/>
    <tableColumn id="3" uniqueName="3" name="Sprawa" queryTableFieldId="3"/>
    <tableColumn id="4" uniqueName="4" name="Opis" queryTableFieldId="4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17" name="Tabela_AHDPROD_SP_Meldunek_sekcja_VIII" displayName="Tabela_AHDPROD_SP_Meldunek_sekcja_VIII" ref="A1:D4" tableType="queryTable" totalsRowShown="0">
  <autoFilter ref="A1:D4"/>
  <tableColumns count="4">
    <tableColumn id="1" uniqueName="1" name="Lp" queryTableFieldId="1"/>
    <tableColumn id="2" uniqueName="2" name="Wnioskujacy" queryTableFieldId="2"/>
    <tableColumn id="3" uniqueName="3" name="Wnioski" queryTableFieldId="3"/>
    <tableColumn id="4" uniqueName="4" name="Decyzje" queryTableFieldId="4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1" name="Tabela_AHDPROD_SP_Meldunek_sekcja_I_tab_1" displayName="Tabela_AHDPROD_SP_Meldunek_sekcja_I_tab_1" ref="A1:G37" tableType="queryTable" totalsRowShown="0">
  <autoFilter ref="A1:G37"/>
  <tableColumns count="7">
    <tableColumn id="1" uniqueName="1" name="Lp" queryTableFieldId="1"/>
    <tableColumn id="2" uniqueName="2" name="Obywatelstwo_pl" queryTableFieldId="2"/>
    <tableColumn id="3" uniqueName="3" name="Grupa" queryTableFieldId="3"/>
    <tableColumn id="4" uniqueName="4" name="Typ" queryTableFieldId="4"/>
    <tableColumn id="5" uniqueName="5" name="Lp_typ" queryTableFieldId="5"/>
    <tableColumn id="6" uniqueName="6" name="Liczba" queryTableFieldId="6"/>
    <tableColumn id="7" uniqueName="7" name="Lp_grupa" queryTableFieldId="7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2" name="Tabela_AHDPROD_SP_Meldunek_sekcja_I_tab_2" displayName="Tabela_AHDPROD_SP_Meldunek_sekcja_I_tab_2" ref="A1:G37" tableType="queryTable" totalsRowShown="0">
  <autoFilter ref="A1:G37"/>
  <tableColumns count="7">
    <tableColumn id="1" uniqueName="1" name="Lp" queryTableFieldId="1"/>
    <tableColumn id="2" uniqueName="2" name="Obywatelstwo_pl" queryTableFieldId="2"/>
    <tableColumn id="3" uniqueName="3" name="Grupa" queryTableFieldId="3"/>
    <tableColumn id="4" uniqueName="4" name="Typ" queryTableFieldId="4"/>
    <tableColumn id="5" uniqueName="5" name="Lp_typ" queryTableFieldId="5"/>
    <tableColumn id="6" uniqueName="6" name="Liczba" queryTableFieldId="6"/>
    <tableColumn id="7" uniqueName="7" name="Lp_grupa" queryTableFieldId="7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3" name="Tabela_AHDPROD_SP_Meldunek_sekcja_II_tab_1" displayName="Tabela_AHDPROD_SP_Meldunek_sekcja_II_tab_1" ref="A1:E7" tableType="queryTable" totalsRowShown="0">
  <autoFilter ref="A1:E7"/>
  <tableColumns count="5">
    <tableColumn id="1" uniqueName="1" name="Lp" queryTableFieldId="1"/>
    <tableColumn id="2" uniqueName="2" name="Obywatelstwo" queryTableFieldId="2"/>
    <tableColumn id="3" uniqueName="3" name="Wniosek IN" queryTableFieldId="3"/>
    <tableColumn id="4" uniqueName="4" name="Decyzje pozytywne" queryTableFieldId="4"/>
    <tableColumn id="5" uniqueName="5" name="Transfer" queryTableFieldId="5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4" name="Tabela_AHDPROD_SP_Meldunek_sekcja_II_tab_2" displayName="Tabela_AHDPROD_SP_Meldunek_sekcja_II_tab_2" ref="A1:E7" tableType="queryTable" totalsRowShown="0">
  <autoFilter ref="A1:E7"/>
  <tableColumns count="5">
    <tableColumn id="1" uniqueName="1" name="Lp" queryTableFieldId="1"/>
    <tableColumn id="2" uniqueName="2" name="Obywatelstwo" queryTableFieldId="2"/>
    <tableColumn id="3" uniqueName="3" name="Wniosek OUT" queryTableFieldId="3"/>
    <tableColumn id="4" uniqueName="4" name="Decyzje pozytywne" queryTableFieldId="4"/>
    <tableColumn id="5" uniqueName="5" name="Transfer" queryTableFieldId="5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16" name="Tabela_AHDPROD_SP_Meldunek_parametry" displayName="Tabela_AHDPROD_SP_Meldunek_parametry" ref="A1:C2" tableType="queryTable" totalsRowShown="0">
  <autoFilter ref="A1:C2"/>
  <tableColumns count="3">
    <tableColumn id="1" uniqueName="1" name="Kolumna1" queryTableFieldId="1"/>
    <tableColumn id="2" uniqueName="2" name="Kolumna2" queryTableFieldId="2"/>
    <tableColumn id="3" uniqueName="3" name="Kolumna3" queryTableFieldId="3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id="14" name="Tabela_AHDPROD_SP_Meldunek_sekcja_IX_tab_1" displayName="Tabela_AHDPROD_SP_Meldunek_sekcja_IX_tab_1" ref="A1:D13" tableType="queryTable" totalsRowShown="0">
  <autoFilter ref="A1:D13"/>
  <sortState ref="A2:D13">
    <sortCondition ref="B2:B13"/>
    <sortCondition ref="D2:D13"/>
    <sortCondition ref="C2:C13"/>
  </sortState>
  <tableColumns count="4">
    <tableColumn id="1" uniqueName="1" name="Liczba" queryTableFieldId="1"/>
    <tableColumn id="2" uniqueName="2" name="Placowka" queryTableFieldId="2"/>
    <tableColumn id="3" uniqueName="3" name="Opis" queryTableFieldId="3"/>
    <tableColumn id="4" uniqueName="4" name="Lp" queryTableFieldId="4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id="15" name="Tabela_AHDPROD_SP_Meldunek_sekcja_IX_tab_2" displayName="Tabela_AHDPROD_SP_Meldunek_sekcja_IX_tab_2" ref="A1:D13" tableType="queryTable" totalsRowShown="0">
  <autoFilter ref="A1:D13"/>
  <tableColumns count="4">
    <tableColumn id="1" uniqueName="1" name="Liczba" queryTableFieldId="1"/>
    <tableColumn id="2" uniqueName="2" name="Placowka" queryTableFieldId="2"/>
    <tableColumn id="3" uniqueName="3" name="Opis" queryTableFieldId="3"/>
    <tableColumn id="4" uniqueName="4" name="Lp" queryTableFieldId="4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Metro">
      <a:dk1>
        <a:sysClr val="windowText" lastClr="000000"/>
      </a:dk1>
      <a:lt1>
        <a:sysClr val="window" lastClr="FFFFFF"/>
      </a:lt1>
      <a:dk2>
        <a:srgbClr val="4E5B6F"/>
      </a:dk2>
      <a:lt2>
        <a:srgbClr val="D6ECFF"/>
      </a:lt2>
      <a:accent1>
        <a:srgbClr val="7FD13B"/>
      </a:accent1>
      <a:accent2>
        <a:srgbClr val="EA157A"/>
      </a:accent2>
      <a:accent3>
        <a:srgbClr val="FEB80A"/>
      </a:accent3>
      <a:accent4>
        <a:srgbClr val="00ADDC"/>
      </a:accent4>
      <a:accent5>
        <a:srgbClr val="738AC8"/>
      </a:accent5>
      <a:accent6>
        <a:srgbClr val="1AB39F"/>
      </a:accent6>
      <a:hlink>
        <a:srgbClr val="EB8803"/>
      </a:hlink>
      <a:folHlink>
        <a:srgbClr val="5F7791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6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7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AC569"/>
  <sheetViews>
    <sheetView showGridLines="0" tabSelected="1" topLeftCell="A87" zoomScale="85" zoomScaleNormal="85" zoomScalePageLayoutView="70" workbookViewId="0">
      <selection activeCell="AC100" sqref="AC100"/>
    </sheetView>
  </sheetViews>
  <sheetFormatPr defaultColWidth="4.140625" defaultRowHeight="15" x14ac:dyDescent="0.25"/>
  <cols>
    <col min="1" max="13" width="5" style="3" customWidth="1"/>
    <col min="14" max="14" width="6.140625" style="3" customWidth="1"/>
    <col min="15" max="20" width="5" style="3" customWidth="1"/>
    <col min="21" max="21" width="6" style="3" customWidth="1"/>
    <col min="22" max="24" width="5" style="3" customWidth="1"/>
    <col min="25" max="25" width="3.85546875" style="7" customWidth="1"/>
    <col min="26" max="16384" width="4.140625" style="3"/>
  </cols>
  <sheetData>
    <row r="1" spans="1:28" x14ac:dyDescent="0.25">
      <c r="T1" s="4"/>
      <c r="U1" s="4"/>
      <c r="V1" s="4"/>
      <c r="W1" s="4"/>
      <c r="X1" s="4"/>
      <c r="Y1" s="5"/>
      <c r="Z1" s="4"/>
      <c r="AA1" s="4"/>
      <c r="AB1" s="4"/>
    </row>
    <row r="2" spans="1:28" x14ac:dyDescent="0.25">
      <c r="Q2" s="6"/>
      <c r="T2" s="4"/>
      <c r="U2" s="92"/>
      <c r="V2" s="92"/>
      <c r="W2" s="92"/>
      <c r="X2" s="92"/>
      <c r="Y2" s="92"/>
      <c r="Z2" s="92"/>
      <c r="AA2" s="92"/>
      <c r="AB2" s="92"/>
    </row>
    <row r="3" spans="1:28" x14ac:dyDescent="0.25">
      <c r="T3" s="4"/>
      <c r="U3" s="93"/>
      <c r="V3" s="93"/>
      <c r="W3" s="93"/>
      <c r="X3" s="93"/>
      <c r="Y3" s="94"/>
      <c r="Z3" s="94"/>
      <c r="AA3" s="94"/>
      <c r="AB3" s="94"/>
    </row>
    <row r="4" spans="1:28" x14ac:dyDescent="0.25">
      <c r="T4" s="4"/>
      <c r="U4" s="93"/>
      <c r="V4" s="93"/>
      <c r="W4" s="93"/>
      <c r="X4" s="93"/>
      <c r="Y4" s="94"/>
      <c r="Z4" s="94"/>
      <c r="AA4" s="94"/>
      <c r="AB4" s="94"/>
    </row>
    <row r="5" spans="1:28" x14ac:dyDescent="0.25">
      <c r="E5" s="192" t="s">
        <v>65</v>
      </c>
      <c r="F5" s="192"/>
      <c r="G5" s="192"/>
      <c r="H5" s="192"/>
      <c r="I5" s="192"/>
      <c r="J5" s="192"/>
      <c r="K5" s="192"/>
      <c r="L5" s="192"/>
      <c r="M5" s="192"/>
      <c r="N5" s="192"/>
      <c r="O5" s="192"/>
      <c r="P5" s="192"/>
      <c r="Q5" s="192"/>
      <c r="T5" s="4"/>
      <c r="U5" s="4"/>
      <c r="V5" s="4"/>
      <c r="W5" s="4"/>
      <c r="X5" s="4"/>
      <c r="Y5" s="5"/>
      <c r="Z5" s="4"/>
      <c r="AA5" s="4"/>
      <c r="AB5" s="4"/>
    </row>
    <row r="6" spans="1:28" x14ac:dyDescent="0.25">
      <c r="E6" s="192"/>
      <c r="F6" s="192"/>
      <c r="G6" s="192"/>
      <c r="H6" s="192"/>
      <c r="I6" s="192"/>
      <c r="J6" s="192"/>
      <c r="K6" s="192"/>
      <c r="L6" s="192"/>
      <c r="M6" s="192"/>
      <c r="N6" s="192"/>
      <c r="O6" s="192"/>
      <c r="P6" s="192"/>
      <c r="Q6" s="192"/>
      <c r="T6" s="4"/>
      <c r="U6" s="61"/>
      <c r="V6" s="61"/>
      <c r="W6" s="61"/>
      <c r="X6" s="61"/>
      <c r="Y6" s="61"/>
      <c r="Z6" s="4"/>
      <c r="AA6" s="4"/>
      <c r="AB6" s="4"/>
    </row>
    <row r="7" spans="1:28" x14ac:dyDescent="0.25">
      <c r="E7" s="192"/>
      <c r="F7" s="192"/>
      <c r="G7" s="192"/>
      <c r="H7" s="192"/>
      <c r="I7" s="192"/>
      <c r="J7" s="192"/>
      <c r="K7" s="192"/>
      <c r="L7" s="192"/>
      <c r="M7" s="192"/>
      <c r="N7" s="192"/>
      <c r="O7" s="192"/>
      <c r="P7" s="192"/>
      <c r="Q7" s="192"/>
      <c r="U7" s="8"/>
      <c r="V7" s="8"/>
      <c r="W7" s="8"/>
      <c r="X7" s="8"/>
      <c r="Y7" s="8"/>
    </row>
    <row r="8" spans="1:28" x14ac:dyDescent="0.25">
      <c r="E8" s="192"/>
      <c r="F8" s="192"/>
      <c r="G8" s="192"/>
      <c r="H8" s="192"/>
      <c r="I8" s="192"/>
      <c r="J8" s="192"/>
      <c r="K8" s="192"/>
      <c r="L8" s="192"/>
      <c r="M8" s="192"/>
      <c r="N8" s="192"/>
      <c r="O8" s="192"/>
      <c r="P8" s="192"/>
      <c r="Q8" s="192"/>
    </row>
    <row r="9" spans="1:28" ht="19.5" x14ac:dyDescent="0.3">
      <c r="E9" s="233" t="str">
        <f>CONCATENATE("w okresie ",Arkusz18!A2," - ",Arkusz18!B2," r.")</f>
        <v>w okresie 01.10.2017 - 31.10.2017 r.</v>
      </c>
      <c r="F9" s="233"/>
      <c r="G9" s="233"/>
      <c r="H9" s="233"/>
      <c r="I9" s="233"/>
      <c r="J9" s="233"/>
      <c r="K9" s="233"/>
      <c r="L9" s="233"/>
      <c r="M9" s="233"/>
      <c r="N9" s="233"/>
      <c r="O9" s="233"/>
      <c r="P9" s="233"/>
      <c r="Q9" s="233"/>
    </row>
    <row r="14" spans="1:28" ht="18" x14ac:dyDescent="0.25">
      <c r="A14" s="9" t="s">
        <v>66</v>
      </c>
      <c r="F14" s="10"/>
    </row>
    <row r="15" spans="1:28" x14ac:dyDescent="0.25">
      <c r="F15" s="10"/>
    </row>
    <row r="16" spans="1:28" x14ac:dyDescent="0.25">
      <c r="A16" s="195" t="s">
        <v>145</v>
      </c>
      <c r="B16" s="195"/>
      <c r="C16" s="195"/>
      <c r="D16" s="195"/>
      <c r="E16" s="195"/>
      <c r="F16" s="195"/>
      <c r="G16" s="195"/>
      <c r="H16" s="195"/>
      <c r="I16" s="195"/>
      <c r="J16" s="195"/>
      <c r="K16" s="195"/>
      <c r="L16" s="195"/>
      <c r="M16" s="195"/>
      <c r="N16" s="195"/>
      <c r="O16" s="195"/>
      <c r="P16" s="195"/>
      <c r="Q16" s="195"/>
      <c r="R16" s="195"/>
      <c r="S16" s="195"/>
      <c r="T16" s="195"/>
      <c r="U16" s="195"/>
    </row>
    <row r="17" spans="1:22" x14ac:dyDescent="0.25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</row>
    <row r="18" spans="1:22" ht="15.75" thickBot="1" x14ac:dyDescent="0.3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</row>
    <row r="19" spans="1:22" x14ac:dyDescent="0.25">
      <c r="C19" s="240" t="s">
        <v>0</v>
      </c>
      <c r="D19" s="241"/>
      <c r="E19" s="241"/>
      <c r="F19" s="241"/>
      <c r="G19" s="64" t="str">
        <f>CONCATENATE(Arkusz18!A2," - ",Arkusz18!B2," r.")</f>
        <v>01.10.2017 - 31.10.2017 r.</v>
      </c>
      <c r="H19" s="65"/>
      <c r="I19" s="65"/>
      <c r="J19" s="65"/>
      <c r="K19" s="65"/>
      <c r="L19" s="65"/>
      <c r="M19" s="65"/>
      <c r="N19" s="65"/>
      <c r="O19" s="65"/>
      <c r="P19" s="65"/>
      <c r="Q19" s="65"/>
      <c r="R19" s="65"/>
      <c r="S19" s="65"/>
      <c r="T19" s="65"/>
      <c r="U19" s="65"/>
      <c r="V19" s="66"/>
    </row>
    <row r="20" spans="1:22" x14ac:dyDescent="0.25">
      <c r="C20" s="242"/>
      <c r="D20" s="194"/>
      <c r="E20" s="194"/>
      <c r="F20" s="194"/>
      <c r="G20" s="196" t="s">
        <v>30</v>
      </c>
      <c r="H20" s="197"/>
      <c r="I20" s="197"/>
      <c r="J20" s="201"/>
      <c r="K20" s="196" t="s">
        <v>31</v>
      </c>
      <c r="L20" s="197"/>
      <c r="M20" s="197"/>
      <c r="N20" s="201"/>
      <c r="O20" s="196" t="s">
        <v>104</v>
      </c>
      <c r="P20" s="197"/>
      <c r="Q20" s="197"/>
      <c r="R20" s="201"/>
      <c r="S20" s="196" t="s">
        <v>53</v>
      </c>
      <c r="T20" s="197"/>
      <c r="U20" s="197"/>
      <c r="V20" s="198"/>
    </row>
    <row r="21" spans="1:22" ht="15" customHeight="1" x14ac:dyDescent="0.25">
      <c r="C21" s="242"/>
      <c r="D21" s="194"/>
      <c r="E21" s="194"/>
      <c r="F21" s="194"/>
      <c r="G21" s="205" t="s">
        <v>29</v>
      </c>
      <c r="H21" s="206"/>
      <c r="I21" s="196" t="s">
        <v>9</v>
      </c>
      <c r="J21" s="201"/>
      <c r="K21" s="205" t="s">
        <v>32</v>
      </c>
      <c r="L21" s="206"/>
      <c r="M21" s="196" t="s">
        <v>9</v>
      </c>
      <c r="N21" s="201"/>
      <c r="O21" s="205" t="s">
        <v>29</v>
      </c>
      <c r="P21" s="206"/>
      <c r="Q21" s="196" t="s">
        <v>9</v>
      </c>
      <c r="R21" s="201"/>
      <c r="S21" s="205" t="s">
        <v>29</v>
      </c>
      <c r="T21" s="206"/>
      <c r="U21" s="196" t="s">
        <v>9</v>
      </c>
      <c r="V21" s="198"/>
    </row>
    <row r="22" spans="1:22" x14ac:dyDescent="0.25">
      <c r="C22" s="243" t="str">
        <f>Arkusz2!B2</f>
        <v>ROSJA</v>
      </c>
      <c r="D22" s="244"/>
      <c r="E22" s="244"/>
      <c r="F22" s="244"/>
      <c r="G22" s="209">
        <f>Arkusz2!F2</f>
        <v>48</v>
      </c>
      <c r="H22" s="210"/>
      <c r="I22" s="209">
        <f>Arkusz2!F8</f>
        <v>116</v>
      </c>
      <c r="J22" s="210"/>
      <c r="K22" s="209">
        <f>SUM(Arkusz2!F14,-G22)</f>
        <v>24</v>
      </c>
      <c r="L22" s="210"/>
      <c r="M22" s="209">
        <f>SUM(Arkusz2!F20,-I22)</f>
        <v>67</v>
      </c>
      <c r="N22" s="210"/>
      <c r="O22" s="209">
        <f>Arkusz2!F26</f>
        <v>3</v>
      </c>
      <c r="P22" s="210"/>
      <c r="Q22" s="209">
        <f>Arkusz2!F32</f>
        <v>11</v>
      </c>
      <c r="R22" s="210"/>
      <c r="S22" s="209">
        <f>SUM(Arkusz2!F14,O22)</f>
        <v>75</v>
      </c>
      <c r="T22" s="210"/>
      <c r="U22" s="209">
        <f>SUM(Arkusz2!F20,Q22)</f>
        <v>194</v>
      </c>
      <c r="V22" s="301"/>
    </row>
    <row r="23" spans="1:22" x14ac:dyDescent="0.25">
      <c r="C23" s="245" t="str">
        <f>Arkusz2!B3</f>
        <v>UKRAINA</v>
      </c>
      <c r="D23" s="246"/>
      <c r="E23" s="246"/>
      <c r="F23" s="246"/>
      <c r="G23" s="211">
        <f>Arkusz2!F3</f>
        <v>12</v>
      </c>
      <c r="H23" s="213"/>
      <c r="I23" s="211">
        <f>Arkusz2!F9</f>
        <v>15</v>
      </c>
      <c r="J23" s="213"/>
      <c r="K23" s="211">
        <f>SUM(Arkusz2!F15,-G23)</f>
        <v>11</v>
      </c>
      <c r="L23" s="213"/>
      <c r="M23" s="211">
        <f>SUM(Arkusz2!F21,-I23)</f>
        <v>15</v>
      </c>
      <c r="N23" s="213"/>
      <c r="O23" s="211">
        <f>Arkusz2!F27</f>
        <v>4</v>
      </c>
      <c r="P23" s="213"/>
      <c r="Q23" s="211">
        <f>Arkusz2!F33</f>
        <v>9</v>
      </c>
      <c r="R23" s="213"/>
      <c r="S23" s="211">
        <f>SUM(Arkusz2!F15,O23)</f>
        <v>27</v>
      </c>
      <c r="T23" s="213"/>
      <c r="U23" s="211">
        <f>SUM(Arkusz2!F21,Q23)</f>
        <v>39</v>
      </c>
      <c r="V23" s="212"/>
    </row>
    <row r="24" spans="1:22" x14ac:dyDescent="0.25">
      <c r="C24" s="243" t="str">
        <f>Arkusz2!B4</f>
        <v>TADŻYKISTAN</v>
      </c>
      <c r="D24" s="244"/>
      <c r="E24" s="244"/>
      <c r="F24" s="244"/>
      <c r="G24" s="209">
        <f>Arkusz2!F4</f>
        <v>1</v>
      </c>
      <c r="H24" s="210"/>
      <c r="I24" s="209">
        <f>Arkusz2!F10</f>
        <v>1</v>
      </c>
      <c r="J24" s="210"/>
      <c r="K24" s="209">
        <f>SUM(Arkusz2!F16,-G24)</f>
        <v>0</v>
      </c>
      <c r="L24" s="210"/>
      <c r="M24" s="209">
        <f>SUM(Arkusz2!F22,-I24)</f>
        <v>0</v>
      </c>
      <c r="N24" s="210"/>
      <c r="O24" s="209">
        <f>Arkusz2!F28</f>
        <v>1</v>
      </c>
      <c r="P24" s="210"/>
      <c r="Q24" s="209">
        <f>Arkusz2!F34</f>
        <v>1</v>
      </c>
      <c r="R24" s="210"/>
      <c r="S24" s="209">
        <f>SUM(Arkusz2!F16,O24)</f>
        <v>2</v>
      </c>
      <c r="T24" s="210"/>
      <c r="U24" s="209">
        <f>SUM(Arkusz2!F22,Q24)</f>
        <v>2</v>
      </c>
      <c r="V24" s="301"/>
    </row>
    <row r="25" spans="1:22" x14ac:dyDescent="0.25">
      <c r="C25" s="245" t="str">
        <f>Arkusz2!B5</f>
        <v>ARMENIA</v>
      </c>
      <c r="D25" s="246"/>
      <c r="E25" s="246"/>
      <c r="F25" s="246"/>
      <c r="G25" s="211">
        <f>Arkusz2!F5</f>
        <v>2</v>
      </c>
      <c r="H25" s="213"/>
      <c r="I25" s="211">
        <f>Arkusz2!F11</f>
        <v>3</v>
      </c>
      <c r="J25" s="213"/>
      <c r="K25" s="211">
        <f>SUM(Arkusz2!F17,-G25)</f>
        <v>2</v>
      </c>
      <c r="L25" s="213"/>
      <c r="M25" s="211">
        <f>SUM(Arkusz2!F23,-I25)</f>
        <v>5</v>
      </c>
      <c r="N25" s="213"/>
      <c r="O25" s="211">
        <f>Arkusz2!F29</f>
        <v>0</v>
      </c>
      <c r="P25" s="213"/>
      <c r="Q25" s="211">
        <f>Arkusz2!F35</f>
        <v>0</v>
      </c>
      <c r="R25" s="213"/>
      <c r="S25" s="211">
        <f>SUM(Arkusz2!F17,O25)</f>
        <v>4</v>
      </c>
      <c r="T25" s="213"/>
      <c r="U25" s="211">
        <f>SUM(Arkusz2!F23,Q25)</f>
        <v>8</v>
      </c>
      <c r="V25" s="212"/>
    </row>
    <row r="26" spans="1:22" x14ac:dyDescent="0.25">
      <c r="C26" s="243" t="str">
        <f>Arkusz2!B6</f>
        <v>GRUZJA</v>
      </c>
      <c r="D26" s="244"/>
      <c r="E26" s="244"/>
      <c r="F26" s="244"/>
      <c r="G26" s="209">
        <f>Arkusz2!F6</f>
        <v>2</v>
      </c>
      <c r="H26" s="210"/>
      <c r="I26" s="209">
        <f>Arkusz2!F12</f>
        <v>2</v>
      </c>
      <c r="J26" s="210"/>
      <c r="K26" s="209">
        <f>SUM(Arkusz2!F18,-G26)</f>
        <v>1</v>
      </c>
      <c r="L26" s="210"/>
      <c r="M26" s="209">
        <f>SUM(Arkusz2!F24,-I26)</f>
        <v>3</v>
      </c>
      <c r="N26" s="210"/>
      <c r="O26" s="209">
        <f>Arkusz2!F30</f>
        <v>0</v>
      </c>
      <c r="P26" s="210"/>
      <c r="Q26" s="209">
        <f>Arkusz2!F36</f>
        <v>0</v>
      </c>
      <c r="R26" s="210"/>
      <c r="S26" s="209">
        <f>SUM(Arkusz2!F18,O26)</f>
        <v>3</v>
      </c>
      <c r="T26" s="210"/>
      <c r="U26" s="209">
        <f>SUM(Arkusz2!F24,Q26)</f>
        <v>5</v>
      </c>
      <c r="V26" s="301"/>
    </row>
    <row r="27" spans="1:22" ht="15.75" thickBot="1" x14ac:dyDescent="0.3">
      <c r="C27" s="249" t="str">
        <f>Arkusz2!B7</f>
        <v>Pozostałe</v>
      </c>
      <c r="D27" s="250"/>
      <c r="E27" s="250"/>
      <c r="F27" s="250"/>
      <c r="G27" s="207">
        <f>Arkusz2!F7</f>
        <v>16</v>
      </c>
      <c r="H27" s="208"/>
      <c r="I27" s="207">
        <f>Arkusz2!F13</f>
        <v>24</v>
      </c>
      <c r="J27" s="208"/>
      <c r="K27" s="207">
        <f>SUM(Arkusz2!F19,-G27)</f>
        <v>10</v>
      </c>
      <c r="L27" s="208"/>
      <c r="M27" s="207">
        <f>SUM(Arkusz2!F25,-I27)</f>
        <v>11</v>
      </c>
      <c r="N27" s="208"/>
      <c r="O27" s="207">
        <f>Arkusz2!F31</f>
        <v>1</v>
      </c>
      <c r="P27" s="208"/>
      <c r="Q27" s="207">
        <f>Arkusz2!F37</f>
        <v>1</v>
      </c>
      <c r="R27" s="208"/>
      <c r="S27" s="207">
        <f>SUM(Arkusz2!F19,O27)</f>
        <v>27</v>
      </c>
      <c r="T27" s="208"/>
      <c r="U27" s="207">
        <f>SUM(Arkusz2!F25,Q27)</f>
        <v>36</v>
      </c>
      <c r="V27" s="308"/>
    </row>
    <row r="28" spans="1:22" ht="15.75" thickBot="1" x14ac:dyDescent="0.3">
      <c r="C28" s="247" t="s">
        <v>1</v>
      </c>
      <c r="D28" s="248"/>
      <c r="E28" s="248"/>
      <c r="F28" s="248"/>
      <c r="G28" s="202">
        <f>SUM(G22:G27)</f>
        <v>81</v>
      </c>
      <c r="H28" s="203"/>
      <c r="I28" s="202">
        <f>SUM(I22:I27)</f>
        <v>161</v>
      </c>
      <c r="J28" s="203"/>
      <c r="K28" s="202">
        <f>SUM(K22:K27)</f>
        <v>48</v>
      </c>
      <c r="L28" s="203"/>
      <c r="M28" s="202">
        <f>SUM(M22:M27)</f>
        <v>101</v>
      </c>
      <c r="N28" s="203"/>
      <c r="O28" s="202">
        <f>SUM(O22:O27)</f>
        <v>9</v>
      </c>
      <c r="P28" s="203"/>
      <c r="Q28" s="202">
        <f>SUM(Q22:Q27)</f>
        <v>22</v>
      </c>
      <c r="R28" s="203"/>
      <c r="S28" s="202">
        <f>SUM(S22:S27)</f>
        <v>138</v>
      </c>
      <c r="T28" s="203"/>
      <c r="U28" s="202">
        <f>SUM(U22:U27)</f>
        <v>284</v>
      </c>
      <c r="V28" s="204"/>
    </row>
    <row r="32" spans="1:22" x14ac:dyDescent="0.25">
      <c r="M32" s="12"/>
      <c r="N32" s="12"/>
      <c r="O32" s="12"/>
      <c r="P32" s="12"/>
      <c r="Q32" s="12"/>
      <c r="R32" s="12"/>
      <c r="S32" s="12"/>
    </row>
    <row r="33" spans="1:19" x14ac:dyDescent="0.25">
      <c r="M33" s="12"/>
      <c r="N33" s="12"/>
      <c r="O33" s="12"/>
      <c r="P33" s="12"/>
      <c r="Q33" s="12"/>
      <c r="R33" s="12"/>
      <c r="S33" s="12"/>
    </row>
    <row r="34" spans="1:19" x14ac:dyDescent="0.25">
      <c r="M34" s="12"/>
      <c r="N34" s="12"/>
      <c r="O34" s="12"/>
      <c r="P34" s="12"/>
      <c r="Q34" s="12"/>
      <c r="R34" s="12"/>
      <c r="S34" s="12"/>
    </row>
    <row r="35" spans="1:19" x14ac:dyDescent="0.25">
      <c r="M35" s="12"/>
      <c r="N35" s="12"/>
      <c r="O35" s="12"/>
      <c r="P35" s="12"/>
      <c r="Q35" s="12"/>
      <c r="R35" s="12"/>
      <c r="S35" s="12"/>
    </row>
    <row r="36" spans="1:19" x14ac:dyDescent="0.25">
      <c r="M36" s="12"/>
      <c r="N36" s="12"/>
      <c r="O36" s="12"/>
      <c r="P36" s="12"/>
      <c r="Q36" s="12"/>
      <c r="R36" s="12"/>
      <c r="S36" s="12"/>
    </row>
    <row r="37" spans="1:19" x14ac:dyDescent="0.25">
      <c r="M37" s="12"/>
      <c r="N37" s="12"/>
      <c r="O37" s="12"/>
      <c r="P37" s="12"/>
      <c r="Q37" s="12"/>
      <c r="R37" s="12"/>
      <c r="S37" s="12"/>
    </row>
    <row r="38" spans="1:19" x14ac:dyDescent="0.25">
      <c r="M38" s="12"/>
      <c r="N38" s="12"/>
      <c r="O38" s="12"/>
      <c r="P38" s="12"/>
      <c r="Q38" s="12"/>
      <c r="R38" s="12"/>
      <c r="S38" s="12"/>
    </row>
    <row r="39" spans="1:19" x14ac:dyDescent="0.25">
      <c r="M39" s="12"/>
      <c r="N39" s="12"/>
      <c r="O39" s="12"/>
      <c r="P39" s="12"/>
      <c r="Q39" s="12"/>
      <c r="R39" s="12"/>
      <c r="S39" s="12"/>
    </row>
    <row r="40" spans="1:19" x14ac:dyDescent="0.25">
      <c r="D40" s="230"/>
      <c r="E40" s="230"/>
    </row>
    <row r="44" spans="1:19" x14ac:dyDescent="0.25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</row>
    <row r="50" spans="1:26" ht="15.75" thickBot="1" x14ac:dyDescent="0.3"/>
    <row r="51" spans="1:26" x14ac:dyDescent="0.25">
      <c r="C51" s="240" t="s">
        <v>0</v>
      </c>
      <c r="D51" s="241"/>
      <c r="E51" s="241"/>
      <c r="F51" s="241"/>
      <c r="G51" s="64" t="str">
        <f>CONCATENATE(Arkusz18!C2," - ",Arkusz18!B2," r.")</f>
        <v>01.01.2017 - 31.10.2017 r.</v>
      </c>
      <c r="H51" s="65"/>
      <c r="I51" s="65"/>
      <c r="J51" s="65"/>
      <c r="K51" s="65"/>
      <c r="L51" s="65"/>
      <c r="M51" s="65"/>
      <c r="N51" s="65"/>
      <c r="O51" s="65"/>
      <c r="P51" s="65"/>
      <c r="Q51" s="65"/>
      <c r="R51" s="65"/>
      <c r="S51" s="65"/>
      <c r="T51" s="65"/>
      <c r="U51" s="65"/>
      <c r="V51" s="66"/>
    </row>
    <row r="52" spans="1:26" x14ac:dyDescent="0.25">
      <c r="C52" s="242"/>
      <c r="D52" s="194"/>
      <c r="E52" s="194"/>
      <c r="F52" s="194"/>
      <c r="G52" s="194" t="s">
        <v>30</v>
      </c>
      <c r="H52" s="194"/>
      <c r="I52" s="194"/>
      <c r="J52" s="194"/>
      <c r="K52" s="194" t="s">
        <v>31</v>
      </c>
      <c r="L52" s="194"/>
      <c r="M52" s="194"/>
      <c r="N52" s="194"/>
      <c r="O52" s="194" t="s">
        <v>142</v>
      </c>
      <c r="P52" s="194"/>
      <c r="Q52" s="194"/>
      <c r="R52" s="194"/>
      <c r="S52" s="196" t="s">
        <v>53</v>
      </c>
      <c r="T52" s="197"/>
      <c r="U52" s="197"/>
      <c r="V52" s="198"/>
    </row>
    <row r="53" spans="1:26" x14ac:dyDescent="0.25">
      <c r="C53" s="242"/>
      <c r="D53" s="194"/>
      <c r="E53" s="194"/>
      <c r="F53" s="194"/>
      <c r="G53" s="199" t="s">
        <v>29</v>
      </c>
      <c r="H53" s="199"/>
      <c r="I53" s="194" t="s">
        <v>9</v>
      </c>
      <c r="J53" s="194"/>
      <c r="K53" s="199" t="s">
        <v>32</v>
      </c>
      <c r="L53" s="199"/>
      <c r="M53" s="194" t="s">
        <v>9</v>
      </c>
      <c r="N53" s="194"/>
      <c r="O53" s="199" t="s">
        <v>29</v>
      </c>
      <c r="P53" s="199"/>
      <c r="Q53" s="194" t="s">
        <v>9</v>
      </c>
      <c r="R53" s="194"/>
      <c r="S53" s="199" t="s">
        <v>29</v>
      </c>
      <c r="T53" s="199"/>
      <c r="U53" s="194" t="s">
        <v>9</v>
      </c>
      <c r="V53" s="200"/>
    </row>
    <row r="54" spans="1:26" x14ac:dyDescent="0.25">
      <c r="C54" s="243" t="str">
        <f>Arkusz3!B2</f>
        <v>ROSJA</v>
      </c>
      <c r="D54" s="244"/>
      <c r="E54" s="244"/>
      <c r="F54" s="244"/>
      <c r="G54" s="184">
        <f>Arkusz3!F2</f>
        <v>602</v>
      </c>
      <c r="H54" s="184"/>
      <c r="I54" s="184">
        <f>Arkusz3!F8</f>
        <v>1845</v>
      </c>
      <c r="J54" s="184"/>
      <c r="K54" s="184">
        <f>SUM(Arkusz3!F14,-G54)</f>
        <v>279</v>
      </c>
      <c r="L54" s="184"/>
      <c r="M54" s="184">
        <f>SUM(Arkusz3!F20,-I54)</f>
        <v>797</v>
      </c>
      <c r="N54" s="184"/>
      <c r="O54" s="184">
        <f>Arkusz3!F26</f>
        <v>159</v>
      </c>
      <c r="P54" s="184"/>
      <c r="Q54" s="184">
        <f>Arkusz3!F32</f>
        <v>477</v>
      </c>
      <c r="R54" s="184"/>
      <c r="S54" s="184">
        <f>SUM(Arkusz3!F14,O54)</f>
        <v>1040</v>
      </c>
      <c r="T54" s="184"/>
      <c r="U54" s="184">
        <f>SUM(Arkusz3!F20,Q54)</f>
        <v>3119</v>
      </c>
      <c r="V54" s="185"/>
    </row>
    <row r="55" spans="1:26" x14ac:dyDescent="0.25">
      <c r="C55" s="245" t="str">
        <f>Arkusz3!B3</f>
        <v>UKRAINA</v>
      </c>
      <c r="D55" s="246"/>
      <c r="E55" s="246"/>
      <c r="F55" s="246"/>
      <c r="G55" s="186">
        <f>Arkusz3!F3</f>
        <v>175</v>
      </c>
      <c r="H55" s="186"/>
      <c r="I55" s="186">
        <f>Arkusz3!F9</f>
        <v>234</v>
      </c>
      <c r="J55" s="186"/>
      <c r="K55" s="186">
        <f>SUM(Arkusz3!F15,-G55)</f>
        <v>206</v>
      </c>
      <c r="L55" s="186"/>
      <c r="M55" s="186">
        <f>SUM(Arkusz3!F21,-I55)</f>
        <v>349</v>
      </c>
      <c r="N55" s="186"/>
      <c r="O55" s="186">
        <f>Arkusz3!F27</f>
        <v>24</v>
      </c>
      <c r="P55" s="186"/>
      <c r="Q55" s="186">
        <f>Arkusz3!F33</f>
        <v>29</v>
      </c>
      <c r="R55" s="186"/>
      <c r="S55" s="186">
        <f>SUM(Arkusz3!F15,O55)</f>
        <v>405</v>
      </c>
      <c r="T55" s="186"/>
      <c r="U55" s="186">
        <f>SUM(Arkusz3!F21,Q55)</f>
        <v>612</v>
      </c>
      <c r="V55" s="187"/>
    </row>
    <row r="56" spans="1:26" x14ac:dyDescent="0.25">
      <c r="C56" s="243" t="str">
        <f>Arkusz3!B4</f>
        <v>TADŻYKISTAN</v>
      </c>
      <c r="D56" s="244"/>
      <c r="E56" s="244"/>
      <c r="F56" s="244"/>
      <c r="G56" s="184">
        <f>Arkusz3!F4</f>
        <v>33</v>
      </c>
      <c r="H56" s="184"/>
      <c r="I56" s="184">
        <f>Arkusz3!F10</f>
        <v>65</v>
      </c>
      <c r="J56" s="184"/>
      <c r="K56" s="184">
        <f>SUM(Arkusz3!F16,-G56)</f>
        <v>12</v>
      </c>
      <c r="L56" s="184"/>
      <c r="M56" s="184">
        <f>SUM(Arkusz3!F22,-I56)</f>
        <v>33</v>
      </c>
      <c r="N56" s="184"/>
      <c r="O56" s="184">
        <f>Arkusz3!F28</f>
        <v>10</v>
      </c>
      <c r="P56" s="184"/>
      <c r="Q56" s="184">
        <f>Arkusz3!F34</f>
        <v>21</v>
      </c>
      <c r="R56" s="184"/>
      <c r="S56" s="184">
        <f>SUM(Arkusz3!F16,O56)</f>
        <v>55</v>
      </c>
      <c r="T56" s="184"/>
      <c r="U56" s="184">
        <f>SUM(Arkusz3!F22,Q56)</f>
        <v>119</v>
      </c>
      <c r="V56" s="185"/>
    </row>
    <row r="57" spans="1:26" x14ac:dyDescent="0.25">
      <c r="C57" s="245" t="str">
        <f>Arkusz3!B5</f>
        <v>ARMENIA</v>
      </c>
      <c r="D57" s="246"/>
      <c r="E57" s="246"/>
      <c r="F57" s="246"/>
      <c r="G57" s="186">
        <f>Arkusz3!F5</f>
        <v>28</v>
      </c>
      <c r="H57" s="186"/>
      <c r="I57" s="186">
        <f>Arkusz3!F11</f>
        <v>59</v>
      </c>
      <c r="J57" s="186"/>
      <c r="K57" s="186">
        <f>SUM(Arkusz3!F17,-G57)</f>
        <v>8</v>
      </c>
      <c r="L57" s="186"/>
      <c r="M57" s="186">
        <f>SUM(Arkusz3!F23,-I57)</f>
        <v>14</v>
      </c>
      <c r="N57" s="186"/>
      <c r="O57" s="186">
        <f>Arkusz3!F29</f>
        <v>3</v>
      </c>
      <c r="P57" s="186"/>
      <c r="Q57" s="186">
        <f>Arkusz3!F35</f>
        <v>6</v>
      </c>
      <c r="R57" s="186"/>
      <c r="S57" s="186">
        <f>SUM(Arkusz3!F17,O57)</f>
        <v>39</v>
      </c>
      <c r="T57" s="186"/>
      <c r="U57" s="186">
        <f>SUM(Arkusz3!F23,Q57)</f>
        <v>79</v>
      </c>
      <c r="V57" s="187"/>
    </row>
    <row r="58" spans="1:26" x14ac:dyDescent="0.25">
      <c r="C58" s="243" t="str">
        <f>Arkusz3!B6</f>
        <v>GRUZJA</v>
      </c>
      <c r="D58" s="244"/>
      <c r="E58" s="244"/>
      <c r="F58" s="244"/>
      <c r="G58" s="184">
        <f>Arkusz3!F6</f>
        <v>13</v>
      </c>
      <c r="H58" s="184"/>
      <c r="I58" s="184">
        <f>Arkusz3!F12</f>
        <v>18</v>
      </c>
      <c r="J58" s="184"/>
      <c r="K58" s="184">
        <f>SUM(Arkusz3!F18,-G58)</f>
        <v>14</v>
      </c>
      <c r="L58" s="184"/>
      <c r="M58" s="184">
        <f>SUM(Arkusz3!F24,-I58)</f>
        <v>36</v>
      </c>
      <c r="N58" s="184"/>
      <c r="O58" s="184">
        <f>Arkusz3!F30</f>
        <v>2</v>
      </c>
      <c r="P58" s="184"/>
      <c r="Q58" s="184">
        <f>Arkusz3!F36</f>
        <v>6</v>
      </c>
      <c r="R58" s="184"/>
      <c r="S58" s="184">
        <f>SUM(Arkusz3!F18,O58)</f>
        <v>29</v>
      </c>
      <c r="T58" s="184"/>
      <c r="U58" s="184">
        <f>SUM(Arkusz3!F24,Q58)</f>
        <v>60</v>
      </c>
      <c r="V58" s="185"/>
    </row>
    <row r="59" spans="1:26" ht="15.75" thickBot="1" x14ac:dyDescent="0.3">
      <c r="C59" s="249" t="str">
        <f>Arkusz3!B7</f>
        <v>Pozostałe</v>
      </c>
      <c r="D59" s="250"/>
      <c r="E59" s="250"/>
      <c r="F59" s="250"/>
      <c r="G59" s="193">
        <f>Arkusz3!F7</f>
        <v>292</v>
      </c>
      <c r="H59" s="193"/>
      <c r="I59" s="193">
        <f>Arkusz3!F13</f>
        <v>364</v>
      </c>
      <c r="J59" s="193"/>
      <c r="K59" s="193">
        <f>SUM(Arkusz3!F19,-G59)</f>
        <v>67</v>
      </c>
      <c r="L59" s="193"/>
      <c r="M59" s="193">
        <f>SUM(Arkusz3!F25,-I59)</f>
        <v>91</v>
      </c>
      <c r="N59" s="193"/>
      <c r="O59" s="193">
        <f>Arkusz3!F31</f>
        <v>15</v>
      </c>
      <c r="P59" s="193"/>
      <c r="Q59" s="193">
        <f>Arkusz3!F37</f>
        <v>22</v>
      </c>
      <c r="R59" s="193"/>
      <c r="S59" s="193">
        <f>SUM(Arkusz3!F19,O59)</f>
        <v>374</v>
      </c>
      <c r="T59" s="193"/>
      <c r="U59" s="193">
        <f>SUM(Arkusz3!F25,Q59)</f>
        <v>477</v>
      </c>
      <c r="V59" s="218"/>
    </row>
    <row r="60" spans="1:26" ht="15.75" thickBot="1" x14ac:dyDescent="0.3">
      <c r="C60" s="335" t="s">
        <v>1</v>
      </c>
      <c r="D60" s="336"/>
      <c r="E60" s="336"/>
      <c r="F60" s="336"/>
      <c r="G60" s="251">
        <f>SUM(G54:G59)</f>
        <v>1143</v>
      </c>
      <c r="H60" s="251"/>
      <c r="I60" s="251">
        <f>SUM(I54:I59)</f>
        <v>2585</v>
      </c>
      <c r="J60" s="251"/>
      <c r="K60" s="251">
        <f>SUM(K54:K59)</f>
        <v>586</v>
      </c>
      <c r="L60" s="251"/>
      <c r="M60" s="251">
        <f>SUM(M54:M59)</f>
        <v>1320</v>
      </c>
      <c r="N60" s="251"/>
      <c r="O60" s="251">
        <f>SUM(O54:O59)</f>
        <v>213</v>
      </c>
      <c r="P60" s="251"/>
      <c r="Q60" s="251">
        <f>SUM(Q54:Q59)</f>
        <v>561</v>
      </c>
      <c r="R60" s="251"/>
      <c r="S60" s="251">
        <f>SUM(S54:S59)</f>
        <v>1942</v>
      </c>
      <c r="T60" s="251"/>
      <c r="U60" s="251">
        <f>SUM(U54:U59)</f>
        <v>4466</v>
      </c>
      <c r="V60" s="252"/>
    </row>
    <row r="61" spans="1:26" x14ac:dyDescent="0.25">
      <c r="A61" s="4"/>
      <c r="B61" s="56"/>
      <c r="C61" s="57"/>
      <c r="D61" s="57"/>
      <c r="E61" s="57"/>
      <c r="F61" s="57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6"/>
    </row>
    <row r="62" spans="1:26" ht="15" customHeight="1" x14ac:dyDescent="0.25">
      <c r="A62" s="302" t="s">
        <v>67</v>
      </c>
      <c r="B62" s="302"/>
      <c r="C62" s="302"/>
      <c r="D62" s="302"/>
      <c r="E62" s="302"/>
      <c r="F62" s="302"/>
      <c r="G62" s="302"/>
      <c r="H62" s="302"/>
      <c r="I62" s="302"/>
      <c r="J62" s="302"/>
      <c r="K62" s="302"/>
      <c r="L62" s="302"/>
      <c r="M62" s="302"/>
      <c r="N62" s="302"/>
      <c r="O62" s="302"/>
      <c r="P62" s="302"/>
      <c r="Q62" s="302"/>
      <c r="R62" s="302"/>
      <c r="S62" s="302"/>
      <c r="T62" s="302"/>
      <c r="U62" s="302"/>
      <c r="V62" s="302"/>
      <c r="W62" s="302"/>
      <c r="X62" s="302"/>
      <c r="Y62" s="302"/>
      <c r="Z62" s="302"/>
    </row>
    <row r="63" spans="1:26" ht="15" customHeight="1" x14ac:dyDescent="0.25">
      <c r="A63" s="13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4"/>
      <c r="Z63" s="13"/>
    </row>
    <row r="67" spans="4:26" x14ac:dyDescent="0.25">
      <c r="M67" s="12"/>
      <c r="N67" s="12"/>
      <c r="O67" s="12"/>
      <c r="P67" s="12"/>
      <c r="Q67" s="12"/>
      <c r="R67" s="12"/>
      <c r="S67" s="12"/>
    </row>
    <row r="68" spans="4:26" x14ac:dyDescent="0.25">
      <c r="M68" s="12"/>
      <c r="N68" s="12"/>
      <c r="O68" s="12"/>
      <c r="P68" s="12"/>
      <c r="Q68" s="12"/>
      <c r="R68" s="12"/>
      <c r="S68" s="12"/>
    </row>
    <row r="69" spans="4:26" x14ac:dyDescent="0.25">
      <c r="M69" s="12"/>
      <c r="N69" s="12"/>
      <c r="O69" s="12"/>
      <c r="P69" s="12"/>
      <c r="Q69" s="12"/>
      <c r="R69" s="12"/>
      <c r="S69" s="12"/>
    </row>
    <row r="70" spans="4:26" x14ac:dyDescent="0.25">
      <c r="M70" s="12"/>
      <c r="N70" s="12"/>
      <c r="O70" s="12"/>
      <c r="P70" s="12"/>
      <c r="Q70" s="12"/>
      <c r="R70" s="12"/>
      <c r="S70" s="12"/>
    </row>
    <row r="71" spans="4:26" x14ac:dyDescent="0.25">
      <c r="M71" s="12"/>
      <c r="N71" s="12"/>
      <c r="O71" s="12"/>
      <c r="P71" s="12"/>
      <c r="Q71" s="12"/>
      <c r="R71" s="12"/>
      <c r="S71" s="12"/>
    </row>
    <row r="72" spans="4:26" x14ac:dyDescent="0.25">
      <c r="M72" s="12"/>
      <c r="N72" s="12"/>
      <c r="O72" s="12"/>
      <c r="P72" s="12"/>
      <c r="Q72" s="12"/>
      <c r="R72" s="12"/>
      <c r="S72" s="12"/>
    </row>
    <row r="73" spans="4:26" x14ac:dyDescent="0.25">
      <c r="M73" s="12"/>
      <c r="N73" s="12"/>
      <c r="O73" s="12"/>
      <c r="P73" s="12"/>
      <c r="Q73" s="12"/>
      <c r="R73" s="12"/>
      <c r="S73" s="12"/>
    </row>
    <row r="74" spans="4:26" x14ac:dyDescent="0.25">
      <c r="M74" s="12"/>
      <c r="N74" s="12"/>
      <c r="O74" s="12"/>
      <c r="P74" s="12"/>
      <c r="Q74" s="12"/>
      <c r="R74" s="12"/>
      <c r="S74" s="12"/>
    </row>
    <row r="75" spans="4:26" x14ac:dyDescent="0.25">
      <c r="D75" s="230"/>
      <c r="E75" s="230"/>
    </row>
    <row r="80" spans="4:26" x14ac:dyDescent="0.25">
      <c r="V80" s="15"/>
      <c r="W80" s="15"/>
      <c r="X80" s="15"/>
      <c r="Y80" s="16"/>
      <c r="Z80" s="15"/>
    </row>
    <row r="81" spans="1:26" x14ac:dyDescent="0.25">
      <c r="V81" s="15"/>
      <c r="W81" s="15"/>
      <c r="X81" s="15"/>
      <c r="Y81" s="16"/>
      <c r="Z81" s="15"/>
    </row>
    <row r="82" spans="1:26" x14ac:dyDescent="0.25">
      <c r="A82" s="17"/>
      <c r="B82" s="17"/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5"/>
      <c r="W82" s="15"/>
      <c r="X82" s="15"/>
      <c r="Y82" s="16"/>
      <c r="Z82" s="15"/>
    </row>
    <row r="83" spans="1:26" x14ac:dyDescent="0.25">
      <c r="A83" s="17"/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5"/>
      <c r="W83" s="15"/>
      <c r="X83" s="15"/>
      <c r="Y83" s="16"/>
      <c r="Z83" s="15"/>
    </row>
    <row r="84" spans="1:26" x14ac:dyDescent="0.25">
      <c r="A84" s="17"/>
      <c r="B84" s="17"/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5"/>
      <c r="W84" s="15"/>
      <c r="X84" s="15"/>
      <c r="Y84" s="16"/>
      <c r="Z84" s="15"/>
    </row>
    <row r="85" spans="1:26" x14ac:dyDescent="0.25">
      <c r="A85" s="17"/>
      <c r="B85" s="17"/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5"/>
      <c r="W85" s="15"/>
      <c r="X85" s="15"/>
      <c r="Y85" s="16"/>
      <c r="Z85" s="15"/>
    </row>
    <row r="86" spans="1:26" x14ac:dyDescent="0.25">
      <c r="A86" s="17"/>
      <c r="B86" s="17"/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5"/>
      <c r="W86" s="15"/>
      <c r="X86" s="15"/>
      <c r="Y86" s="16"/>
      <c r="Z86" s="15"/>
    </row>
    <row r="87" spans="1:26" ht="15" customHeight="1" x14ac:dyDescent="0.25">
      <c r="A87" s="97" t="s">
        <v>161</v>
      </c>
      <c r="B87" s="97"/>
      <c r="C87" s="97"/>
      <c r="D87" s="97"/>
      <c r="E87" s="97"/>
      <c r="F87" s="97"/>
      <c r="G87" s="97"/>
      <c r="H87" s="97"/>
      <c r="I87" s="97"/>
      <c r="J87" s="97"/>
      <c r="K87" s="97"/>
      <c r="L87" s="97"/>
      <c r="M87" s="97"/>
      <c r="N87" s="97"/>
      <c r="O87" s="97"/>
      <c r="P87" s="97"/>
      <c r="Q87" s="97"/>
      <c r="R87" s="97"/>
      <c r="S87" s="97"/>
      <c r="T87" s="97"/>
      <c r="U87" s="97"/>
      <c r="V87" s="97"/>
      <c r="W87" s="97"/>
      <c r="X87" s="97"/>
      <c r="Y87" s="97"/>
    </row>
    <row r="88" spans="1:26" s="59" customFormat="1" ht="15" customHeight="1" x14ac:dyDescent="0.25">
      <c r="A88" s="97"/>
      <c r="B88" s="97"/>
      <c r="C88" s="97"/>
      <c r="D88" s="97"/>
      <c r="E88" s="97"/>
      <c r="F88" s="97"/>
      <c r="G88" s="97"/>
      <c r="H88" s="97"/>
      <c r="I88" s="97"/>
      <c r="J88" s="97"/>
      <c r="K88" s="97"/>
      <c r="L88" s="97"/>
      <c r="M88" s="97"/>
      <c r="N88" s="97"/>
      <c r="O88" s="97"/>
      <c r="P88" s="97"/>
      <c r="Q88" s="97"/>
      <c r="R88" s="97"/>
      <c r="S88" s="97"/>
      <c r="T88" s="97"/>
      <c r="U88" s="97"/>
      <c r="V88" s="97"/>
      <c r="W88" s="97"/>
      <c r="X88" s="97"/>
      <c r="Y88" s="97"/>
    </row>
    <row r="89" spans="1:26" s="59" customFormat="1" ht="15" customHeight="1" x14ac:dyDescent="0.25">
      <c r="A89" s="97"/>
      <c r="B89" s="97"/>
      <c r="C89" s="97"/>
      <c r="D89" s="97"/>
      <c r="E89" s="97"/>
      <c r="F89" s="97"/>
      <c r="G89" s="97"/>
      <c r="H89" s="97"/>
      <c r="I89" s="97"/>
      <c r="J89" s="97"/>
      <c r="K89" s="97"/>
      <c r="L89" s="97"/>
      <c r="M89" s="97"/>
      <c r="N89" s="97"/>
      <c r="O89" s="97"/>
      <c r="P89" s="97"/>
      <c r="Q89" s="97"/>
      <c r="R89" s="97"/>
      <c r="S89" s="97"/>
      <c r="T89" s="97"/>
      <c r="U89" s="97"/>
      <c r="V89" s="97"/>
      <c r="W89" s="97"/>
      <c r="X89" s="97"/>
      <c r="Y89" s="97"/>
    </row>
    <row r="90" spans="1:26" s="59" customFormat="1" ht="15" customHeight="1" x14ac:dyDescent="0.25">
      <c r="A90" s="97"/>
      <c r="B90" s="97"/>
      <c r="C90" s="97"/>
      <c r="D90" s="97"/>
      <c r="E90" s="97"/>
      <c r="F90" s="97"/>
      <c r="G90" s="97"/>
      <c r="H90" s="97"/>
      <c r="I90" s="97"/>
      <c r="J90" s="97"/>
      <c r="K90" s="97"/>
      <c r="L90" s="97"/>
      <c r="M90" s="97"/>
      <c r="N90" s="97"/>
      <c r="O90" s="97"/>
      <c r="P90" s="97"/>
      <c r="Q90" s="97"/>
      <c r="R90" s="97"/>
      <c r="S90" s="97"/>
      <c r="T90" s="97"/>
      <c r="U90" s="97"/>
      <c r="V90" s="97"/>
      <c r="W90" s="97"/>
      <c r="X90" s="97"/>
      <c r="Y90" s="97"/>
    </row>
    <row r="91" spans="1:26" s="59" customFormat="1" ht="15" customHeight="1" x14ac:dyDescent="0.25">
      <c r="A91" s="97"/>
      <c r="B91" s="97"/>
      <c r="C91" s="97"/>
      <c r="D91" s="97"/>
      <c r="E91" s="97"/>
      <c r="F91" s="97"/>
      <c r="G91" s="97"/>
      <c r="H91" s="97"/>
      <c r="I91" s="97"/>
      <c r="J91" s="97"/>
      <c r="K91" s="97"/>
      <c r="L91" s="97"/>
      <c r="M91" s="97"/>
      <c r="N91" s="97"/>
      <c r="O91" s="97"/>
      <c r="P91" s="97"/>
      <c r="Q91" s="97"/>
      <c r="R91" s="97"/>
      <c r="S91" s="97"/>
      <c r="T91" s="97"/>
      <c r="U91" s="97"/>
      <c r="V91" s="97"/>
      <c r="W91" s="97"/>
      <c r="X91" s="97"/>
      <c r="Y91" s="97"/>
    </row>
    <row r="92" spans="1:26" s="59" customFormat="1" ht="15" customHeight="1" x14ac:dyDescent="0.25">
      <c r="A92" s="97"/>
      <c r="B92" s="97"/>
      <c r="C92" s="97"/>
      <c r="D92" s="97"/>
      <c r="E92" s="97"/>
      <c r="F92" s="97"/>
      <c r="G92" s="97"/>
      <c r="H92" s="97"/>
      <c r="I92" s="97"/>
      <c r="J92" s="97"/>
      <c r="K92" s="97"/>
      <c r="L92" s="97"/>
      <c r="M92" s="97"/>
      <c r="N92" s="97"/>
      <c r="O92" s="97"/>
      <c r="P92" s="97"/>
      <c r="Q92" s="97"/>
      <c r="R92" s="97"/>
      <c r="S92" s="97"/>
      <c r="T92" s="97"/>
      <c r="U92" s="97"/>
      <c r="V92" s="97"/>
      <c r="W92" s="97"/>
      <c r="X92" s="97"/>
      <c r="Y92" s="97"/>
    </row>
    <row r="93" spans="1:26" s="59" customFormat="1" ht="15" customHeight="1" x14ac:dyDescent="0.25">
      <c r="A93" s="97"/>
      <c r="B93" s="97"/>
      <c r="C93" s="97"/>
      <c r="D93" s="97"/>
      <c r="E93" s="97"/>
      <c r="F93" s="97"/>
      <c r="G93" s="97"/>
      <c r="H93" s="97"/>
      <c r="I93" s="97"/>
      <c r="J93" s="97"/>
      <c r="K93" s="97"/>
      <c r="L93" s="97"/>
      <c r="M93" s="97"/>
      <c r="N93" s="97"/>
      <c r="O93" s="97"/>
      <c r="P93" s="97"/>
      <c r="Q93" s="97"/>
      <c r="R93" s="97"/>
      <c r="S93" s="97"/>
      <c r="T93" s="97"/>
      <c r="U93" s="97"/>
      <c r="V93" s="97"/>
      <c r="W93" s="97"/>
      <c r="X93" s="97"/>
      <c r="Y93" s="97"/>
    </row>
    <row r="94" spans="1:26" s="59" customFormat="1" ht="15" customHeight="1" x14ac:dyDescent="0.25">
      <c r="A94" s="97"/>
      <c r="B94" s="97"/>
      <c r="C94" s="97"/>
      <c r="D94" s="97"/>
      <c r="E94" s="97"/>
      <c r="F94" s="97"/>
      <c r="G94" s="97"/>
      <c r="H94" s="97"/>
      <c r="I94" s="97"/>
      <c r="J94" s="97"/>
      <c r="K94" s="97"/>
      <c r="L94" s="97"/>
      <c r="M94" s="97"/>
      <c r="N94" s="97"/>
      <c r="O94" s="97"/>
      <c r="P94" s="97"/>
      <c r="Q94" s="97"/>
      <c r="R94" s="97"/>
      <c r="S94" s="97"/>
      <c r="T94" s="97"/>
      <c r="U94" s="97"/>
      <c r="V94" s="97"/>
      <c r="W94" s="97"/>
      <c r="X94" s="97"/>
      <c r="Y94" s="97"/>
    </row>
    <row r="95" spans="1:26" s="59" customFormat="1" ht="15" customHeight="1" x14ac:dyDescent="0.25">
      <c r="A95" s="97"/>
      <c r="B95" s="97"/>
      <c r="C95" s="97"/>
      <c r="D95" s="97"/>
      <c r="E95" s="97"/>
      <c r="F95" s="97"/>
      <c r="G95" s="97"/>
      <c r="H95" s="97"/>
      <c r="I95" s="97"/>
      <c r="J95" s="97"/>
      <c r="K95" s="97"/>
      <c r="L95" s="97"/>
      <c r="M95" s="97"/>
      <c r="N95" s="97"/>
      <c r="O95" s="97"/>
      <c r="P95" s="97"/>
      <c r="Q95" s="97"/>
      <c r="R95" s="97"/>
      <c r="S95" s="97"/>
      <c r="T95" s="97"/>
      <c r="U95" s="97"/>
      <c r="V95" s="97"/>
      <c r="W95" s="97"/>
      <c r="X95" s="97"/>
      <c r="Y95" s="97"/>
    </row>
    <row r="96" spans="1:26" s="59" customFormat="1" ht="15" customHeight="1" x14ac:dyDescent="0.25">
      <c r="A96" s="97"/>
      <c r="B96" s="97"/>
      <c r="C96" s="97"/>
      <c r="D96" s="97"/>
      <c r="E96" s="97"/>
      <c r="F96" s="97"/>
      <c r="G96" s="97"/>
      <c r="H96" s="97"/>
      <c r="I96" s="97"/>
      <c r="J96" s="97"/>
      <c r="K96" s="97"/>
      <c r="L96" s="97"/>
      <c r="M96" s="97"/>
      <c r="N96" s="97"/>
      <c r="O96" s="97"/>
      <c r="P96" s="97"/>
      <c r="Q96" s="97"/>
      <c r="R96" s="97"/>
      <c r="S96" s="97"/>
      <c r="T96" s="97"/>
      <c r="U96" s="97"/>
      <c r="V96" s="97"/>
      <c r="W96" s="97"/>
      <c r="X96" s="97"/>
      <c r="Y96" s="97"/>
    </row>
    <row r="97" spans="1:25" s="59" customFormat="1" ht="15" customHeight="1" x14ac:dyDescent="0.25">
      <c r="A97" s="97"/>
      <c r="B97" s="97"/>
      <c r="C97" s="97"/>
      <c r="D97" s="97"/>
      <c r="E97" s="97"/>
      <c r="F97" s="97"/>
      <c r="G97" s="97"/>
      <c r="H97" s="97"/>
      <c r="I97" s="97"/>
      <c r="J97" s="97"/>
      <c r="K97" s="97"/>
      <c r="L97" s="97"/>
      <c r="M97" s="97"/>
      <c r="N97" s="97"/>
      <c r="O97" s="97"/>
      <c r="P97" s="97"/>
      <c r="Q97" s="97"/>
      <c r="R97" s="97"/>
      <c r="S97" s="97"/>
      <c r="T97" s="97"/>
      <c r="U97" s="97"/>
      <c r="V97" s="97"/>
      <c r="W97" s="97"/>
      <c r="X97" s="97"/>
      <c r="Y97" s="97"/>
    </row>
    <row r="98" spans="1:25" s="59" customFormat="1" ht="15" customHeight="1" x14ac:dyDescent="0.25">
      <c r="A98" s="97"/>
      <c r="B98" s="97"/>
      <c r="C98" s="97"/>
      <c r="D98" s="97"/>
      <c r="E98" s="97"/>
      <c r="F98" s="97"/>
      <c r="G98" s="97"/>
      <c r="H98" s="97"/>
      <c r="I98" s="97"/>
      <c r="J98" s="97"/>
      <c r="K98" s="97"/>
      <c r="L98" s="97"/>
      <c r="M98" s="97"/>
      <c r="N98" s="97"/>
      <c r="O98" s="97"/>
      <c r="P98" s="97"/>
      <c r="Q98" s="97"/>
      <c r="R98" s="97"/>
      <c r="S98" s="97"/>
      <c r="T98" s="97"/>
      <c r="U98" s="97"/>
      <c r="V98" s="97"/>
      <c r="W98" s="97"/>
      <c r="X98" s="97"/>
      <c r="Y98" s="97"/>
    </row>
    <row r="99" spans="1:25" s="59" customFormat="1" ht="15" customHeight="1" x14ac:dyDescent="0.25">
      <c r="A99" s="97"/>
      <c r="B99" s="97"/>
      <c r="C99" s="97"/>
      <c r="D99" s="97"/>
      <c r="E99" s="97"/>
      <c r="F99" s="97"/>
      <c r="G99" s="97"/>
      <c r="H99" s="97"/>
      <c r="I99" s="97"/>
      <c r="J99" s="97"/>
      <c r="K99" s="97"/>
      <c r="L99" s="97"/>
      <c r="M99" s="97"/>
      <c r="N99" s="97"/>
      <c r="O99" s="97"/>
      <c r="P99" s="97"/>
      <c r="Q99" s="97"/>
      <c r="R99" s="97"/>
      <c r="S99" s="97"/>
      <c r="T99" s="97"/>
      <c r="U99" s="97"/>
      <c r="V99" s="97"/>
      <c r="W99" s="97"/>
      <c r="X99" s="97"/>
      <c r="Y99" s="97"/>
    </row>
    <row r="100" spans="1:25" s="59" customFormat="1" ht="15" customHeight="1" x14ac:dyDescent="0.25">
      <c r="A100" s="97"/>
      <c r="B100" s="97"/>
      <c r="C100" s="97"/>
      <c r="D100" s="97"/>
      <c r="E100" s="97"/>
      <c r="F100" s="97"/>
      <c r="G100" s="97"/>
      <c r="H100" s="97"/>
      <c r="I100" s="97"/>
      <c r="J100" s="97"/>
      <c r="K100" s="97"/>
      <c r="L100" s="97"/>
      <c r="M100" s="97"/>
      <c r="N100" s="97"/>
      <c r="O100" s="97"/>
      <c r="P100" s="97"/>
      <c r="Q100" s="97"/>
      <c r="R100" s="97"/>
      <c r="S100" s="97"/>
      <c r="T100" s="97"/>
      <c r="U100" s="97"/>
      <c r="V100" s="97"/>
      <c r="W100" s="97"/>
      <c r="X100" s="97"/>
      <c r="Y100" s="97"/>
    </row>
    <row r="101" spans="1:25" s="59" customFormat="1" ht="15" customHeight="1" x14ac:dyDescent="0.25">
      <c r="A101" s="97"/>
      <c r="B101" s="97"/>
      <c r="C101" s="97"/>
      <c r="D101" s="97"/>
      <c r="E101" s="97"/>
      <c r="F101" s="97"/>
      <c r="G101" s="97"/>
      <c r="H101" s="97"/>
      <c r="I101" s="97"/>
      <c r="J101" s="97"/>
      <c r="K101" s="97"/>
      <c r="L101" s="97"/>
      <c r="M101" s="97"/>
      <c r="N101" s="97"/>
      <c r="O101" s="97"/>
      <c r="P101" s="97"/>
      <c r="Q101" s="97"/>
      <c r="R101" s="97"/>
      <c r="S101" s="97"/>
      <c r="T101" s="97"/>
      <c r="U101" s="97"/>
      <c r="V101" s="97"/>
      <c r="W101" s="97"/>
      <c r="X101" s="97"/>
      <c r="Y101" s="97"/>
    </row>
    <row r="102" spans="1:25" s="59" customFormat="1" ht="15" customHeight="1" x14ac:dyDescent="0.25">
      <c r="A102" s="97"/>
      <c r="B102" s="97"/>
      <c r="C102" s="97"/>
      <c r="D102" s="97"/>
      <c r="E102" s="97"/>
      <c r="F102" s="97"/>
      <c r="G102" s="97"/>
      <c r="H102" s="97"/>
      <c r="I102" s="97"/>
      <c r="J102" s="97"/>
      <c r="K102" s="97"/>
      <c r="L102" s="97"/>
      <c r="M102" s="97"/>
      <c r="N102" s="97"/>
      <c r="O102" s="97"/>
      <c r="P102" s="97"/>
      <c r="Q102" s="97"/>
      <c r="R102" s="97"/>
      <c r="S102" s="97"/>
      <c r="T102" s="97"/>
      <c r="U102" s="97"/>
      <c r="V102" s="97"/>
      <c r="W102" s="97"/>
      <c r="X102" s="97"/>
      <c r="Y102" s="97"/>
    </row>
    <row r="103" spans="1:25" s="59" customFormat="1" ht="15" customHeight="1" x14ac:dyDescent="0.25">
      <c r="A103" s="97"/>
      <c r="B103" s="97"/>
      <c r="C103" s="97"/>
      <c r="D103" s="97"/>
      <c r="E103" s="97"/>
      <c r="F103" s="97"/>
      <c r="G103" s="97"/>
      <c r="H103" s="97"/>
      <c r="I103" s="97"/>
      <c r="J103" s="97"/>
      <c r="K103" s="97"/>
      <c r="L103" s="97"/>
      <c r="M103" s="97"/>
      <c r="N103" s="97"/>
      <c r="O103" s="97"/>
      <c r="P103" s="97"/>
      <c r="Q103" s="97"/>
      <c r="R103" s="97"/>
      <c r="S103" s="97"/>
      <c r="T103" s="97"/>
      <c r="U103" s="97"/>
      <c r="V103" s="97"/>
      <c r="W103" s="97"/>
      <c r="X103" s="97"/>
      <c r="Y103" s="97"/>
    </row>
    <row r="104" spans="1:25" s="59" customFormat="1" ht="15" customHeight="1" x14ac:dyDescent="0.25">
      <c r="A104" s="97"/>
      <c r="B104" s="97"/>
      <c r="C104" s="97"/>
      <c r="D104" s="97"/>
      <c r="E104" s="97"/>
      <c r="F104" s="97"/>
      <c r="G104" s="97"/>
      <c r="H104" s="97"/>
      <c r="I104" s="97"/>
      <c r="J104" s="97"/>
      <c r="K104" s="97"/>
      <c r="L104" s="97"/>
      <c r="M104" s="97"/>
      <c r="N104" s="97"/>
      <c r="O104" s="97"/>
      <c r="P104" s="97"/>
      <c r="Q104" s="97"/>
      <c r="R104" s="97"/>
      <c r="S104" s="97"/>
      <c r="T104" s="97"/>
      <c r="U104" s="97"/>
      <c r="V104" s="97"/>
      <c r="W104" s="97"/>
      <c r="X104" s="97"/>
      <c r="Y104" s="97"/>
    </row>
    <row r="105" spans="1:25" s="59" customFormat="1" ht="15" customHeight="1" x14ac:dyDescent="0.25">
      <c r="A105" s="97"/>
      <c r="B105" s="97"/>
      <c r="C105" s="97"/>
      <c r="D105" s="97"/>
      <c r="E105" s="97"/>
      <c r="F105" s="97"/>
      <c r="G105" s="97"/>
      <c r="H105" s="97"/>
      <c r="I105" s="97"/>
      <c r="J105" s="97"/>
      <c r="K105" s="97"/>
      <c r="L105" s="97"/>
      <c r="M105" s="97"/>
      <c r="N105" s="97"/>
      <c r="O105" s="97"/>
      <c r="P105" s="97"/>
      <c r="Q105" s="97"/>
      <c r="R105" s="97"/>
      <c r="S105" s="97"/>
      <c r="T105" s="97"/>
      <c r="U105" s="97"/>
      <c r="V105" s="97"/>
      <c r="W105" s="97"/>
      <c r="X105" s="97"/>
      <c r="Y105" s="97"/>
    </row>
    <row r="106" spans="1:25" s="59" customFormat="1" ht="15" customHeight="1" x14ac:dyDescent="0.25">
      <c r="A106" s="97"/>
      <c r="B106" s="97"/>
      <c r="C106" s="97"/>
      <c r="D106" s="97"/>
      <c r="E106" s="97"/>
      <c r="F106" s="97"/>
      <c r="G106" s="97"/>
      <c r="H106" s="97"/>
      <c r="I106" s="97"/>
      <c r="J106" s="97"/>
      <c r="K106" s="97"/>
      <c r="L106" s="97"/>
      <c r="M106" s="97"/>
      <c r="N106" s="97"/>
      <c r="O106" s="97"/>
      <c r="P106" s="97"/>
      <c r="Q106" s="97"/>
      <c r="R106" s="97"/>
      <c r="S106" s="97"/>
      <c r="T106" s="97"/>
      <c r="U106" s="97"/>
      <c r="V106" s="97"/>
      <c r="W106" s="97"/>
      <c r="X106" s="97"/>
      <c r="Y106" s="97"/>
    </row>
    <row r="107" spans="1:25" s="59" customFormat="1" ht="15" customHeight="1" x14ac:dyDescent="0.25">
      <c r="A107" s="97"/>
      <c r="B107" s="97"/>
      <c r="C107" s="97"/>
      <c r="D107" s="97"/>
      <c r="E107" s="97"/>
      <c r="F107" s="97"/>
      <c r="G107" s="97"/>
      <c r="H107" s="97"/>
      <c r="I107" s="97"/>
      <c r="J107" s="97"/>
      <c r="K107" s="97"/>
      <c r="L107" s="97"/>
      <c r="M107" s="97"/>
      <c r="N107" s="97"/>
      <c r="O107" s="97"/>
      <c r="P107" s="97"/>
      <c r="Q107" s="97"/>
      <c r="R107" s="97"/>
      <c r="S107" s="97"/>
      <c r="T107" s="97"/>
      <c r="U107" s="97"/>
      <c r="V107" s="97"/>
      <c r="W107" s="97"/>
      <c r="X107" s="97"/>
      <c r="Y107" s="97"/>
    </row>
    <row r="108" spans="1:25" s="59" customFormat="1" ht="15" customHeight="1" x14ac:dyDescent="0.25">
      <c r="A108" s="97"/>
      <c r="B108" s="97"/>
      <c r="C108" s="97"/>
      <c r="D108" s="97"/>
      <c r="E108" s="97"/>
      <c r="F108" s="97"/>
      <c r="G108" s="97"/>
      <c r="H108" s="97"/>
      <c r="I108" s="97"/>
      <c r="J108" s="97"/>
      <c r="K108" s="97"/>
      <c r="L108" s="97"/>
      <c r="M108" s="97"/>
      <c r="N108" s="97"/>
      <c r="O108" s="97"/>
      <c r="P108" s="97"/>
      <c r="Q108" s="97"/>
      <c r="R108" s="97"/>
      <c r="S108" s="97"/>
      <c r="T108" s="97"/>
      <c r="U108" s="97"/>
      <c r="V108" s="97"/>
      <c r="W108" s="97"/>
      <c r="X108" s="97"/>
      <c r="Y108" s="97"/>
    </row>
    <row r="109" spans="1:25" s="59" customFormat="1" ht="15" customHeight="1" x14ac:dyDescent="0.25">
      <c r="A109" s="97"/>
      <c r="B109" s="97"/>
      <c r="C109" s="97"/>
      <c r="D109" s="97"/>
      <c r="E109" s="97"/>
      <c r="F109" s="97"/>
      <c r="G109" s="97"/>
      <c r="H109" s="97"/>
      <c r="I109" s="97"/>
      <c r="J109" s="97"/>
      <c r="K109" s="97"/>
      <c r="L109" s="97"/>
      <c r="M109" s="97"/>
      <c r="N109" s="97"/>
      <c r="O109" s="97"/>
      <c r="P109" s="97"/>
      <c r="Q109" s="97"/>
      <c r="R109" s="97"/>
      <c r="S109" s="97"/>
      <c r="T109" s="97"/>
      <c r="U109" s="97"/>
      <c r="V109" s="97"/>
      <c r="W109" s="97"/>
      <c r="X109" s="97"/>
      <c r="Y109" s="97"/>
    </row>
    <row r="110" spans="1:25" s="59" customFormat="1" ht="15" customHeight="1" x14ac:dyDescent="0.25">
      <c r="A110" s="97"/>
      <c r="B110" s="97"/>
      <c r="C110" s="97"/>
      <c r="D110" s="97"/>
      <c r="E110" s="97"/>
      <c r="F110" s="97"/>
      <c r="G110" s="97"/>
      <c r="H110" s="97"/>
      <c r="I110" s="97"/>
      <c r="J110" s="97"/>
      <c r="K110" s="97"/>
      <c r="L110" s="97"/>
      <c r="M110" s="97"/>
      <c r="N110" s="97"/>
      <c r="O110" s="97"/>
      <c r="P110" s="97"/>
      <c r="Q110" s="97"/>
      <c r="R110" s="97"/>
      <c r="S110" s="97"/>
      <c r="T110" s="97"/>
      <c r="U110" s="97"/>
      <c r="V110" s="97"/>
      <c r="W110" s="97"/>
      <c r="X110" s="97"/>
      <c r="Y110" s="97"/>
    </row>
    <row r="111" spans="1:25" s="59" customFormat="1" ht="15" customHeight="1" x14ac:dyDescent="0.25">
      <c r="A111" s="97"/>
      <c r="B111" s="97"/>
      <c r="C111" s="97"/>
      <c r="D111" s="97"/>
      <c r="E111" s="97"/>
      <c r="F111" s="97"/>
      <c r="G111" s="97"/>
      <c r="H111" s="97"/>
      <c r="I111" s="97"/>
      <c r="J111" s="97"/>
      <c r="K111" s="97"/>
      <c r="L111" s="97"/>
      <c r="M111" s="97"/>
      <c r="N111" s="97"/>
      <c r="O111" s="97"/>
      <c r="P111" s="97"/>
      <c r="Q111" s="97"/>
      <c r="R111" s="97"/>
      <c r="S111" s="97"/>
      <c r="T111" s="97"/>
      <c r="U111" s="97"/>
      <c r="V111" s="97"/>
      <c r="W111" s="97"/>
      <c r="X111" s="97"/>
      <c r="Y111" s="97"/>
    </row>
    <row r="112" spans="1:25" s="59" customFormat="1" ht="15" customHeight="1" x14ac:dyDescent="0.25">
      <c r="A112" s="97"/>
      <c r="B112" s="97"/>
      <c r="C112" s="97"/>
      <c r="D112" s="97"/>
      <c r="E112" s="97"/>
      <c r="F112" s="97"/>
      <c r="G112" s="97"/>
      <c r="H112" s="97"/>
      <c r="I112" s="97"/>
      <c r="J112" s="97"/>
      <c r="K112" s="97"/>
      <c r="L112" s="97"/>
      <c r="M112" s="97"/>
      <c r="N112" s="97"/>
      <c r="O112" s="97"/>
      <c r="P112" s="97"/>
      <c r="Q112" s="97"/>
      <c r="R112" s="97"/>
      <c r="S112" s="97"/>
      <c r="T112" s="97"/>
      <c r="U112" s="97"/>
      <c r="V112" s="97"/>
      <c r="W112" s="97"/>
      <c r="X112" s="97"/>
      <c r="Y112" s="97"/>
    </row>
    <row r="113" spans="1:25" s="59" customFormat="1" ht="15" customHeight="1" x14ac:dyDescent="0.25">
      <c r="A113" s="97"/>
      <c r="B113" s="97"/>
      <c r="C113" s="97"/>
      <c r="D113" s="97"/>
      <c r="E113" s="97"/>
      <c r="F113" s="97"/>
      <c r="G113" s="97"/>
      <c r="H113" s="97"/>
      <c r="I113" s="97"/>
      <c r="J113" s="97"/>
      <c r="K113" s="97"/>
      <c r="L113" s="97"/>
      <c r="M113" s="97"/>
      <c r="N113" s="97"/>
      <c r="O113" s="97"/>
      <c r="P113" s="97"/>
      <c r="Q113" s="97"/>
      <c r="R113" s="97"/>
      <c r="S113" s="97"/>
      <c r="T113" s="97"/>
      <c r="U113" s="97"/>
      <c r="V113" s="97"/>
      <c r="W113" s="97"/>
      <c r="X113" s="97"/>
      <c r="Y113" s="97"/>
    </row>
    <row r="114" spans="1:25" s="59" customFormat="1" ht="15" customHeight="1" x14ac:dyDescent="0.25">
      <c r="A114" s="97"/>
      <c r="B114" s="97"/>
      <c r="C114" s="97"/>
      <c r="D114" s="97"/>
      <c r="E114" s="97"/>
      <c r="F114" s="97"/>
      <c r="G114" s="97"/>
      <c r="H114" s="97"/>
      <c r="I114" s="97"/>
      <c r="J114" s="97"/>
      <c r="K114" s="97"/>
      <c r="L114" s="97"/>
      <c r="M114" s="97"/>
      <c r="N114" s="97"/>
      <c r="O114" s="97"/>
      <c r="P114" s="97"/>
      <c r="Q114" s="97"/>
      <c r="R114" s="97"/>
      <c r="S114" s="97"/>
      <c r="T114" s="97"/>
      <c r="U114" s="97"/>
      <c r="V114" s="97"/>
      <c r="W114" s="97"/>
      <c r="X114" s="97"/>
      <c r="Y114" s="97"/>
    </row>
    <row r="115" spans="1:25" s="59" customFormat="1" ht="15" customHeight="1" x14ac:dyDescent="0.25">
      <c r="A115" s="97"/>
      <c r="B115" s="97"/>
      <c r="C115" s="97"/>
      <c r="D115" s="97"/>
      <c r="E115" s="97"/>
      <c r="F115" s="97"/>
      <c r="G115" s="97"/>
      <c r="H115" s="97"/>
      <c r="I115" s="97"/>
      <c r="J115" s="97"/>
      <c r="K115" s="97"/>
      <c r="L115" s="97"/>
      <c r="M115" s="97"/>
      <c r="N115" s="97"/>
      <c r="O115" s="97"/>
      <c r="P115" s="97"/>
      <c r="Q115" s="97"/>
      <c r="R115" s="97"/>
      <c r="S115" s="97"/>
      <c r="T115" s="97"/>
      <c r="U115" s="97"/>
      <c r="V115" s="97"/>
      <c r="W115" s="97"/>
      <c r="X115" s="97"/>
      <c r="Y115" s="97"/>
    </row>
    <row r="116" spans="1:25" s="59" customFormat="1" ht="15" customHeight="1" x14ac:dyDescent="0.25">
      <c r="A116" s="97"/>
      <c r="B116" s="97"/>
      <c r="C116" s="97"/>
      <c r="D116" s="97"/>
      <c r="E116" s="97"/>
      <c r="F116" s="97"/>
      <c r="G116" s="97"/>
      <c r="H116" s="97"/>
      <c r="I116" s="97"/>
      <c r="J116" s="97"/>
      <c r="K116" s="97"/>
      <c r="L116" s="97"/>
      <c r="M116" s="97"/>
      <c r="N116" s="97"/>
      <c r="O116" s="97"/>
      <c r="P116" s="97"/>
      <c r="Q116" s="97"/>
      <c r="R116" s="97"/>
      <c r="S116" s="97"/>
      <c r="T116" s="97"/>
      <c r="U116" s="97"/>
      <c r="V116" s="97"/>
      <c r="W116" s="97"/>
      <c r="X116" s="97"/>
      <c r="Y116" s="97"/>
    </row>
    <row r="117" spans="1:25" s="59" customFormat="1" ht="15" customHeight="1" x14ac:dyDescent="0.25">
      <c r="A117" s="97"/>
      <c r="B117" s="97"/>
      <c r="C117" s="97"/>
      <c r="D117" s="97"/>
      <c r="E117" s="97"/>
      <c r="F117" s="97"/>
      <c r="G117" s="97"/>
      <c r="H117" s="97"/>
      <c r="I117" s="97"/>
      <c r="J117" s="97"/>
      <c r="K117" s="97"/>
      <c r="L117" s="97"/>
      <c r="M117" s="97"/>
      <c r="N117" s="97"/>
      <c r="O117" s="97"/>
      <c r="P117" s="97"/>
      <c r="Q117" s="97"/>
      <c r="R117" s="97"/>
      <c r="S117" s="97"/>
      <c r="T117" s="97"/>
      <c r="U117" s="97"/>
      <c r="V117" s="97"/>
      <c r="W117" s="97"/>
      <c r="X117" s="97"/>
      <c r="Y117" s="97"/>
    </row>
    <row r="118" spans="1:25" s="59" customFormat="1" ht="15" customHeight="1" x14ac:dyDescent="0.25">
      <c r="A118" s="97"/>
      <c r="B118" s="97"/>
      <c r="C118" s="97"/>
      <c r="D118" s="97"/>
      <c r="E118" s="97"/>
      <c r="F118" s="97"/>
      <c r="G118" s="97"/>
      <c r="H118" s="97"/>
      <c r="I118" s="97"/>
      <c r="J118" s="97"/>
      <c r="K118" s="97"/>
      <c r="L118" s="97"/>
      <c r="M118" s="97"/>
      <c r="N118" s="97"/>
      <c r="O118" s="97"/>
      <c r="P118" s="97"/>
      <c r="Q118" s="97"/>
      <c r="R118" s="97"/>
      <c r="S118" s="97"/>
      <c r="T118" s="97"/>
      <c r="U118" s="97"/>
      <c r="V118" s="97"/>
      <c r="W118" s="97"/>
      <c r="X118" s="97"/>
      <c r="Y118" s="97"/>
    </row>
    <row r="119" spans="1:25" s="59" customFormat="1" ht="15" customHeight="1" x14ac:dyDescent="0.25">
      <c r="A119" s="97"/>
      <c r="B119" s="97"/>
      <c r="C119" s="97"/>
      <c r="D119" s="97"/>
      <c r="E119" s="97"/>
      <c r="F119" s="97"/>
      <c r="G119" s="97"/>
      <c r="H119" s="97"/>
      <c r="I119" s="97"/>
      <c r="J119" s="97"/>
      <c r="K119" s="97"/>
      <c r="L119" s="97"/>
      <c r="M119" s="97"/>
      <c r="N119" s="97"/>
      <c r="O119" s="97"/>
      <c r="P119" s="97"/>
      <c r="Q119" s="97"/>
      <c r="R119" s="97"/>
      <c r="S119" s="97"/>
      <c r="T119" s="97"/>
      <c r="U119" s="97"/>
      <c r="V119" s="97"/>
      <c r="W119" s="97"/>
      <c r="X119" s="97"/>
      <c r="Y119" s="97"/>
    </row>
    <row r="120" spans="1:25" s="59" customFormat="1" ht="15" customHeight="1" x14ac:dyDescent="0.25">
      <c r="A120" s="97"/>
      <c r="B120" s="97"/>
      <c r="C120" s="97"/>
      <c r="D120" s="97"/>
      <c r="E120" s="97"/>
      <c r="F120" s="97"/>
      <c r="G120" s="97"/>
      <c r="H120" s="97"/>
      <c r="I120" s="97"/>
      <c r="J120" s="97"/>
      <c r="K120" s="97"/>
      <c r="L120" s="97"/>
      <c r="M120" s="97"/>
      <c r="N120" s="97"/>
      <c r="O120" s="97"/>
      <c r="P120" s="97"/>
      <c r="Q120" s="97"/>
      <c r="R120" s="97"/>
      <c r="S120" s="97"/>
      <c r="T120" s="97"/>
      <c r="U120" s="97"/>
      <c r="V120" s="97"/>
      <c r="W120" s="97"/>
      <c r="X120" s="97"/>
      <c r="Y120" s="97"/>
    </row>
    <row r="121" spans="1:25" s="59" customFormat="1" ht="15" customHeight="1" x14ac:dyDescent="0.25">
      <c r="A121" s="97"/>
      <c r="B121" s="97"/>
      <c r="C121" s="97"/>
      <c r="D121" s="97"/>
      <c r="E121" s="97"/>
      <c r="F121" s="97"/>
      <c r="G121" s="97"/>
      <c r="H121" s="97"/>
      <c r="I121" s="97"/>
      <c r="J121" s="97"/>
      <c r="K121" s="97"/>
      <c r="L121" s="97"/>
      <c r="M121" s="97"/>
      <c r="N121" s="97"/>
      <c r="O121" s="97"/>
      <c r="P121" s="97"/>
      <c r="Q121" s="97"/>
      <c r="R121" s="97"/>
      <c r="S121" s="97"/>
      <c r="T121" s="97"/>
      <c r="U121" s="97"/>
      <c r="V121" s="97"/>
      <c r="W121" s="97"/>
      <c r="X121" s="97"/>
      <c r="Y121" s="97"/>
    </row>
    <row r="122" spans="1:25" s="59" customFormat="1" ht="15" customHeight="1" x14ac:dyDescent="0.25">
      <c r="A122" s="97"/>
      <c r="B122" s="97"/>
      <c r="C122" s="97"/>
      <c r="D122" s="97"/>
      <c r="E122" s="97"/>
      <c r="F122" s="97"/>
      <c r="G122" s="97"/>
      <c r="H122" s="97"/>
      <c r="I122" s="97"/>
      <c r="J122" s="97"/>
      <c r="K122" s="97"/>
      <c r="L122" s="97"/>
      <c r="M122" s="97"/>
      <c r="N122" s="97"/>
      <c r="O122" s="97"/>
      <c r="P122" s="97"/>
      <c r="Q122" s="97"/>
      <c r="R122" s="97"/>
      <c r="S122" s="97"/>
      <c r="T122" s="97"/>
      <c r="U122" s="97"/>
      <c r="V122" s="97"/>
      <c r="W122" s="97"/>
      <c r="X122" s="97"/>
      <c r="Y122" s="97"/>
    </row>
    <row r="123" spans="1:25" s="59" customFormat="1" ht="15" customHeight="1" x14ac:dyDescent="0.25">
      <c r="A123" s="97"/>
      <c r="B123" s="97"/>
      <c r="C123" s="97"/>
      <c r="D123" s="97"/>
      <c r="E123" s="97"/>
      <c r="F123" s="97"/>
      <c r="G123" s="97"/>
      <c r="H123" s="97"/>
      <c r="I123" s="97"/>
      <c r="J123" s="97"/>
      <c r="K123" s="97"/>
      <c r="L123" s="97"/>
      <c r="M123" s="97"/>
      <c r="N123" s="97"/>
      <c r="O123" s="97"/>
      <c r="P123" s="97"/>
      <c r="Q123" s="97"/>
      <c r="R123" s="97"/>
      <c r="S123" s="97"/>
      <c r="T123" s="97"/>
      <c r="U123" s="97"/>
      <c r="V123" s="97"/>
      <c r="W123" s="97"/>
      <c r="X123" s="97"/>
      <c r="Y123" s="97"/>
    </row>
    <row r="124" spans="1:25" s="59" customFormat="1" ht="15" customHeight="1" x14ac:dyDescent="0.25">
      <c r="A124" s="97"/>
      <c r="B124" s="97"/>
      <c r="C124" s="97"/>
      <c r="D124" s="97"/>
      <c r="E124" s="97"/>
      <c r="F124" s="97"/>
      <c r="G124" s="97"/>
      <c r="H124" s="97"/>
      <c r="I124" s="97"/>
      <c r="J124" s="97"/>
      <c r="K124" s="97"/>
      <c r="L124" s="97"/>
      <c r="M124" s="97"/>
      <c r="N124" s="97"/>
      <c r="O124" s="97"/>
      <c r="P124" s="97"/>
      <c r="Q124" s="97"/>
      <c r="R124" s="97"/>
      <c r="S124" s="97"/>
      <c r="T124" s="97"/>
      <c r="U124" s="97"/>
      <c r="V124" s="97"/>
      <c r="W124" s="97"/>
      <c r="X124" s="97"/>
      <c r="Y124" s="97"/>
    </row>
    <row r="125" spans="1:25" s="59" customFormat="1" ht="15" customHeight="1" x14ac:dyDescent="0.25">
      <c r="A125" s="97"/>
      <c r="B125" s="97"/>
      <c r="C125" s="97"/>
      <c r="D125" s="97"/>
      <c r="E125" s="97"/>
      <c r="F125" s="97"/>
      <c r="G125" s="97"/>
      <c r="H125" s="97"/>
      <c r="I125" s="97"/>
      <c r="J125" s="97"/>
      <c r="K125" s="97"/>
      <c r="L125" s="97"/>
      <c r="M125" s="97"/>
      <c r="N125" s="97"/>
      <c r="O125" s="97"/>
      <c r="P125" s="97"/>
      <c r="Q125" s="97"/>
      <c r="R125" s="97"/>
      <c r="S125" s="97"/>
      <c r="T125" s="97"/>
      <c r="U125" s="97"/>
      <c r="V125" s="97"/>
      <c r="W125" s="97"/>
      <c r="X125" s="97"/>
      <c r="Y125" s="97"/>
    </row>
    <row r="126" spans="1:25" s="59" customFormat="1" ht="15" customHeight="1" x14ac:dyDescent="0.25">
      <c r="A126" s="97"/>
      <c r="B126" s="97"/>
      <c r="C126" s="97"/>
      <c r="D126" s="97"/>
      <c r="E126" s="97"/>
      <c r="F126" s="97"/>
      <c r="G126" s="97"/>
      <c r="H126" s="97"/>
      <c r="I126" s="97"/>
      <c r="J126" s="97"/>
      <c r="K126" s="97"/>
      <c r="L126" s="97"/>
      <c r="M126" s="97"/>
      <c r="N126" s="97"/>
      <c r="O126" s="97"/>
      <c r="P126" s="97"/>
      <c r="Q126" s="97"/>
      <c r="R126" s="97"/>
      <c r="S126" s="97"/>
      <c r="T126" s="97"/>
      <c r="U126" s="97"/>
      <c r="V126" s="97"/>
      <c r="W126" s="97"/>
      <c r="X126" s="97"/>
      <c r="Y126" s="97"/>
    </row>
    <row r="127" spans="1:25" s="59" customFormat="1" ht="15" customHeight="1" x14ac:dyDescent="0.25">
      <c r="A127" s="97"/>
      <c r="B127" s="97"/>
      <c r="C127" s="97"/>
      <c r="D127" s="97"/>
      <c r="E127" s="97"/>
      <c r="F127" s="97"/>
      <c r="G127" s="97"/>
      <c r="H127" s="97"/>
      <c r="I127" s="97"/>
      <c r="J127" s="97"/>
      <c r="K127" s="97"/>
      <c r="L127" s="97"/>
      <c r="M127" s="97"/>
      <c r="N127" s="97"/>
      <c r="O127" s="97"/>
      <c r="P127" s="97"/>
      <c r="Q127" s="97"/>
      <c r="R127" s="97"/>
      <c r="S127" s="97"/>
      <c r="T127" s="97"/>
      <c r="U127" s="97"/>
      <c r="V127" s="97"/>
      <c r="W127" s="97"/>
      <c r="X127" s="97"/>
      <c r="Y127" s="97"/>
    </row>
    <row r="128" spans="1:25" s="59" customFormat="1" ht="15" customHeight="1" x14ac:dyDescent="0.25">
      <c r="A128" s="97"/>
      <c r="B128" s="97"/>
      <c r="C128" s="97"/>
      <c r="D128" s="97"/>
      <c r="E128" s="97"/>
      <c r="F128" s="97"/>
      <c r="G128" s="97"/>
      <c r="H128" s="97"/>
      <c r="I128" s="97"/>
      <c r="J128" s="97"/>
      <c r="K128" s="97"/>
      <c r="L128" s="97"/>
      <c r="M128" s="97"/>
      <c r="N128" s="97"/>
      <c r="O128" s="97"/>
      <c r="P128" s="97"/>
      <c r="Q128" s="97"/>
      <c r="R128" s="97"/>
      <c r="S128" s="97"/>
      <c r="T128" s="97"/>
      <c r="U128" s="97"/>
      <c r="V128" s="97"/>
      <c r="W128" s="97"/>
      <c r="X128" s="97"/>
      <c r="Y128" s="97"/>
    </row>
    <row r="129" spans="1:25" s="59" customFormat="1" ht="15" customHeight="1" x14ac:dyDescent="0.25">
      <c r="A129" s="97"/>
      <c r="B129" s="97"/>
      <c r="C129" s="97"/>
      <c r="D129" s="97"/>
      <c r="E129" s="97"/>
      <c r="F129" s="97"/>
      <c r="G129" s="97"/>
      <c r="H129" s="97"/>
      <c r="I129" s="97"/>
      <c r="J129" s="97"/>
      <c r="K129" s="97"/>
      <c r="L129" s="97"/>
      <c r="M129" s="97"/>
      <c r="N129" s="97"/>
      <c r="O129" s="97"/>
      <c r="P129" s="97"/>
      <c r="Q129" s="97"/>
      <c r="R129" s="97"/>
      <c r="S129" s="97"/>
      <c r="T129" s="97"/>
      <c r="U129" s="97"/>
      <c r="V129" s="97"/>
      <c r="W129" s="97"/>
      <c r="X129" s="97"/>
      <c r="Y129" s="97"/>
    </row>
    <row r="130" spans="1:25" s="59" customFormat="1" ht="15" customHeight="1" x14ac:dyDescent="0.25">
      <c r="A130" s="97"/>
      <c r="B130" s="97"/>
      <c r="C130" s="97"/>
      <c r="D130" s="97"/>
      <c r="E130" s="97"/>
      <c r="F130" s="97"/>
      <c r="G130" s="97"/>
      <c r="H130" s="97"/>
      <c r="I130" s="97"/>
      <c r="J130" s="97"/>
      <c r="K130" s="97"/>
      <c r="L130" s="97"/>
      <c r="M130" s="97"/>
      <c r="N130" s="97"/>
      <c r="O130" s="97"/>
      <c r="P130" s="97"/>
      <c r="Q130" s="97"/>
      <c r="R130" s="97"/>
      <c r="S130" s="97"/>
      <c r="T130" s="97"/>
      <c r="U130" s="97"/>
      <c r="V130" s="97"/>
      <c r="W130" s="97"/>
      <c r="X130" s="97"/>
      <c r="Y130" s="97"/>
    </row>
    <row r="131" spans="1:25" s="59" customFormat="1" ht="15" customHeight="1" x14ac:dyDescent="0.25">
      <c r="A131" s="97"/>
      <c r="B131" s="97"/>
      <c r="C131" s="97"/>
      <c r="D131" s="97"/>
      <c r="E131" s="97"/>
      <c r="F131" s="97"/>
      <c r="G131" s="97"/>
      <c r="H131" s="97"/>
      <c r="I131" s="97"/>
      <c r="J131" s="97"/>
      <c r="K131" s="97"/>
      <c r="L131" s="97"/>
      <c r="M131" s="97"/>
      <c r="N131" s="97"/>
      <c r="O131" s="97"/>
      <c r="P131" s="97"/>
      <c r="Q131" s="97"/>
      <c r="R131" s="97"/>
      <c r="S131" s="97"/>
      <c r="T131" s="97"/>
      <c r="U131" s="97"/>
      <c r="V131" s="97"/>
      <c r="W131" s="97"/>
      <c r="X131" s="97"/>
      <c r="Y131" s="97"/>
    </row>
    <row r="132" spans="1:25" s="59" customFormat="1" ht="15" customHeight="1" x14ac:dyDescent="0.25">
      <c r="A132" s="97"/>
      <c r="B132" s="97"/>
      <c r="C132" s="97"/>
      <c r="D132" s="97"/>
      <c r="E132" s="97"/>
      <c r="F132" s="97"/>
      <c r="G132" s="97"/>
      <c r="H132" s="97"/>
      <c r="I132" s="97"/>
      <c r="J132" s="97"/>
      <c r="K132" s="97"/>
      <c r="L132" s="97"/>
      <c r="M132" s="97"/>
      <c r="N132" s="97"/>
      <c r="O132" s="97"/>
      <c r="P132" s="97"/>
      <c r="Q132" s="97"/>
      <c r="R132" s="97"/>
      <c r="S132" s="97"/>
      <c r="T132" s="97"/>
      <c r="U132" s="97"/>
      <c r="V132" s="97"/>
      <c r="W132" s="97"/>
      <c r="X132" s="97"/>
      <c r="Y132" s="97"/>
    </row>
    <row r="133" spans="1:25" s="59" customFormat="1" ht="15" customHeight="1" x14ac:dyDescent="0.25">
      <c r="A133" s="97"/>
      <c r="B133" s="97"/>
      <c r="C133" s="97"/>
      <c r="D133" s="97"/>
      <c r="E133" s="97"/>
      <c r="F133" s="97"/>
      <c r="G133" s="97"/>
      <c r="H133" s="97"/>
      <c r="I133" s="97"/>
      <c r="J133" s="97"/>
      <c r="K133" s="97"/>
      <c r="L133" s="97"/>
      <c r="M133" s="97"/>
      <c r="N133" s="97"/>
      <c r="O133" s="97"/>
      <c r="P133" s="97"/>
      <c r="Q133" s="97"/>
      <c r="R133" s="97"/>
      <c r="S133" s="97"/>
      <c r="T133" s="97"/>
      <c r="U133" s="97"/>
      <c r="V133" s="97"/>
      <c r="W133" s="97"/>
      <c r="X133" s="97"/>
      <c r="Y133" s="97"/>
    </row>
    <row r="134" spans="1:25" s="59" customFormat="1" ht="15" customHeight="1" x14ac:dyDescent="0.25">
      <c r="A134" s="97"/>
      <c r="B134" s="97"/>
      <c r="C134" s="97"/>
      <c r="D134" s="97"/>
      <c r="E134" s="97"/>
      <c r="F134" s="97"/>
      <c r="G134" s="97"/>
      <c r="H134" s="97"/>
      <c r="I134" s="97"/>
      <c r="J134" s="97"/>
      <c r="K134" s="97"/>
      <c r="L134" s="97"/>
      <c r="M134" s="97"/>
      <c r="N134" s="97"/>
      <c r="O134" s="97"/>
      <c r="P134" s="97"/>
      <c r="Q134" s="97"/>
      <c r="R134" s="97"/>
      <c r="S134" s="97"/>
      <c r="T134" s="97"/>
      <c r="U134" s="97"/>
      <c r="V134" s="97"/>
      <c r="W134" s="97"/>
      <c r="X134" s="97"/>
      <c r="Y134" s="97"/>
    </row>
    <row r="135" spans="1:25" s="59" customFormat="1" ht="15" customHeight="1" x14ac:dyDescent="0.25">
      <c r="A135" s="97"/>
      <c r="B135" s="97"/>
      <c r="C135" s="97"/>
      <c r="D135" s="97"/>
      <c r="E135" s="97"/>
      <c r="F135" s="97"/>
      <c r="G135" s="97"/>
      <c r="H135" s="97"/>
      <c r="I135" s="97"/>
      <c r="J135" s="97"/>
      <c r="K135" s="97"/>
      <c r="L135" s="97"/>
      <c r="M135" s="97"/>
      <c r="N135" s="97"/>
      <c r="O135" s="97"/>
      <c r="P135" s="97"/>
      <c r="Q135" s="97"/>
      <c r="R135" s="97"/>
      <c r="S135" s="97"/>
      <c r="T135" s="97"/>
      <c r="U135" s="97"/>
      <c r="V135" s="97"/>
      <c r="W135" s="97"/>
      <c r="X135" s="97"/>
      <c r="Y135" s="97"/>
    </row>
    <row r="139" spans="1:25" ht="15" customHeight="1" x14ac:dyDescent="0.25">
      <c r="A139" s="82" t="s">
        <v>68</v>
      </c>
      <c r="B139" s="82"/>
      <c r="C139" s="82"/>
      <c r="D139" s="82"/>
      <c r="E139" s="82"/>
      <c r="F139" s="82"/>
      <c r="G139" s="82"/>
      <c r="H139" s="82"/>
      <c r="I139" s="82"/>
      <c r="J139" s="82"/>
      <c r="K139" s="82"/>
      <c r="L139" s="82"/>
      <c r="M139" s="82"/>
      <c r="N139" s="82"/>
      <c r="O139" s="82"/>
      <c r="P139" s="82"/>
      <c r="Q139" s="82"/>
      <c r="R139" s="82"/>
      <c r="S139" s="82"/>
      <c r="T139" s="82"/>
      <c r="U139" s="82"/>
    </row>
    <row r="140" spans="1:25" x14ac:dyDescent="0.25">
      <c r="A140" s="18"/>
      <c r="B140" s="18"/>
      <c r="C140" s="18"/>
      <c r="D140" s="18"/>
      <c r="E140" s="18"/>
      <c r="F140" s="18"/>
      <c r="G140" s="18"/>
      <c r="H140" s="18"/>
      <c r="I140" s="18"/>
      <c r="J140" s="18"/>
      <c r="K140" s="18"/>
      <c r="L140" s="18"/>
      <c r="M140" s="18"/>
      <c r="N140" s="18"/>
      <c r="O140" s="18"/>
      <c r="P140" s="18"/>
      <c r="Q140" s="18"/>
      <c r="R140" s="18"/>
      <c r="S140" s="18"/>
      <c r="T140" s="18"/>
      <c r="U140" s="18"/>
    </row>
    <row r="142" spans="1:25" ht="15.75" thickBot="1" x14ac:dyDescent="0.3"/>
    <row r="143" spans="1:25" x14ac:dyDescent="0.25">
      <c r="A143" s="227" t="str">
        <f>CONCATENATE(Arkusz18!C2," - ",Arkusz18!B2," r.")</f>
        <v>01.01.2017 - 31.10.2017 r.</v>
      </c>
      <c r="B143" s="228"/>
      <c r="C143" s="228"/>
      <c r="D143" s="228"/>
      <c r="E143" s="228"/>
      <c r="F143" s="228"/>
      <c r="G143" s="228"/>
      <c r="H143" s="228"/>
      <c r="I143" s="229"/>
      <c r="M143" s="219" t="str">
        <f>CONCATENATE(Arkusz18!C2," - ",Arkusz18!B2," r.")</f>
        <v>01.01.2017 - 31.10.2017 r.</v>
      </c>
      <c r="N143" s="220"/>
      <c r="O143" s="220"/>
      <c r="P143" s="220"/>
      <c r="Q143" s="220"/>
      <c r="R143" s="220"/>
      <c r="S143" s="220"/>
      <c r="T143" s="220"/>
      <c r="U143" s="221"/>
    </row>
    <row r="144" spans="1:25" ht="15" customHeight="1" x14ac:dyDescent="0.25">
      <c r="A144" s="234" t="s">
        <v>54</v>
      </c>
      <c r="B144" s="235"/>
      <c r="C144" s="236"/>
      <c r="D144" s="214" t="s">
        <v>55</v>
      </c>
      <c r="E144" s="215"/>
      <c r="F144" s="214" t="s">
        <v>56</v>
      </c>
      <c r="G144" s="215"/>
      <c r="H144" s="214" t="s">
        <v>52</v>
      </c>
      <c r="I144" s="222"/>
      <c r="M144" s="234" t="s">
        <v>54</v>
      </c>
      <c r="N144" s="235"/>
      <c r="O144" s="236"/>
      <c r="P144" s="214" t="s">
        <v>57</v>
      </c>
      <c r="Q144" s="215"/>
      <c r="R144" s="214" t="s">
        <v>56</v>
      </c>
      <c r="S144" s="215"/>
      <c r="T144" s="214" t="s">
        <v>52</v>
      </c>
      <c r="U144" s="222"/>
    </row>
    <row r="145" spans="1:25" ht="46.5" customHeight="1" x14ac:dyDescent="0.25">
      <c r="A145" s="237"/>
      <c r="B145" s="238"/>
      <c r="C145" s="239"/>
      <c r="D145" s="216"/>
      <c r="E145" s="217"/>
      <c r="F145" s="216"/>
      <c r="G145" s="217"/>
      <c r="H145" s="216"/>
      <c r="I145" s="223"/>
      <c r="M145" s="237"/>
      <c r="N145" s="238"/>
      <c r="O145" s="239"/>
      <c r="P145" s="216"/>
      <c r="Q145" s="217"/>
      <c r="R145" s="216"/>
      <c r="S145" s="217"/>
      <c r="T145" s="216"/>
      <c r="U145" s="223"/>
    </row>
    <row r="146" spans="1:25" ht="15" customHeight="1" x14ac:dyDescent="0.25">
      <c r="A146" s="264" t="str">
        <f>Arkusz4!B2</f>
        <v>NIEMCY</v>
      </c>
      <c r="B146" s="265"/>
      <c r="C146" s="265"/>
      <c r="D146" s="225">
        <f>Arkusz4!C2</f>
        <v>2822</v>
      </c>
      <c r="E146" s="225"/>
      <c r="F146" s="225">
        <f>Arkusz4!D2</f>
        <v>2527</v>
      </c>
      <c r="G146" s="225"/>
      <c r="H146" s="225">
        <f>Arkusz4!E2</f>
        <v>875</v>
      </c>
      <c r="I146" s="225"/>
      <c r="M146" s="264" t="str">
        <f>Arkusz5!B2</f>
        <v>NIEMCY</v>
      </c>
      <c r="N146" s="265"/>
      <c r="O146" s="265"/>
      <c r="P146" s="225">
        <f>Arkusz5!C2</f>
        <v>47</v>
      </c>
      <c r="Q146" s="225"/>
      <c r="R146" s="225">
        <f>Arkusz5!D2</f>
        <v>34</v>
      </c>
      <c r="S146" s="225"/>
      <c r="T146" s="271">
        <f>Arkusz5!E2</f>
        <v>7</v>
      </c>
      <c r="U146" s="272"/>
    </row>
    <row r="147" spans="1:25" ht="15" customHeight="1" x14ac:dyDescent="0.25">
      <c r="A147" s="231" t="str">
        <f>Arkusz4!B3</f>
        <v>FRANCJA</v>
      </c>
      <c r="B147" s="232"/>
      <c r="C147" s="232"/>
      <c r="D147" s="224">
        <f>Arkusz4!C3</f>
        <v>1043</v>
      </c>
      <c r="E147" s="224"/>
      <c r="F147" s="224">
        <f>Arkusz4!D3</f>
        <v>811</v>
      </c>
      <c r="G147" s="224"/>
      <c r="H147" s="224">
        <f>Arkusz4!E3</f>
        <v>51</v>
      </c>
      <c r="I147" s="224"/>
      <c r="M147" s="231" t="str">
        <f>Arkusz5!B3</f>
        <v>BUŁGARIA</v>
      </c>
      <c r="N147" s="232"/>
      <c r="O147" s="232"/>
      <c r="P147" s="224">
        <f>Arkusz5!C3</f>
        <v>12</v>
      </c>
      <c r="Q147" s="224"/>
      <c r="R147" s="224">
        <f>Arkusz5!D3</f>
        <v>8</v>
      </c>
      <c r="S147" s="224"/>
      <c r="T147" s="269">
        <f>Arkusz5!E3</f>
        <v>0</v>
      </c>
      <c r="U147" s="270"/>
    </row>
    <row r="148" spans="1:25" ht="15" customHeight="1" x14ac:dyDescent="0.25">
      <c r="A148" s="264" t="str">
        <f>Arkusz4!B4</f>
        <v>AUSTRIA</v>
      </c>
      <c r="B148" s="265"/>
      <c r="C148" s="265"/>
      <c r="D148" s="225">
        <f>Arkusz4!C4</f>
        <v>315</v>
      </c>
      <c r="E148" s="225"/>
      <c r="F148" s="225">
        <f>Arkusz4!D4</f>
        <v>254</v>
      </c>
      <c r="G148" s="225"/>
      <c r="H148" s="225">
        <f>Arkusz4!E4</f>
        <v>181</v>
      </c>
      <c r="I148" s="225"/>
      <c r="M148" s="264" t="str">
        <f>Arkusz5!B4</f>
        <v>LITWA</v>
      </c>
      <c r="N148" s="265"/>
      <c r="O148" s="265"/>
      <c r="P148" s="225">
        <f>Arkusz5!C4</f>
        <v>11</v>
      </c>
      <c r="Q148" s="225"/>
      <c r="R148" s="225">
        <f>Arkusz5!D4</f>
        <v>2</v>
      </c>
      <c r="S148" s="225"/>
      <c r="T148" s="271">
        <f>Arkusz5!E4</f>
        <v>1</v>
      </c>
      <c r="U148" s="272"/>
    </row>
    <row r="149" spans="1:25" ht="15" customHeight="1" x14ac:dyDescent="0.25">
      <c r="A149" s="231" t="str">
        <f>Arkusz4!B5</f>
        <v>NIDERLANDY</v>
      </c>
      <c r="B149" s="232"/>
      <c r="C149" s="232"/>
      <c r="D149" s="224">
        <f>Arkusz4!C5</f>
        <v>206</v>
      </c>
      <c r="E149" s="224"/>
      <c r="F149" s="224">
        <f>Arkusz4!D5</f>
        <v>192</v>
      </c>
      <c r="G149" s="224"/>
      <c r="H149" s="224">
        <f>Arkusz4!E5</f>
        <v>29</v>
      </c>
      <c r="I149" s="224"/>
      <c r="M149" s="231" t="str">
        <f>Arkusz5!B5</f>
        <v>AUSTRIA</v>
      </c>
      <c r="N149" s="232"/>
      <c r="O149" s="232"/>
      <c r="P149" s="224">
        <f>Arkusz5!C5</f>
        <v>9</v>
      </c>
      <c r="Q149" s="224"/>
      <c r="R149" s="224">
        <f>Arkusz5!D5</f>
        <v>3</v>
      </c>
      <c r="S149" s="224"/>
      <c r="T149" s="269">
        <f>Arkusz5!E5</f>
        <v>1</v>
      </c>
      <c r="U149" s="270"/>
    </row>
    <row r="150" spans="1:25" ht="15" customHeight="1" x14ac:dyDescent="0.25">
      <c r="A150" s="264" t="str">
        <f>Arkusz4!B6</f>
        <v>SZWECJA</v>
      </c>
      <c r="B150" s="265"/>
      <c r="C150" s="265"/>
      <c r="D150" s="225">
        <f>Arkusz4!C6</f>
        <v>193</v>
      </c>
      <c r="E150" s="225"/>
      <c r="F150" s="225">
        <f>Arkusz4!D6</f>
        <v>163</v>
      </c>
      <c r="G150" s="225"/>
      <c r="H150" s="225">
        <f>Arkusz4!E6</f>
        <v>66</v>
      </c>
      <c r="I150" s="225"/>
      <c r="M150" s="264" t="str">
        <f>Arkusz5!B6</f>
        <v>BELGIA</v>
      </c>
      <c r="N150" s="265"/>
      <c r="O150" s="265"/>
      <c r="P150" s="225">
        <f>Arkusz5!C6</f>
        <v>9</v>
      </c>
      <c r="Q150" s="225"/>
      <c r="R150" s="225">
        <f>Arkusz5!D6</f>
        <v>4</v>
      </c>
      <c r="S150" s="225"/>
      <c r="T150" s="271">
        <f>Arkusz5!E6</f>
        <v>1</v>
      </c>
      <c r="U150" s="272"/>
    </row>
    <row r="151" spans="1:25" ht="15" customHeight="1" thickBot="1" x14ac:dyDescent="0.3">
      <c r="A151" s="266" t="str">
        <f>Arkusz4!B7</f>
        <v>Pozostałe</v>
      </c>
      <c r="B151" s="267"/>
      <c r="C151" s="267"/>
      <c r="D151" s="226">
        <f>Arkusz4!C7</f>
        <v>427</v>
      </c>
      <c r="E151" s="226"/>
      <c r="F151" s="226">
        <f>Arkusz4!D7</f>
        <v>368</v>
      </c>
      <c r="G151" s="226"/>
      <c r="H151" s="226">
        <f>Arkusz4!E7</f>
        <v>92</v>
      </c>
      <c r="I151" s="226"/>
      <c r="M151" s="266" t="str">
        <f>Arkusz5!B7</f>
        <v>Pozostałe</v>
      </c>
      <c r="N151" s="267"/>
      <c r="O151" s="267"/>
      <c r="P151" s="226">
        <f>Arkusz5!C7</f>
        <v>55</v>
      </c>
      <c r="Q151" s="226"/>
      <c r="R151" s="226">
        <f>Arkusz5!D7</f>
        <v>29</v>
      </c>
      <c r="S151" s="226"/>
      <c r="T151" s="306">
        <f>Arkusz5!E7</f>
        <v>3</v>
      </c>
      <c r="U151" s="307"/>
    </row>
    <row r="152" spans="1:25" ht="15.75" thickBot="1" x14ac:dyDescent="0.3">
      <c r="A152" s="259" t="s">
        <v>70</v>
      </c>
      <c r="B152" s="260"/>
      <c r="C152" s="260"/>
      <c r="D152" s="251">
        <f>SUM(D146:E151)</f>
        <v>5006</v>
      </c>
      <c r="E152" s="251"/>
      <c r="F152" s="251">
        <f>SUM(F146:G151)</f>
        <v>4315</v>
      </c>
      <c r="G152" s="251"/>
      <c r="H152" s="251">
        <f>SUM(H146:I151)</f>
        <v>1294</v>
      </c>
      <c r="I152" s="252"/>
      <c r="M152" s="259" t="s">
        <v>70</v>
      </c>
      <c r="N152" s="260"/>
      <c r="O152" s="260"/>
      <c r="P152" s="251">
        <f>SUM(P146:Q151)</f>
        <v>143</v>
      </c>
      <c r="Q152" s="251"/>
      <c r="R152" s="251">
        <f t="shared" ref="R152" si="0">SUM(R146:S151)</f>
        <v>80</v>
      </c>
      <c r="S152" s="251"/>
      <c r="T152" s="202">
        <f>SUM(T146:U151)</f>
        <v>13</v>
      </c>
      <c r="U152" s="204"/>
    </row>
    <row r="154" spans="1:25" x14ac:dyDescent="0.25">
      <c r="A154" s="112" t="s">
        <v>162</v>
      </c>
      <c r="B154" s="96"/>
      <c r="C154" s="96"/>
      <c r="D154" s="96"/>
      <c r="E154" s="96"/>
      <c r="F154" s="96"/>
      <c r="G154" s="96"/>
      <c r="H154" s="96"/>
      <c r="I154" s="96"/>
      <c r="J154" s="96"/>
      <c r="K154" s="96"/>
      <c r="L154" s="96"/>
      <c r="M154" s="96"/>
      <c r="N154" s="96"/>
      <c r="O154" s="96"/>
      <c r="P154" s="96"/>
      <c r="Q154" s="96"/>
      <c r="R154" s="96"/>
      <c r="S154" s="96"/>
      <c r="T154" s="96"/>
      <c r="U154" s="96"/>
      <c r="V154" s="96"/>
      <c r="W154" s="96"/>
      <c r="X154" s="96"/>
      <c r="Y154" s="96"/>
    </row>
    <row r="155" spans="1:25" x14ac:dyDescent="0.25">
      <c r="A155" s="96"/>
      <c r="B155" s="96"/>
      <c r="C155" s="96"/>
      <c r="D155" s="96"/>
      <c r="E155" s="96"/>
      <c r="F155" s="96"/>
      <c r="G155" s="96"/>
      <c r="H155" s="96"/>
      <c r="I155" s="96"/>
      <c r="J155" s="96"/>
      <c r="K155" s="96"/>
      <c r="L155" s="96"/>
      <c r="M155" s="96"/>
      <c r="N155" s="96"/>
      <c r="O155" s="96"/>
      <c r="P155" s="96"/>
      <c r="Q155" s="96"/>
      <c r="R155" s="96"/>
      <c r="S155" s="96"/>
      <c r="T155" s="96"/>
      <c r="U155" s="96"/>
      <c r="V155" s="96"/>
      <c r="W155" s="96"/>
      <c r="X155" s="96"/>
      <c r="Y155" s="96"/>
    </row>
    <row r="156" spans="1:25" x14ac:dyDescent="0.25">
      <c r="A156" s="96"/>
      <c r="B156" s="96"/>
      <c r="C156" s="96"/>
      <c r="D156" s="96"/>
      <c r="E156" s="96"/>
      <c r="F156" s="96"/>
      <c r="G156" s="96"/>
      <c r="H156" s="96"/>
      <c r="I156" s="96"/>
      <c r="J156" s="96"/>
      <c r="K156" s="96"/>
      <c r="L156" s="96"/>
      <c r="M156" s="96"/>
      <c r="N156" s="96"/>
      <c r="O156" s="96"/>
      <c r="P156" s="96"/>
      <c r="Q156" s="96"/>
      <c r="R156" s="96"/>
      <c r="S156" s="96"/>
      <c r="T156" s="96"/>
      <c r="U156" s="96"/>
      <c r="V156" s="96"/>
      <c r="W156" s="96"/>
      <c r="X156" s="96"/>
      <c r="Y156" s="96"/>
    </row>
    <row r="157" spans="1:25" x14ac:dyDescent="0.25">
      <c r="A157" s="96"/>
      <c r="B157" s="96"/>
      <c r="C157" s="96"/>
      <c r="D157" s="96"/>
      <c r="E157" s="96"/>
      <c r="F157" s="96"/>
      <c r="G157" s="96"/>
      <c r="H157" s="96"/>
      <c r="I157" s="96"/>
      <c r="J157" s="96"/>
      <c r="K157" s="96"/>
      <c r="L157" s="96"/>
      <c r="M157" s="96"/>
      <c r="N157" s="96"/>
      <c r="O157" s="96"/>
      <c r="P157" s="96"/>
      <c r="Q157" s="96"/>
      <c r="R157" s="96"/>
      <c r="S157" s="96"/>
      <c r="T157" s="96"/>
      <c r="U157" s="96"/>
      <c r="V157" s="96"/>
      <c r="W157" s="96"/>
      <c r="X157" s="96"/>
      <c r="Y157" s="96"/>
    </row>
    <row r="158" spans="1:25" x14ac:dyDescent="0.25">
      <c r="A158" s="96"/>
      <c r="B158" s="96"/>
      <c r="C158" s="96"/>
      <c r="D158" s="96"/>
      <c r="E158" s="96"/>
      <c r="F158" s="96"/>
      <c r="G158" s="96"/>
      <c r="H158" s="96"/>
      <c r="I158" s="96"/>
      <c r="J158" s="96"/>
      <c r="K158" s="96"/>
      <c r="L158" s="96"/>
      <c r="M158" s="96"/>
      <c r="N158" s="96"/>
      <c r="O158" s="96"/>
      <c r="P158" s="96"/>
      <c r="Q158" s="96"/>
      <c r="R158" s="96"/>
      <c r="S158" s="96"/>
      <c r="T158" s="96"/>
      <c r="U158" s="96"/>
      <c r="V158" s="96"/>
      <c r="W158" s="96"/>
      <c r="X158" s="96"/>
      <c r="Y158" s="96"/>
    </row>
    <row r="159" spans="1:25" x14ac:dyDescent="0.25">
      <c r="A159" s="96"/>
      <c r="B159" s="96"/>
      <c r="C159" s="96"/>
      <c r="D159" s="96"/>
      <c r="E159" s="96"/>
      <c r="F159" s="96"/>
      <c r="G159" s="96"/>
      <c r="H159" s="96"/>
      <c r="I159" s="96"/>
      <c r="J159" s="96"/>
      <c r="K159" s="96"/>
      <c r="L159" s="96"/>
      <c r="M159" s="96"/>
      <c r="N159" s="96"/>
      <c r="O159" s="96"/>
      <c r="P159" s="96"/>
      <c r="Q159" s="96"/>
      <c r="R159" s="96"/>
      <c r="S159" s="96"/>
      <c r="T159" s="96"/>
      <c r="U159" s="96"/>
      <c r="V159" s="96"/>
      <c r="W159" s="96"/>
      <c r="X159" s="96"/>
      <c r="Y159" s="96"/>
    </row>
    <row r="160" spans="1:25" s="60" customFormat="1" x14ac:dyDescent="0.25">
      <c r="A160" s="96"/>
      <c r="B160" s="96"/>
      <c r="C160" s="96"/>
      <c r="D160" s="96"/>
      <c r="E160" s="96"/>
      <c r="F160" s="96"/>
      <c r="G160" s="96"/>
      <c r="H160" s="96"/>
      <c r="I160" s="96"/>
      <c r="J160" s="96"/>
      <c r="K160" s="96"/>
      <c r="L160" s="96"/>
      <c r="M160" s="96"/>
      <c r="N160" s="96"/>
      <c r="O160" s="96"/>
      <c r="P160" s="96"/>
      <c r="Q160" s="96"/>
      <c r="R160" s="96"/>
      <c r="S160" s="96"/>
      <c r="T160" s="96"/>
      <c r="U160" s="96"/>
      <c r="V160" s="96"/>
      <c r="W160" s="96"/>
      <c r="X160" s="96"/>
      <c r="Y160" s="96"/>
    </row>
    <row r="161" spans="1:26" x14ac:dyDescent="0.25">
      <c r="A161" s="96"/>
      <c r="B161" s="96"/>
      <c r="C161" s="96"/>
      <c r="D161" s="96"/>
      <c r="E161" s="96"/>
      <c r="F161" s="96"/>
      <c r="G161" s="96"/>
      <c r="H161" s="96"/>
      <c r="I161" s="96"/>
      <c r="J161" s="96"/>
      <c r="K161" s="96"/>
      <c r="L161" s="96"/>
      <c r="M161" s="96"/>
      <c r="N161" s="96"/>
      <c r="O161" s="96"/>
      <c r="P161" s="96"/>
      <c r="Q161" s="96"/>
      <c r="R161" s="96"/>
      <c r="S161" s="96"/>
      <c r="T161" s="96"/>
      <c r="U161" s="96"/>
      <c r="V161" s="96"/>
      <c r="W161" s="96"/>
      <c r="X161" s="96"/>
      <c r="Y161" s="96"/>
    </row>
    <row r="162" spans="1:26" s="60" customFormat="1" x14ac:dyDescent="0.25">
      <c r="A162" s="96"/>
      <c r="B162" s="96"/>
      <c r="C162" s="96"/>
      <c r="D162" s="96"/>
      <c r="E162" s="96"/>
      <c r="F162" s="96"/>
      <c r="G162" s="96"/>
      <c r="H162" s="96"/>
      <c r="I162" s="96"/>
      <c r="J162" s="96"/>
      <c r="K162" s="96"/>
      <c r="L162" s="96"/>
      <c r="M162" s="96"/>
      <c r="N162" s="96"/>
      <c r="O162" s="96"/>
      <c r="P162" s="96"/>
      <c r="Q162" s="96"/>
      <c r="R162" s="96"/>
      <c r="S162" s="96"/>
      <c r="T162" s="96"/>
      <c r="U162" s="96"/>
      <c r="V162" s="96"/>
      <c r="W162" s="96"/>
      <c r="X162" s="96"/>
      <c r="Y162" s="96"/>
    </row>
    <row r="163" spans="1:26" x14ac:dyDescent="0.25">
      <c r="A163" s="96"/>
      <c r="B163" s="96"/>
      <c r="C163" s="96"/>
      <c r="D163" s="96"/>
      <c r="E163" s="96"/>
      <c r="F163" s="96"/>
      <c r="G163" s="96"/>
      <c r="H163" s="96"/>
      <c r="I163" s="96"/>
      <c r="J163" s="96"/>
      <c r="K163" s="96"/>
      <c r="L163" s="96"/>
      <c r="M163" s="96"/>
      <c r="N163" s="96"/>
      <c r="O163" s="96"/>
      <c r="P163" s="96"/>
      <c r="Q163" s="96"/>
      <c r="R163" s="96"/>
      <c r="S163" s="96"/>
      <c r="T163" s="96"/>
      <c r="U163" s="96"/>
      <c r="V163" s="96"/>
      <c r="W163" s="96"/>
      <c r="X163" s="96"/>
      <c r="Y163" s="96"/>
    </row>
    <row r="165" spans="1:26" ht="15" customHeight="1" x14ac:dyDescent="0.25">
      <c r="A165" s="302" t="s">
        <v>69</v>
      </c>
      <c r="B165" s="302"/>
      <c r="C165" s="302"/>
      <c r="D165" s="302"/>
      <c r="E165" s="302"/>
      <c r="F165" s="302"/>
      <c r="G165" s="302"/>
      <c r="H165" s="302"/>
      <c r="I165" s="302"/>
      <c r="J165" s="302"/>
      <c r="K165" s="302"/>
      <c r="L165" s="302"/>
      <c r="M165" s="302"/>
      <c r="N165" s="302"/>
      <c r="O165" s="302"/>
      <c r="P165" s="302"/>
      <c r="Q165" s="302"/>
      <c r="R165" s="302"/>
      <c r="S165" s="302"/>
      <c r="T165" s="302"/>
      <c r="U165" s="302"/>
      <c r="V165" s="302"/>
      <c r="W165" s="302"/>
      <c r="X165" s="302"/>
      <c r="Y165" s="302"/>
      <c r="Z165" s="302"/>
    </row>
    <row r="166" spans="1:26" x14ac:dyDescent="0.25">
      <c r="A166" s="19"/>
      <c r="B166" s="19"/>
      <c r="C166" s="19"/>
      <c r="D166" s="19"/>
      <c r="E166" s="19"/>
      <c r="F166" s="19"/>
      <c r="G166" s="19"/>
      <c r="H166" s="19"/>
      <c r="I166" s="19"/>
      <c r="J166" s="19"/>
      <c r="K166" s="19"/>
      <c r="L166" s="19"/>
      <c r="M166" s="19"/>
      <c r="N166" s="19"/>
      <c r="O166" s="19"/>
      <c r="P166" s="19"/>
      <c r="Q166" s="19"/>
      <c r="R166" s="19"/>
      <c r="S166" s="19"/>
      <c r="T166" s="19"/>
      <c r="U166" s="19"/>
    </row>
    <row r="167" spans="1:26" ht="15" customHeight="1" x14ac:dyDescent="0.25">
      <c r="A167" s="82" t="s">
        <v>146</v>
      </c>
      <c r="B167" s="82"/>
      <c r="C167" s="82"/>
      <c r="D167" s="82"/>
      <c r="E167" s="82"/>
      <c r="F167" s="82"/>
      <c r="G167" s="82"/>
      <c r="H167" s="82"/>
      <c r="I167" s="82"/>
      <c r="J167" s="82"/>
      <c r="K167" s="82"/>
      <c r="L167" s="82"/>
      <c r="M167" s="82"/>
      <c r="N167" s="82"/>
      <c r="O167" s="82"/>
      <c r="P167" s="82"/>
      <c r="Q167" s="82"/>
      <c r="R167" s="82"/>
      <c r="S167" s="82"/>
      <c r="T167" s="82"/>
      <c r="U167" s="82"/>
    </row>
    <row r="168" spans="1:26" x14ac:dyDescent="0.25">
      <c r="A168" s="18"/>
      <c r="B168" s="18"/>
      <c r="C168" s="18"/>
      <c r="D168" s="18"/>
      <c r="E168" s="18"/>
      <c r="F168" s="18"/>
      <c r="G168" s="18"/>
      <c r="H168" s="18"/>
      <c r="I168" s="18"/>
      <c r="J168" s="18"/>
      <c r="K168" s="18"/>
      <c r="L168" s="18"/>
      <c r="M168" s="18"/>
      <c r="N168" s="18"/>
      <c r="O168" s="18"/>
      <c r="P168" s="18"/>
      <c r="Q168" s="18"/>
      <c r="R168" s="18"/>
      <c r="S168" s="18"/>
      <c r="T168" s="18"/>
      <c r="U168" s="18"/>
    </row>
    <row r="169" spans="1:26" ht="15.75" thickBot="1" x14ac:dyDescent="0.3">
      <c r="A169" s="18"/>
      <c r="B169" s="18"/>
      <c r="C169" s="18"/>
      <c r="D169" s="18"/>
      <c r="E169" s="18"/>
      <c r="F169" s="18"/>
      <c r="G169" s="18"/>
      <c r="H169" s="18"/>
      <c r="I169" s="18"/>
      <c r="J169" s="18"/>
      <c r="K169" s="18"/>
      <c r="L169" s="18"/>
      <c r="M169" s="18"/>
      <c r="N169" s="18"/>
      <c r="O169" s="18"/>
      <c r="P169" s="18"/>
      <c r="Q169" s="18"/>
      <c r="R169" s="18"/>
      <c r="S169" s="18"/>
      <c r="T169" s="18"/>
      <c r="U169" s="18"/>
    </row>
    <row r="170" spans="1:26" x14ac:dyDescent="0.25">
      <c r="C170" s="171" t="s">
        <v>0</v>
      </c>
      <c r="D170" s="172"/>
      <c r="E170" s="172"/>
      <c r="F170" s="172"/>
      <c r="G170" s="64" t="str">
        <f>CONCATENATE(Arkusz18!A2," - ",Arkusz18!B2," r.")</f>
        <v>01.10.2017 - 31.10.2017 r.</v>
      </c>
      <c r="H170" s="65"/>
      <c r="I170" s="65"/>
      <c r="J170" s="65"/>
      <c r="K170" s="65"/>
      <c r="L170" s="65"/>
      <c r="M170" s="65"/>
      <c r="N170" s="65"/>
      <c r="O170" s="65"/>
      <c r="P170" s="65"/>
      <c r="Q170" s="65"/>
      <c r="R170" s="65"/>
      <c r="S170" s="65"/>
      <c r="T170" s="65"/>
      <c r="U170" s="66"/>
    </row>
    <row r="171" spans="1:26" ht="72" customHeight="1" x14ac:dyDescent="0.25">
      <c r="C171" s="173"/>
      <c r="D171" s="174"/>
      <c r="E171" s="174"/>
      <c r="F171" s="174"/>
      <c r="G171" s="76" t="s">
        <v>58</v>
      </c>
      <c r="H171" s="77"/>
      <c r="I171" s="261"/>
      <c r="J171" s="76" t="s">
        <v>59</v>
      </c>
      <c r="K171" s="77"/>
      <c r="L171" s="261"/>
      <c r="M171" s="76" t="s">
        <v>60</v>
      </c>
      <c r="N171" s="77"/>
      <c r="O171" s="261"/>
      <c r="P171" s="76" t="s">
        <v>72</v>
      </c>
      <c r="Q171" s="77"/>
      <c r="R171" s="261"/>
      <c r="S171" s="76" t="s">
        <v>61</v>
      </c>
      <c r="T171" s="77"/>
      <c r="U171" s="78"/>
    </row>
    <row r="172" spans="1:26" x14ac:dyDescent="0.25">
      <c r="C172" s="257" t="str">
        <f>Arkusz6!B2</f>
        <v>ROSJA</v>
      </c>
      <c r="D172" s="258"/>
      <c r="E172" s="258"/>
      <c r="F172" s="258"/>
      <c r="G172" s="83">
        <f>Arkusz6!C2</f>
        <v>0</v>
      </c>
      <c r="H172" s="83"/>
      <c r="I172" s="83"/>
      <c r="J172" s="83">
        <f>Arkusz6!D2</f>
        <v>5</v>
      </c>
      <c r="K172" s="83"/>
      <c r="L172" s="83"/>
      <c r="M172" s="83">
        <f>Arkusz6!E2</f>
        <v>0</v>
      </c>
      <c r="N172" s="83"/>
      <c r="O172" s="83"/>
      <c r="P172" s="83">
        <f>Arkusz6!F2</f>
        <v>54</v>
      </c>
      <c r="Q172" s="83"/>
      <c r="R172" s="83"/>
      <c r="S172" s="70">
        <f>Arkusz6!G2</f>
        <v>180</v>
      </c>
      <c r="T172" s="71"/>
      <c r="U172" s="72"/>
    </row>
    <row r="173" spans="1:26" ht="15" customHeight="1" x14ac:dyDescent="0.25">
      <c r="C173" s="262" t="str">
        <f>Arkusz6!B3</f>
        <v>UKRAINA</v>
      </c>
      <c r="D173" s="263"/>
      <c r="E173" s="263"/>
      <c r="F173" s="263"/>
      <c r="G173" s="268">
        <f>Arkusz6!C3</f>
        <v>0</v>
      </c>
      <c r="H173" s="268"/>
      <c r="I173" s="268"/>
      <c r="J173" s="268">
        <f>Arkusz6!D3</f>
        <v>5</v>
      </c>
      <c r="K173" s="268"/>
      <c r="L173" s="268"/>
      <c r="M173" s="268">
        <f>Arkusz6!E3</f>
        <v>0</v>
      </c>
      <c r="N173" s="268"/>
      <c r="O173" s="268"/>
      <c r="P173" s="268">
        <f>Arkusz6!F3</f>
        <v>35</v>
      </c>
      <c r="Q173" s="268"/>
      <c r="R173" s="268"/>
      <c r="S173" s="303">
        <f>Arkusz6!G3</f>
        <v>19</v>
      </c>
      <c r="T173" s="304"/>
      <c r="U173" s="305"/>
    </row>
    <row r="174" spans="1:26" ht="15" customHeight="1" x14ac:dyDescent="0.25">
      <c r="C174" s="257" t="str">
        <f>Arkusz6!B4</f>
        <v>TADŻYKISTAN</v>
      </c>
      <c r="D174" s="258"/>
      <c r="E174" s="258"/>
      <c r="F174" s="258"/>
      <c r="G174" s="83">
        <f>Arkusz6!C4</f>
        <v>3</v>
      </c>
      <c r="H174" s="83"/>
      <c r="I174" s="83"/>
      <c r="J174" s="83">
        <f>Arkusz6!D4</f>
        <v>5</v>
      </c>
      <c r="K174" s="83"/>
      <c r="L174" s="83"/>
      <c r="M174" s="83">
        <f>Arkusz6!E4</f>
        <v>0</v>
      </c>
      <c r="N174" s="83"/>
      <c r="O174" s="83"/>
      <c r="P174" s="83">
        <f>Arkusz6!F4</f>
        <v>20</v>
      </c>
      <c r="Q174" s="83"/>
      <c r="R174" s="83"/>
      <c r="S174" s="70">
        <f>Arkusz6!G4</f>
        <v>1</v>
      </c>
      <c r="T174" s="71"/>
      <c r="U174" s="72"/>
    </row>
    <row r="175" spans="1:26" ht="15" customHeight="1" x14ac:dyDescent="0.25">
      <c r="C175" s="262" t="str">
        <f>Arkusz6!B5</f>
        <v>TURCJA</v>
      </c>
      <c r="D175" s="263"/>
      <c r="E175" s="263"/>
      <c r="F175" s="263"/>
      <c r="G175" s="268">
        <f>Arkusz6!C5</f>
        <v>0</v>
      </c>
      <c r="H175" s="268"/>
      <c r="I175" s="268"/>
      <c r="J175" s="268">
        <f>Arkusz6!D5</f>
        <v>0</v>
      </c>
      <c r="K175" s="268"/>
      <c r="L175" s="268"/>
      <c r="M175" s="268">
        <f>Arkusz6!E5</f>
        <v>0</v>
      </c>
      <c r="N175" s="268"/>
      <c r="O175" s="268"/>
      <c r="P175" s="268">
        <f>Arkusz6!F5</f>
        <v>13</v>
      </c>
      <c r="Q175" s="268"/>
      <c r="R175" s="268"/>
      <c r="S175" s="303">
        <f>Arkusz6!G5</f>
        <v>0</v>
      </c>
      <c r="T175" s="304"/>
      <c r="U175" s="305"/>
    </row>
    <row r="176" spans="1:26" ht="15" customHeight="1" x14ac:dyDescent="0.25">
      <c r="C176" s="257" t="str">
        <f>Arkusz6!B6</f>
        <v>KIRGISTAN</v>
      </c>
      <c r="D176" s="258"/>
      <c r="E176" s="258"/>
      <c r="F176" s="258"/>
      <c r="G176" s="83">
        <f>Arkusz6!C6</f>
        <v>0</v>
      </c>
      <c r="H176" s="83"/>
      <c r="I176" s="83"/>
      <c r="J176" s="83">
        <f>Arkusz6!D6</f>
        <v>0</v>
      </c>
      <c r="K176" s="83"/>
      <c r="L176" s="83"/>
      <c r="M176" s="83">
        <f>Arkusz6!E6</f>
        <v>0</v>
      </c>
      <c r="N176" s="83"/>
      <c r="O176" s="83"/>
      <c r="P176" s="83">
        <f>Arkusz6!F6</f>
        <v>3</v>
      </c>
      <c r="Q176" s="83"/>
      <c r="R176" s="83"/>
      <c r="S176" s="70">
        <f>Arkusz6!G6</f>
        <v>5</v>
      </c>
      <c r="T176" s="71"/>
      <c r="U176" s="72"/>
    </row>
    <row r="177" spans="3:21" ht="15" customHeight="1" thickBot="1" x14ac:dyDescent="0.3">
      <c r="C177" s="167" t="str">
        <f>Arkusz6!B7</f>
        <v>Pozostałe</v>
      </c>
      <c r="D177" s="168"/>
      <c r="E177" s="168"/>
      <c r="F177" s="168"/>
      <c r="G177" s="166">
        <f>Arkusz6!C7</f>
        <v>11</v>
      </c>
      <c r="H177" s="166"/>
      <c r="I177" s="166"/>
      <c r="J177" s="166">
        <f>Arkusz6!D7</f>
        <v>2</v>
      </c>
      <c r="K177" s="166"/>
      <c r="L177" s="166"/>
      <c r="M177" s="166">
        <f>Arkusz6!E7</f>
        <v>1</v>
      </c>
      <c r="N177" s="166"/>
      <c r="O177" s="166"/>
      <c r="P177" s="166">
        <f>Arkusz6!F7</f>
        <v>33</v>
      </c>
      <c r="Q177" s="166"/>
      <c r="R177" s="166"/>
      <c r="S177" s="79">
        <f>Arkusz6!G7</f>
        <v>21</v>
      </c>
      <c r="T177" s="80"/>
      <c r="U177" s="81"/>
    </row>
    <row r="178" spans="3:21" ht="15.75" thickBot="1" x14ac:dyDescent="0.3">
      <c r="C178" s="169" t="s">
        <v>1</v>
      </c>
      <c r="D178" s="170"/>
      <c r="E178" s="170"/>
      <c r="F178" s="170"/>
      <c r="G178" s="151">
        <f>SUM(G172:I177)</f>
        <v>14</v>
      </c>
      <c r="H178" s="151"/>
      <c r="I178" s="151"/>
      <c r="J178" s="151">
        <f t="shared" ref="J178" si="1">SUM(J172:L177)</f>
        <v>17</v>
      </c>
      <c r="K178" s="151"/>
      <c r="L178" s="151"/>
      <c r="M178" s="151">
        <f t="shared" ref="M178" si="2">SUM(M172:O177)</f>
        <v>1</v>
      </c>
      <c r="N178" s="151"/>
      <c r="O178" s="151"/>
      <c r="P178" s="151">
        <f t="shared" ref="P178" si="3">SUM(P172:R177)</f>
        <v>158</v>
      </c>
      <c r="Q178" s="151"/>
      <c r="R178" s="151"/>
      <c r="S178" s="73">
        <f>SUM(S172:U177)</f>
        <v>226</v>
      </c>
      <c r="T178" s="74"/>
      <c r="U178" s="75"/>
    </row>
    <row r="181" spans="3:21" ht="15.75" thickBot="1" x14ac:dyDescent="0.3"/>
    <row r="182" spans="3:21" ht="15" customHeight="1" x14ac:dyDescent="0.25">
      <c r="C182" s="171" t="s">
        <v>0</v>
      </c>
      <c r="D182" s="172"/>
      <c r="E182" s="172"/>
      <c r="F182" s="172"/>
      <c r="G182" s="64" t="str">
        <f>CONCATENATE(Arkusz18!C2," - ",Arkusz18!B2," r.")</f>
        <v>01.01.2017 - 31.10.2017 r.</v>
      </c>
      <c r="H182" s="65"/>
      <c r="I182" s="65"/>
      <c r="J182" s="65"/>
      <c r="K182" s="65"/>
      <c r="L182" s="65"/>
      <c r="M182" s="65"/>
      <c r="N182" s="65"/>
      <c r="O182" s="65"/>
      <c r="P182" s="65"/>
      <c r="Q182" s="65"/>
      <c r="R182" s="65"/>
      <c r="S182" s="65"/>
      <c r="T182" s="65"/>
      <c r="U182" s="66"/>
    </row>
    <row r="183" spans="3:21" ht="70.5" customHeight="1" x14ac:dyDescent="0.25">
      <c r="C183" s="173"/>
      <c r="D183" s="174"/>
      <c r="E183" s="174"/>
      <c r="F183" s="174"/>
      <c r="G183" s="76" t="s">
        <v>58</v>
      </c>
      <c r="H183" s="77"/>
      <c r="I183" s="261"/>
      <c r="J183" s="76" t="s">
        <v>59</v>
      </c>
      <c r="K183" s="77"/>
      <c r="L183" s="261"/>
      <c r="M183" s="76" t="s">
        <v>60</v>
      </c>
      <c r="N183" s="77"/>
      <c r="O183" s="261"/>
      <c r="P183" s="76" t="s">
        <v>72</v>
      </c>
      <c r="Q183" s="77"/>
      <c r="R183" s="261"/>
      <c r="S183" s="76" t="s">
        <v>61</v>
      </c>
      <c r="T183" s="77"/>
      <c r="U183" s="78"/>
    </row>
    <row r="184" spans="3:21" ht="15" customHeight="1" x14ac:dyDescent="0.25">
      <c r="C184" s="257" t="str">
        <f>Arkusz7!B2</f>
        <v>ROSJA</v>
      </c>
      <c r="D184" s="258"/>
      <c r="E184" s="258"/>
      <c r="F184" s="258"/>
      <c r="G184" s="83">
        <f>Arkusz7!C2</f>
        <v>14</v>
      </c>
      <c r="H184" s="83"/>
      <c r="I184" s="83"/>
      <c r="J184" s="83">
        <f>Arkusz7!D2</f>
        <v>55</v>
      </c>
      <c r="K184" s="83"/>
      <c r="L184" s="83"/>
      <c r="M184" s="83">
        <f>Arkusz7!E2</f>
        <v>0</v>
      </c>
      <c r="N184" s="83"/>
      <c r="O184" s="83"/>
      <c r="P184" s="83">
        <f>Arkusz7!F2</f>
        <v>1110</v>
      </c>
      <c r="Q184" s="83"/>
      <c r="R184" s="83"/>
      <c r="S184" s="70">
        <f>Arkusz7!G2</f>
        <v>1911</v>
      </c>
      <c r="T184" s="71"/>
      <c r="U184" s="72"/>
    </row>
    <row r="185" spans="3:21" ht="15" customHeight="1" x14ac:dyDescent="0.25">
      <c r="C185" s="262" t="str">
        <f>Arkusz7!B3</f>
        <v>UKRAINA</v>
      </c>
      <c r="D185" s="263"/>
      <c r="E185" s="263"/>
      <c r="F185" s="263"/>
      <c r="G185" s="268">
        <f>Arkusz7!C3</f>
        <v>56</v>
      </c>
      <c r="H185" s="268"/>
      <c r="I185" s="268"/>
      <c r="J185" s="268">
        <f>Arkusz7!D3</f>
        <v>151</v>
      </c>
      <c r="K185" s="268"/>
      <c r="L185" s="268"/>
      <c r="M185" s="268">
        <f>Arkusz7!E3</f>
        <v>0</v>
      </c>
      <c r="N185" s="268"/>
      <c r="O185" s="268"/>
      <c r="P185" s="268">
        <f>Arkusz7!F3</f>
        <v>285</v>
      </c>
      <c r="Q185" s="268"/>
      <c r="R185" s="268"/>
      <c r="S185" s="303">
        <f>Arkusz7!G3</f>
        <v>215</v>
      </c>
      <c r="T185" s="304"/>
      <c r="U185" s="305"/>
    </row>
    <row r="186" spans="3:21" ht="15" customHeight="1" x14ac:dyDescent="0.25">
      <c r="C186" s="257" t="str">
        <f>Arkusz7!B4</f>
        <v>TADŻYKISTAN</v>
      </c>
      <c r="D186" s="258"/>
      <c r="E186" s="258"/>
      <c r="F186" s="258"/>
      <c r="G186" s="83">
        <f>Arkusz7!C4</f>
        <v>7</v>
      </c>
      <c r="H186" s="83"/>
      <c r="I186" s="83"/>
      <c r="J186" s="83">
        <f>Arkusz7!D4</f>
        <v>17</v>
      </c>
      <c r="K186" s="83"/>
      <c r="L186" s="83"/>
      <c r="M186" s="83">
        <f>Arkusz7!E4</f>
        <v>0</v>
      </c>
      <c r="N186" s="83"/>
      <c r="O186" s="83"/>
      <c r="P186" s="83">
        <f>Arkusz7!F4</f>
        <v>140</v>
      </c>
      <c r="Q186" s="83"/>
      <c r="R186" s="83"/>
      <c r="S186" s="70">
        <f>Arkusz7!G4</f>
        <v>57</v>
      </c>
      <c r="T186" s="71"/>
      <c r="U186" s="72"/>
    </row>
    <row r="187" spans="3:21" ht="15" customHeight="1" x14ac:dyDescent="0.25">
      <c r="C187" s="262" t="str">
        <f>Arkusz7!B5</f>
        <v>ARMENIA</v>
      </c>
      <c r="D187" s="263"/>
      <c r="E187" s="263"/>
      <c r="F187" s="263"/>
      <c r="G187" s="268">
        <f>Arkusz7!C5</f>
        <v>0</v>
      </c>
      <c r="H187" s="268"/>
      <c r="I187" s="268"/>
      <c r="J187" s="268">
        <f>Arkusz7!D5</f>
        <v>0</v>
      </c>
      <c r="K187" s="268"/>
      <c r="L187" s="268"/>
      <c r="M187" s="268">
        <f>Arkusz7!E5</f>
        <v>0</v>
      </c>
      <c r="N187" s="268"/>
      <c r="O187" s="268"/>
      <c r="P187" s="268">
        <f>Arkusz7!F5</f>
        <v>59</v>
      </c>
      <c r="Q187" s="268"/>
      <c r="R187" s="268"/>
      <c r="S187" s="303">
        <f>Arkusz7!G5</f>
        <v>29</v>
      </c>
      <c r="T187" s="304"/>
      <c r="U187" s="305"/>
    </row>
    <row r="188" spans="3:21" ht="15" customHeight="1" x14ac:dyDescent="0.25">
      <c r="C188" s="257" t="str">
        <f>Arkusz7!B6</f>
        <v>GRUZJA</v>
      </c>
      <c r="D188" s="258"/>
      <c r="E188" s="258"/>
      <c r="F188" s="258"/>
      <c r="G188" s="83">
        <f>Arkusz7!C6</f>
        <v>0</v>
      </c>
      <c r="H188" s="83"/>
      <c r="I188" s="83"/>
      <c r="J188" s="83">
        <f>Arkusz7!D6</f>
        <v>1</v>
      </c>
      <c r="K188" s="83"/>
      <c r="L188" s="83"/>
      <c r="M188" s="83">
        <f>Arkusz7!E6</f>
        <v>0</v>
      </c>
      <c r="N188" s="83"/>
      <c r="O188" s="83"/>
      <c r="P188" s="83">
        <f>Arkusz7!F6</f>
        <v>21</v>
      </c>
      <c r="Q188" s="83"/>
      <c r="R188" s="83"/>
      <c r="S188" s="70">
        <f>Arkusz7!G6</f>
        <v>28</v>
      </c>
      <c r="T188" s="71"/>
      <c r="U188" s="72"/>
    </row>
    <row r="189" spans="3:21" ht="15" customHeight="1" thickBot="1" x14ac:dyDescent="0.3">
      <c r="C189" s="167" t="str">
        <f>Arkusz7!B7</f>
        <v>Pozostałe</v>
      </c>
      <c r="D189" s="168"/>
      <c r="E189" s="168"/>
      <c r="F189" s="168"/>
      <c r="G189" s="166">
        <f>Arkusz7!C7</f>
        <v>58</v>
      </c>
      <c r="H189" s="166"/>
      <c r="I189" s="166"/>
      <c r="J189" s="166">
        <f>Arkusz7!D7</f>
        <v>23</v>
      </c>
      <c r="K189" s="166"/>
      <c r="L189" s="166"/>
      <c r="M189" s="166">
        <f>Arkusz7!E7</f>
        <v>4</v>
      </c>
      <c r="N189" s="166"/>
      <c r="O189" s="166"/>
      <c r="P189" s="166">
        <f>Arkusz7!F7</f>
        <v>202</v>
      </c>
      <c r="Q189" s="166"/>
      <c r="R189" s="166"/>
      <c r="S189" s="79">
        <f>Arkusz7!G7</f>
        <v>202</v>
      </c>
      <c r="T189" s="80"/>
      <c r="U189" s="81"/>
    </row>
    <row r="190" spans="3:21" ht="15" customHeight="1" thickBot="1" x14ac:dyDescent="0.3">
      <c r="C190" s="169" t="s">
        <v>1</v>
      </c>
      <c r="D190" s="170"/>
      <c r="E190" s="170"/>
      <c r="F190" s="170"/>
      <c r="G190" s="151">
        <f>SUM(G184:I189)</f>
        <v>135</v>
      </c>
      <c r="H190" s="151"/>
      <c r="I190" s="151"/>
      <c r="J190" s="151">
        <f t="shared" ref="J190" si="4">SUM(J184:L189)</f>
        <v>247</v>
      </c>
      <c r="K190" s="151"/>
      <c r="L190" s="151"/>
      <c r="M190" s="151">
        <f t="shared" ref="M190" si="5">SUM(M184:O189)</f>
        <v>4</v>
      </c>
      <c r="N190" s="151"/>
      <c r="O190" s="151"/>
      <c r="P190" s="151">
        <f t="shared" ref="P190" si="6">SUM(P184:R189)</f>
        <v>1817</v>
      </c>
      <c r="Q190" s="151"/>
      <c r="R190" s="151"/>
      <c r="S190" s="73">
        <f>SUM(S184:U189)</f>
        <v>2442</v>
      </c>
      <c r="T190" s="74"/>
      <c r="U190" s="75"/>
    </row>
    <row r="193" spans="1:25" x14ac:dyDescent="0.25">
      <c r="A193" s="95" t="s">
        <v>163</v>
      </c>
      <c r="B193" s="96"/>
      <c r="C193" s="96"/>
      <c r="D193" s="96"/>
      <c r="E193" s="96"/>
      <c r="F193" s="96"/>
      <c r="G193" s="96"/>
      <c r="H193" s="96"/>
      <c r="I193" s="96"/>
      <c r="J193" s="96"/>
      <c r="K193" s="96"/>
      <c r="L193" s="96"/>
      <c r="M193" s="96"/>
      <c r="N193" s="96"/>
      <c r="O193" s="96"/>
      <c r="P193" s="96"/>
      <c r="Q193" s="96"/>
      <c r="R193" s="96"/>
      <c r="S193" s="96"/>
      <c r="T193" s="96"/>
      <c r="U193" s="96"/>
      <c r="V193" s="96"/>
      <c r="W193" s="96"/>
      <c r="X193" s="96"/>
      <c r="Y193" s="96"/>
    </row>
    <row r="194" spans="1:25" x14ac:dyDescent="0.25">
      <c r="A194" s="96"/>
      <c r="B194" s="96"/>
      <c r="C194" s="96"/>
      <c r="D194" s="96"/>
      <c r="E194" s="96"/>
      <c r="F194" s="96"/>
      <c r="G194" s="96"/>
      <c r="H194" s="96"/>
      <c r="I194" s="96"/>
      <c r="J194" s="96"/>
      <c r="K194" s="96"/>
      <c r="L194" s="96"/>
      <c r="M194" s="96"/>
      <c r="N194" s="96"/>
      <c r="O194" s="96"/>
      <c r="P194" s="96"/>
      <c r="Q194" s="96"/>
      <c r="R194" s="96"/>
      <c r="S194" s="96"/>
      <c r="T194" s="96"/>
      <c r="U194" s="96"/>
      <c r="V194" s="96"/>
      <c r="W194" s="96"/>
      <c r="X194" s="96"/>
      <c r="Y194" s="96"/>
    </row>
    <row r="195" spans="1:25" s="60" customFormat="1" x14ac:dyDescent="0.25">
      <c r="A195" s="96"/>
      <c r="B195" s="96"/>
      <c r="C195" s="96"/>
      <c r="D195" s="96"/>
      <c r="E195" s="96"/>
      <c r="F195" s="96"/>
      <c r="G195" s="96"/>
      <c r="H195" s="96"/>
      <c r="I195" s="96"/>
      <c r="J195" s="96"/>
      <c r="K195" s="96"/>
      <c r="L195" s="96"/>
      <c r="M195" s="96"/>
      <c r="N195" s="96"/>
      <c r="O195" s="96"/>
      <c r="P195" s="96"/>
      <c r="Q195" s="96"/>
      <c r="R195" s="96"/>
      <c r="S195" s="96"/>
      <c r="T195" s="96"/>
      <c r="U195" s="96"/>
      <c r="V195" s="96"/>
      <c r="W195" s="96"/>
      <c r="X195" s="96"/>
      <c r="Y195" s="96"/>
    </row>
    <row r="196" spans="1:25" s="60" customFormat="1" x14ac:dyDescent="0.25">
      <c r="A196" s="96"/>
      <c r="B196" s="96"/>
      <c r="C196" s="96"/>
      <c r="D196" s="96"/>
      <c r="E196" s="96"/>
      <c r="F196" s="96"/>
      <c r="G196" s="96"/>
      <c r="H196" s="96"/>
      <c r="I196" s="96"/>
      <c r="J196" s="96"/>
      <c r="K196" s="96"/>
      <c r="L196" s="96"/>
      <c r="M196" s="96"/>
      <c r="N196" s="96"/>
      <c r="O196" s="96"/>
      <c r="P196" s="96"/>
      <c r="Q196" s="96"/>
      <c r="R196" s="96"/>
      <c r="S196" s="96"/>
      <c r="T196" s="96"/>
      <c r="U196" s="96"/>
      <c r="V196" s="96"/>
      <c r="W196" s="96"/>
      <c r="X196" s="96"/>
      <c r="Y196" s="96"/>
    </row>
    <row r="197" spans="1:25" s="60" customFormat="1" x14ac:dyDescent="0.25">
      <c r="A197" s="96"/>
      <c r="B197" s="96"/>
      <c r="C197" s="96"/>
      <c r="D197" s="96"/>
      <c r="E197" s="96"/>
      <c r="F197" s="96"/>
      <c r="G197" s="96"/>
      <c r="H197" s="96"/>
      <c r="I197" s="96"/>
      <c r="J197" s="96"/>
      <c r="K197" s="96"/>
      <c r="L197" s="96"/>
      <c r="M197" s="96"/>
      <c r="N197" s="96"/>
      <c r="O197" s="96"/>
      <c r="P197" s="96"/>
      <c r="Q197" s="96"/>
      <c r="R197" s="96"/>
      <c r="S197" s="96"/>
      <c r="T197" s="96"/>
      <c r="U197" s="96"/>
      <c r="V197" s="96"/>
      <c r="W197" s="96"/>
      <c r="X197" s="96"/>
      <c r="Y197" s="96"/>
    </row>
    <row r="198" spans="1:25" s="60" customFormat="1" x14ac:dyDescent="0.25">
      <c r="A198" s="96"/>
      <c r="B198" s="96"/>
      <c r="C198" s="96"/>
      <c r="D198" s="96"/>
      <c r="E198" s="96"/>
      <c r="F198" s="96"/>
      <c r="G198" s="96"/>
      <c r="H198" s="96"/>
      <c r="I198" s="96"/>
      <c r="J198" s="96"/>
      <c r="K198" s="96"/>
      <c r="L198" s="96"/>
      <c r="M198" s="96"/>
      <c r="N198" s="96"/>
      <c r="O198" s="96"/>
      <c r="P198" s="96"/>
      <c r="Q198" s="96"/>
      <c r="R198" s="96"/>
      <c r="S198" s="96"/>
      <c r="T198" s="96"/>
      <c r="U198" s="96"/>
      <c r="V198" s="96"/>
      <c r="W198" s="96"/>
      <c r="X198" s="96"/>
      <c r="Y198" s="96"/>
    </row>
    <row r="199" spans="1:25" s="60" customFormat="1" x14ac:dyDescent="0.25">
      <c r="A199" s="96"/>
      <c r="B199" s="96"/>
      <c r="C199" s="96"/>
      <c r="D199" s="96"/>
      <c r="E199" s="96"/>
      <c r="F199" s="96"/>
      <c r="G199" s="96"/>
      <c r="H199" s="96"/>
      <c r="I199" s="96"/>
      <c r="J199" s="96"/>
      <c r="K199" s="96"/>
      <c r="L199" s="96"/>
      <c r="M199" s="96"/>
      <c r="N199" s="96"/>
      <c r="O199" s="96"/>
      <c r="P199" s="96"/>
      <c r="Q199" s="96"/>
      <c r="R199" s="96"/>
      <c r="S199" s="96"/>
      <c r="T199" s="96"/>
      <c r="U199" s="96"/>
      <c r="V199" s="96"/>
      <c r="W199" s="96"/>
      <c r="X199" s="96"/>
      <c r="Y199" s="96"/>
    </row>
    <row r="200" spans="1:25" s="60" customFormat="1" x14ac:dyDescent="0.25">
      <c r="A200" s="96"/>
      <c r="B200" s="96"/>
      <c r="C200" s="96"/>
      <c r="D200" s="96"/>
      <c r="E200" s="96"/>
      <c r="F200" s="96"/>
      <c r="G200" s="96"/>
      <c r="H200" s="96"/>
      <c r="I200" s="96"/>
      <c r="J200" s="96"/>
      <c r="K200" s="96"/>
      <c r="L200" s="96"/>
      <c r="M200" s="96"/>
      <c r="N200" s="96"/>
      <c r="O200" s="96"/>
      <c r="P200" s="96"/>
      <c r="Q200" s="96"/>
      <c r="R200" s="96"/>
      <c r="S200" s="96"/>
      <c r="T200" s="96"/>
      <c r="U200" s="96"/>
      <c r="V200" s="96"/>
      <c r="W200" s="96"/>
      <c r="X200" s="96"/>
      <c r="Y200" s="96"/>
    </row>
    <row r="201" spans="1:25" s="60" customFormat="1" x14ac:dyDescent="0.25">
      <c r="A201" s="96"/>
      <c r="B201" s="96"/>
      <c r="C201" s="96"/>
      <c r="D201" s="96"/>
      <c r="E201" s="96"/>
      <c r="F201" s="96"/>
      <c r="G201" s="96"/>
      <c r="H201" s="96"/>
      <c r="I201" s="96"/>
      <c r="J201" s="96"/>
      <c r="K201" s="96"/>
      <c r="L201" s="96"/>
      <c r="M201" s="96"/>
      <c r="N201" s="96"/>
      <c r="O201" s="96"/>
      <c r="P201" s="96"/>
      <c r="Q201" s="96"/>
      <c r="R201" s="96"/>
      <c r="S201" s="96"/>
      <c r="T201" s="96"/>
      <c r="U201" s="96"/>
      <c r="V201" s="96"/>
      <c r="W201" s="96"/>
      <c r="X201" s="96"/>
      <c r="Y201" s="96"/>
    </row>
    <row r="202" spans="1:25" s="60" customFormat="1" x14ac:dyDescent="0.25">
      <c r="A202" s="96"/>
      <c r="B202" s="96"/>
      <c r="C202" s="96"/>
      <c r="D202" s="96"/>
      <c r="E202" s="96"/>
      <c r="F202" s="96"/>
      <c r="G202" s="96"/>
      <c r="H202" s="96"/>
      <c r="I202" s="96"/>
      <c r="J202" s="96"/>
      <c r="K202" s="96"/>
      <c r="L202" s="96"/>
      <c r="M202" s="96"/>
      <c r="N202" s="96"/>
      <c r="O202" s="96"/>
      <c r="P202" s="96"/>
      <c r="Q202" s="96"/>
      <c r="R202" s="96"/>
      <c r="S202" s="96"/>
      <c r="T202" s="96"/>
      <c r="U202" s="96"/>
      <c r="V202" s="96"/>
      <c r="W202" s="96"/>
      <c r="X202" s="96"/>
      <c r="Y202" s="96"/>
    </row>
    <row r="203" spans="1:25" s="60" customFormat="1" x14ac:dyDescent="0.25">
      <c r="A203" s="96"/>
      <c r="B203" s="96"/>
      <c r="C203" s="96"/>
      <c r="D203" s="96"/>
      <c r="E203" s="96"/>
      <c r="F203" s="96"/>
      <c r="G203" s="96"/>
      <c r="H203" s="96"/>
      <c r="I203" s="96"/>
      <c r="J203" s="96"/>
      <c r="K203" s="96"/>
      <c r="L203" s="96"/>
      <c r="M203" s="96"/>
      <c r="N203" s="96"/>
      <c r="O203" s="96"/>
      <c r="P203" s="96"/>
      <c r="Q203" s="96"/>
      <c r="R203" s="96"/>
      <c r="S203" s="96"/>
      <c r="T203" s="96"/>
      <c r="U203" s="96"/>
      <c r="V203" s="96"/>
      <c r="W203" s="96"/>
      <c r="X203" s="96"/>
      <c r="Y203" s="96"/>
    </row>
    <row r="204" spans="1:25" s="60" customFormat="1" x14ac:dyDescent="0.25">
      <c r="A204" s="96"/>
      <c r="B204" s="96"/>
      <c r="C204" s="96"/>
      <c r="D204" s="96"/>
      <c r="E204" s="96"/>
      <c r="F204" s="96"/>
      <c r="G204" s="96"/>
      <c r="H204" s="96"/>
      <c r="I204" s="96"/>
      <c r="J204" s="96"/>
      <c r="K204" s="96"/>
      <c r="L204" s="96"/>
      <c r="M204" s="96"/>
      <c r="N204" s="96"/>
      <c r="O204" s="96"/>
      <c r="P204" s="96"/>
      <c r="Q204" s="96"/>
      <c r="R204" s="96"/>
      <c r="S204" s="96"/>
      <c r="T204" s="96"/>
      <c r="U204" s="96"/>
      <c r="V204" s="96"/>
      <c r="W204" s="96"/>
      <c r="X204" s="96"/>
      <c r="Y204" s="96"/>
    </row>
    <row r="205" spans="1:25" s="60" customFormat="1" x14ac:dyDescent="0.25">
      <c r="A205" s="96"/>
      <c r="B205" s="96"/>
      <c r="C205" s="96"/>
      <c r="D205" s="96"/>
      <c r="E205" s="96"/>
      <c r="F205" s="96"/>
      <c r="G205" s="96"/>
      <c r="H205" s="96"/>
      <c r="I205" s="96"/>
      <c r="J205" s="96"/>
      <c r="K205" s="96"/>
      <c r="L205" s="96"/>
      <c r="M205" s="96"/>
      <c r="N205" s="96"/>
      <c r="O205" s="96"/>
      <c r="P205" s="96"/>
      <c r="Q205" s="96"/>
      <c r="R205" s="96"/>
      <c r="S205" s="96"/>
      <c r="T205" s="96"/>
      <c r="U205" s="96"/>
      <c r="V205" s="96"/>
      <c r="W205" s="96"/>
      <c r="X205" s="96"/>
      <c r="Y205" s="96"/>
    </row>
    <row r="206" spans="1:25" s="60" customFormat="1" x14ac:dyDescent="0.25">
      <c r="A206" s="96"/>
      <c r="B206" s="96"/>
      <c r="C206" s="96"/>
      <c r="D206" s="96"/>
      <c r="E206" s="96"/>
      <c r="F206" s="96"/>
      <c r="G206" s="96"/>
      <c r="H206" s="96"/>
      <c r="I206" s="96"/>
      <c r="J206" s="96"/>
      <c r="K206" s="96"/>
      <c r="L206" s="96"/>
      <c r="M206" s="96"/>
      <c r="N206" s="96"/>
      <c r="O206" s="96"/>
      <c r="P206" s="96"/>
      <c r="Q206" s="96"/>
      <c r="R206" s="96"/>
      <c r="S206" s="96"/>
      <c r="T206" s="96"/>
      <c r="U206" s="96"/>
      <c r="V206" s="96"/>
      <c r="W206" s="96"/>
      <c r="X206" s="96"/>
      <c r="Y206" s="96"/>
    </row>
    <row r="207" spans="1:25" s="60" customFormat="1" x14ac:dyDescent="0.25">
      <c r="A207" s="96"/>
      <c r="B207" s="96"/>
      <c r="C207" s="96"/>
      <c r="D207" s="96"/>
      <c r="E207" s="96"/>
      <c r="F207" s="96"/>
      <c r="G207" s="96"/>
      <c r="H207" s="96"/>
      <c r="I207" s="96"/>
      <c r="J207" s="96"/>
      <c r="K207" s="96"/>
      <c r="L207" s="96"/>
      <c r="M207" s="96"/>
      <c r="N207" s="96"/>
      <c r="O207" s="96"/>
      <c r="P207" s="96"/>
      <c r="Q207" s="96"/>
      <c r="R207" s="96"/>
      <c r="S207" s="96"/>
      <c r="T207" s="96"/>
      <c r="U207" s="96"/>
      <c r="V207" s="96"/>
      <c r="W207" s="96"/>
      <c r="X207" s="96"/>
      <c r="Y207" s="96"/>
    </row>
    <row r="208" spans="1:25" s="60" customFormat="1" x14ac:dyDescent="0.25">
      <c r="A208" s="96"/>
      <c r="B208" s="96"/>
      <c r="C208" s="96"/>
      <c r="D208" s="96"/>
      <c r="E208" s="96"/>
      <c r="F208" s="96"/>
      <c r="G208" s="96"/>
      <c r="H208" s="96"/>
      <c r="I208" s="96"/>
      <c r="J208" s="96"/>
      <c r="K208" s="96"/>
      <c r="L208" s="96"/>
      <c r="M208" s="96"/>
      <c r="N208" s="96"/>
      <c r="O208" s="96"/>
      <c r="P208" s="96"/>
      <c r="Q208" s="96"/>
      <c r="R208" s="96"/>
      <c r="S208" s="96"/>
      <c r="T208" s="96"/>
      <c r="U208" s="96"/>
      <c r="V208" s="96"/>
      <c r="W208" s="96"/>
      <c r="X208" s="96"/>
      <c r="Y208" s="96"/>
    </row>
    <row r="209" spans="1:25" s="60" customFormat="1" x14ac:dyDescent="0.25">
      <c r="A209" s="96"/>
      <c r="B209" s="96"/>
      <c r="C209" s="96"/>
      <c r="D209" s="96"/>
      <c r="E209" s="96"/>
      <c r="F209" s="96"/>
      <c r="G209" s="96"/>
      <c r="H209" s="96"/>
      <c r="I209" s="96"/>
      <c r="J209" s="96"/>
      <c r="K209" s="96"/>
      <c r="L209" s="96"/>
      <c r="M209" s="96"/>
      <c r="N209" s="96"/>
      <c r="O209" s="96"/>
      <c r="P209" s="96"/>
      <c r="Q209" s="96"/>
      <c r="R209" s="96"/>
      <c r="S209" s="96"/>
      <c r="T209" s="96"/>
      <c r="U209" s="96"/>
      <c r="V209" s="96"/>
      <c r="W209" s="96"/>
      <c r="X209" s="96"/>
      <c r="Y209" s="96"/>
    </row>
    <row r="210" spans="1:25" s="60" customFormat="1" x14ac:dyDescent="0.25">
      <c r="A210" s="96"/>
      <c r="B210" s="96"/>
      <c r="C210" s="96"/>
      <c r="D210" s="96"/>
      <c r="E210" s="96"/>
      <c r="F210" s="96"/>
      <c r="G210" s="96"/>
      <c r="H210" s="96"/>
      <c r="I210" s="96"/>
      <c r="J210" s="96"/>
      <c r="K210" s="96"/>
      <c r="L210" s="96"/>
      <c r="M210" s="96"/>
      <c r="N210" s="96"/>
      <c r="O210" s="96"/>
      <c r="P210" s="96"/>
      <c r="Q210" s="96"/>
      <c r="R210" s="96"/>
      <c r="S210" s="96"/>
      <c r="T210" s="96"/>
      <c r="U210" s="96"/>
      <c r="V210" s="96"/>
      <c r="W210" s="96"/>
      <c r="X210" s="96"/>
      <c r="Y210" s="96"/>
    </row>
    <row r="211" spans="1:25" s="60" customFormat="1" x14ac:dyDescent="0.25">
      <c r="A211" s="96"/>
      <c r="B211" s="96"/>
      <c r="C211" s="96"/>
      <c r="D211" s="96"/>
      <c r="E211" s="96"/>
      <c r="F211" s="96"/>
      <c r="G211" s="96"/>
      <c r="H211" s="96"/>
      <c r="I211" s="96"/>
      <c r="J211" s="96"/>
      <c r="K211" s="96"/>
      <c r="L211" s="96"/>
      <c r="M211" s="96"/>
      <c r="N211" s="96"/>
      <c r="O211" s="96"/>
      <c r="P211" s="96"/>
      <c r="Q211" s="96"/>
      <c r="R211" s="96"/>
      <c r="S211" s="96"/>
      <c r="T211" s="96"/>
      <c r="U211" s="96"/>
      <c r="V211" s="96"/>
      <c r="W211" s="96"/>
      <c r="X211" s="96"/>
      <c r="Y211" s="96"/>
    </row>
    <row r="212" spans="1:25" s="60" customFormat="1" x14ac:dyDescent="0.25">
      <c r="A212" s="96"/>
      <c r="B212" s="96"/>
      <c r="C212" s="96"/>
      <c r="D212" s="96"/>
      <c r="E212" s="96"/>
      <c r="F212" s="96"/>
      <c r="G212" s="96"/>
      <c r="H212" s="96"/>
      <c r="I212" s="96"/>
      <c r="J212" s="96"/>
      <c r="K212" s="96"/>
      <c r="L212" s="96"/>
      <c r="M212" s="96"/>
      <c r="N212" s="96"/>
      <c r="O212" s="96"/>
      <c r="P212" s="96"/>
      <c r="Q212" s="96"/>
      <c r="R212" s="96"/>
      <c r="S212" s="96"/>
      <c r="T212" s="96"/>
      <c r="U212" s="96"/>
      <c r="V212" s="96"/>
      <c r="W212" s="96"/>
      <c r="X212" s="96"/>
      <c r="Y212" s="96"/>
    </row>
    <row r="213" spans="1:25" s="60" customFormat="1" x14ac:dyDescent="0.25">
      <c r="A213" s="96"/>
      <c r="B213" s="96"/>
      <c r="C213" s="96"/>
      <c r="D213" s="96"/>
      <c r="E213" s="96"/>
      <c r="F213" s="96"/>
      <c r="G213" s="96"/>
      <c r="H213" s="96"/>
      <c r="I213" s="96"/>
      <c r="J213" s="96"/>
      <c r="K213" s="96"/>
      <c r="L213" s="96"/>
      <c r="M213" s="96"/>
      <c r="N213" s="96"/>
      <c r="O213" s="96"/>
      <c r="P213" s="96"/>
      <c r="Q213" s="96"/>
      <c r="R213" s="96"/>
      <c r="S213" s="96"/>
      <c r="T213" s="96"/>
      <c r="U213" s="96"/>
      <c r="V213" s="96"/>
      <c r="W213" s="96"/>
      <c r="X213" s="96"/>
      <c r="Y213" s="96"/>
    </row>
    <row r="214" spans="1:25" s="60" customFormat="1" x14ac:dyDescent="0.25">
      <c r="A214" s="96"/>
      <c r="B214" s="96"/>
      <c r="C214" s="96"/>
      <c r="D214" s="96"/>
      <c r="E214" s="96"/>
      <c r="F214" s="96"/>
      <c r="G214" s="96"/>
      <c r="H214" s="96"/>
      <c r="I214" s="96"/>
      <c r="J214" s="96"/>
      <c r="K214" s="96"/>
      <c r="L214" s="96"/>
      <c r="M214" s="96"/>
      <c r="N214" s="96"/>
      <c r="O214" s="96"/>
      <c r="P214" s="96"/>
      <c r="Q214" s="96"/>
      <c r="R214" s="96"/>
      <c r="S214" s="96"/>
      <c r="T214" s="96"/>
      <c r="U214" s="96"/>
      <c r="V214" s="96"/>
      <c r="W214" s="96"/>
      <c r="X214" s="96"/>
      <c r="Y214" s="96"/>
    </row>
    <row r="215" spans="1:25" s="60" customFormat="1" x14ac:dyDescent="0.25">
      <c r="A215" s="96"/>
      <c r="B215" s="96"/>
      <c r="C215" s="96"/>
      <c r="D215" s="96"/>
      <c r="E215" s="96"/>
      <c r="F215" s="96"/>
      <c r="G215" s="96"/>
      <c r="H215" s="96"/>
      <c r="I215" s="96"/>
      <c r="J215" s="96"/>
      <c r="K215" s="96"/>
      <c r="L215" s="96"/>
      <c r="M215" s="96"/>
      <c r="N215" s="96"/>
      <c r="O215" s="96"/>
      <c r="P215" s="96"/>
      <c r="Q215" s="96"/>
      <c r="R215" s="96"/>
      <c r="S215" s="96"/>
      <c r="T215" s="96"/>
      <c r="U215" s="96"/>
      <c r="V215" s="96"/>
      <c r="W215" s="96"/>
      <c r="X215" s="96"/>
      <c r="Y215" s="96"/>
    </row>
    <row r="216" spans="1:25" s="60" customFormat="1" x14ac:dyDescent="0.25">
      <c r="A216" s="96"/>
      <c r="B216" s="96"/>
      <c r="C216" s="96"/>
      <c r="D216" s="96"/>
      <c r="E216" s="96"/>
      <c r="F216" s="96"/>
      <c r="G216" s="96"/>
      <c r="H216" s="96"/>
      <c r="I216" s="96"/>
      <c r="J216" s="96"/>
      <c r="K216" s="96"/>
      <c r="L216" s="96"/>
      <c r="M216" s="96"/>
      <c r="N216" s="96"/>
      <c r="O216" s="96"/>
      <c r="P216" s="96"/>
      <c r="Q216" s="96"/>
      <c r="R216" s="96"/>
      <c r="S216" s="96"/>
      <c r="T216" s="96"/>
      <c r="U216" s="96"/>
      <c r="V216" s="96"/>
      <c r="W216" s="96"/>
      <c r="X216" s="96"/>
      <c r="Y216" s="96"/>
    </row>
    <row r="217" spans="1:25" s="60" customFormat="1" x14ac:dyDescent="0.25">
      <c r="A217" s="96"/>
      <c r="B217" s="96"/>
      <c r="C217" s="96"/>
      <c r="D217" s="96"/>
      <c r="E217" s="96"/>
      <c r="F217" s="96"/>
      <c r="G217" s="96"/>
      <c r="H217" s="96"/>
      <c r="I217" s="96"/>
      <c r="J217" s="96"/>
      <c r="K217" s="96"/>
      <c r="L217" s="96"/>
      <c r="M217" s="96"/>
      <c r="N217" s="96"/>
      <c r="O217" s="96"/>
      <c r="P217" s="96"/>
      <c r="Q217" s="96"/>
      <c r="R217" s="96"/>
      <c r="S217" s="96"/>
      <c r="T217" s="96"/>
      <c r="U217" s="96"/>
      <c r="V217" s="96"/>
      <c r="W217" s="96"/>
      <c r="X217" s="96"/>
      <c r="Y217" s="96"/>
    </row>
    <row r="218" spans="1:25" s="60" customFormat="1" x14ac:dyDescent="0.25">
      <c r="A218" s="96"/>
      <c r="B218" s="96"/>
      <c r="C218" s="96"/>
      <c r="D218" s="96"/>
      <c r="E218" s="96"/>
      <c r="F218" s="96"/>
      <c r="G218" s="96"/>
      <c r="H218" s="96"/>
      <c r="I218" s="96"/>
      <c r="J218" s="96"/>
      <c r="K218" s="96"/>
      <c r="L218" s="96"/>
      <c r="M218" s="96"/>
      <c r="N218" s="96"/>
      <c r="O218" s="96"/>
      <c r="P218" s="96"/>
      <c r="Q218" s="96"/>
      <c r="R218" s="96"/>
      <c r="S218" s="96"/>
      <c r="T218" s="96"/>
      <c r="U218" s="96"/>
      <c r="V218" s="96"/>
      <c r="W218" s="96"/>
      <c r="X218" s="96"/>
      <c r="Y218" s="96"/>
    </row>
    <row r="219" spans="1:25" s="60" customFormat="1" x14ac:dyDescent="0.25">
      <c r="A219" s="96"/>
      <c r="B219" s="96"/>
      <c r="C219" s="96"/>
      <c r="D219" s="96"/>
      <c r="E219" s="96"/>
      <c r="F219" s="96"/>
      <c r="G219" s="96"/>
      <c r="H219" s="96"/>
      <c r="I219" s="96"/>
      <c r="J219" s="96"/>
      <c r="K219" s="96"/>
      <c r="L219" s="96"/>
      <c r="M219" s="96"/>
      <c r="N219" s="96"/>
      <c r="O219" s="96"/>
      <c r="P219" s="96"/>
      <c r="Q219" s="96"/>
      <c r="R219" s="96"/>
      <c r="S219" s="96"/>
      <c r="T219" s="96"/>
      <c r="U219" s="96"/>
      <c r="V219" s="96"/>
      <c r="W219" s="96"/>
      <c r="X219" s="96"/>
      <c r="Y219" s="96"/>
    </row>
    <row r="220" spans="1:25" s="60" customFormat="1" x14ac:dyDescent="0.25">
      <c r="A220" s="96"/>
      <c r="B220" s="96"/>
      <c r="C220" s="96"/>
      <c r="D220" s="96"/>
      <c r="E220" s="96"/>
      <c r="F220" s="96"/>
      <c r="G220" s="96"/>
      <c r="H220" s="96"/>
      <c r="I220" s="96"/>
      <c r="J220" s="96"/>
      <c r="K220" s="96"/>
      <c r="L220" s="96"/>
      <c r="M220" s="96"/>
      <c r="N220" s="96"/>
      <c r="O220" s="96"/>
      <c r="P220" s="96"/>
      <c r="Q220" s="96"/>
      <c r="R220" s="96"/>
      <c r="S220" s="96"/>
      <c r="T220" s="96"/>
      <c r="U220" s="96"/>
      <c r="V220" s="96"/>
      <c r="W220" s="96"/>
      <c r="X220" s="96"/>
      <c r="Y220" s="96"/>
    </row>
    <row r="221" spans="1:25" s="60" customFormat="1" x14ac:dyDescent="0.25">
      <c r="A221" s="96"/>
      <c r="B221" s="96"/>
      <c r="C221" s="96"/>
      <c r="D221" s="96"/>
      <c r="E221" s="96"/>
      <c r="F221" s="96"/>
      <c r="G221" s="96"/>
      <c r="H221" s="96"/>
      <c r="I221" s="96"/>
      <c r="J221" s="96"/>
      <c r="K221" s="96"/>
      <c r="L221" s="96"/>
      <c r="M221" s="96"/>
      <c r="N221" s="96"/>
      <c r="O221" s="96"/>
      <c r="P221" s="96"/>
      <c r="Q221" s="96"/>
      <c r="R221" s="96"/>
      <c r="S221" s="96"/>
      <c r="T221" s="96"/>
      <c r="U221" s="96"/>
      <c r="V221" s="96"/>
      <c r="W221" s="96"/>
      <c r="X221" s="96"/>
      <c r="Y221" s="96"/>
    </row>
    <row r="222" spans="1:25" s="60" customFormat="1" x14ac:dyDescent="0.25">
      <c r="A222" s="96"/>
      <c r="B222" s="96"/>
      <c r="C222" s="96"/>
      <c r="D222" s="96"/>
      <c r="E222" s="96"/>
      <c r="F222" s="96"/>
      <c r="G222" s="96"/>
      <c r="H222" s="96"/>
      <c r="I222" s="96"/>
      <c r="J222" s="96"/>
      <c r="K222" s="96"/>
      <c r="L222" s="96"/>
      <c r="M222" s="96"/>
      <c r="N222" s="96"/>
      <c r="O222" s="96"/>
      <c r="P222" s="96"/>
      <c r="Q222" s="96"/>
      <c r="R222" s="96"/>
      <c r="S222" s="96"/>
      <c r="T222" s="96"/>
      <c r="U222" s="96"/>
      <c r="V222" s="96"/>
      <c r="W222" s="96"/>
      <c r="X222" s="96"/>
      <c r="Y222" s="96"/>
    </row>
    <row r="223" spans="1:25" s="60" customFormat="1" x14ac:dyDescent="0.25">
      <c r="A223" s="96"/>
      <c r="B223" s="96"/>
      <c r="C223" s="96"/>
      <c r="D223" s="96"/>
      <c r="E223" s="96"/>
      <c r="F223" s="96"/>
      <c r="G223" s="96"/>
      <c r="H223" s="96"/>
      <c r="I223" s="96"/>
      <c r="J223" s="96"/>
      <c r="K223" s="96"/>
      <c r="L223" s="96"/>
      <c r="M223" s="96"/>
      <c r="N223" s="96"/>
      <c r="O223" s="96"/>
      <c r="P223" s="96"/>
      <c r="Q223" s="96"/>
      <c r="R223" s="96"/>
      <c r="S223" s="96"/>
      <c r="T223" s="96"/>
      <c r="U223" s="96"/>
      <c r="V223" s="96"/>
      <c r="W223" s="96"/>
      <c r="X223" s="96"/>
      <c r="Y223" s="96"/>
    </row>
    <row r="224" spans="1:25" s="60" customFormat="1" x14ac:dyDescent="0.25">
      <c r="A224" s="96"/>
      <c r="B224" s="96"/>
      <c r="C224" s="96"/>
      <c r="D224" s="96"/>
      <c r="E224" s="96"/>
      <c r="F224" s="96"/>
      <c r="G224" s="96"/>
      <c r="H224" s="96"/>
      <c r="I224" s="96"/>
      <c r="J224" s="96"/>
      <c r="K224" s="96"/>
      <c r="L224" s="96"/>
      <c r="M224" s="96"/>
      <c r="N224" s="96"/>
      <c r="O224" s="96"/>
      <c r="P224" s="96"/>
      <c r="Q224" s="96"/>
      <c r="R224" s="96"/>
      <c r="S224" s="96"/>
      <c r="T224" s="96"/>
      <c r="U224" s="96"/>
      <c r="V224" s="96"/>
      <c r="W224" s="96"/>
      <c r="X224" s="96"/>
      <c r="Y224" s="96"/>
    </row>
    <row r="225" spans="1:25" s="60" customFormat="1" x14ac:dyDescent="0.25">
      <c r="A225" s="96"/>
      <c r="B225" s="96"/>
      <c r="C225" s="96"/>
      <c r="D225" s="96"/>
      <c r="E225" s="96"/>
      <c r="F225" s="96"/>
      <c r="G225" s="96"/>
      <c r="H225" s="96"/>
      <c r="I225" s="96"/>
      <c r="J225" s="96"/>
      <c r="K225" s="96"/>
      <c r="L225" s="96"/>
      <c r="M225" s="96"/>
      <c r="N225" s="96"/>
      <c r="O225" s="96"/>
      <c r="P225" s="96"/>
      <c r="Q225" s="96"/>
      <c r="R225" s="96"/>
      <c r="S225" s="96"/>
      <c r="T225" s="96"/>
      <c r="U225" s="96"/>
      <c r="V225" s="96"/>
      <c r="W225" s="96"/>
      <c r="X225" s="96"/>
      <c r="Y225" s="96"/>
    </row>
    <row r="226" spans="1:25" s="60" customFormat="1" x14ac:dyDescent="0.25">
      <c r="A226" s="96"/>
      <c r="B226" s="96"/>
      <c r="C226" s="96"/>
      <c r="D226" s="96"/>
      <c r="E226" s="96"/>
      <c r="F226" s="96"/>
      <c r="G226" s="96"/>
      <c r="H226" s="96"/>
      <c r="I226" s="96"/>
      <c r="J226" s="96"/>
      <c r="K226" s="96"/>
      <c r="L226" s="96"/>
      <c r="M226" s="96"/>
      <c r="N226" s="96"/>
      <c r="O226" s="96"/>
      <c r="P226" s="96"/>
      <c r="Q226" s="96"/>
      <c r="R226" s="96"/>
      <c r="S226" s="96"/>
      <c r="T226" s="96"/>
      <c r="U226" s="96"/>
      <c r="V226" s="96"/>
      <c r="W226" s="96"/>
      <c r="X226" s="96"/>
      <c r="Y226" s="96"/>
    </row>
    <row r="227" spans="1:25" x14ac:dyDescent="0.25">
      <c r="A227" s="96"/>
      <c r="B227" s="96"/>
      <c r="C227" s="96"/>
      <c r="D227" s="96"/>
      <c r="E227" s="96"/>
      <c r="F227" s="96"/>
      <c r="G227" s="96"/>
      <c r="H227" s="96"/>
      <c r="I227" s="96"/>
      <c r="J227" s="96"/>
      <c r="K227" s="96"/>
      <c r="L227" s="96"/>
      <c r="M227" s="96"/>
      <c r="N227" s="96"/>
      <c r="O227" s="96"/>
      <c r="P227" s="96"/>
      <c r="Q227" s="96"/>
      <c r="R227" s="96"/>
      <c r="S227" s="96"/>
      <c r="T227" s="96"/>
      <c r="U227" s="96"/>
      <c r="V227" s="96"/>
      <c r="W227" s="96"/>
      <c r="X227" s="96"/>
      <c r="Y227" s="96"/>
    </row>
    <row r="228" spans="1:25" x14ac:dyDescent="0.25">
      <c r="A228" s="96"/>
      <c r="B228" s="96"/>
      <c r="C228" s="96"/>
      <c r="D228" s="96"/>
      <c r="E228" s="96"/>
      <c r="F228" s="96"/>
      <c r="G228" s="96"/>
      <c r="H228" s="96"/>
      <c r="I228" s="96"/>
      <c r="J228" s="96"/>
      <c r="K228" s="96"/>
      <c r="L228" s="96"/>
      <c r="M228" s="96"/>
      <c r="N228" s="96"/>
      <c r="O228" s="96"/>
      <c r="P228" s="96"/>
      <c r="Q228" s="96"/>
      <c r="R228" s="96"/>
      <c r="S228" s="96"/>
      <c r="T228" s="96"/>
      <c r="U228" s="96"/>
      <c r="V228" s="96"/>
      <c r="W228" s="96"/>
      <c r="X228" s="96"/>
      <c r="Y228" s="96"/>
    </row>
    <row r="229" spans="1:25" x14ac:dyDescent="0.25">
      <c r="A229" s="96"/>
      <c r="B229" s="96"/>
      <c r="C229" s="96"/>
      <c r="D229" s="96"/>
      <c r="E229" s="96"/>
      <c r="F229" s="96"/>
      <c r="G229" s="96"/>
      <c r="H229" s="96"/>
      <c r="I229" s="96"/>
      <c r="J229" s="96"/>
      <c r="K229" s="96"/>
      <c r="L229" s="96"/>
      <c r="M229" s="96"/>
      <c r="N229" s="96"/>
      <c r="O229" s="96"/>
      <c r="P229" s="96"/>
      <c r="Q229" s="96"/>
      <c r="R229" s="96"/>
      <c r="S229" s="96"/>
      <c r="T229" s="96"/>
      <c r="U229" s="96"/>
      <c r="V229" s="96"/>
      <c r="W229" s="96"/>
      <c r="X229" s="96"/>
      <c r="Y229" s="96"/>
    </row>
    <row r="230" spans="1:25" x14ac:dyDescent="0.25">
      <c r="A230" s="96"/>
      <c r="B230" s="96"/>
      <c r="C230" s="96"/>
      <c r="D230" s="96"/>
      <c r="E230" s="96"/>
      <c r="F230" s="96"/>
      <c r="G230" s="96"/>
      <c r="H230" s="96"/>
      <c r="I230" s="96"/>
      <c r="J230" s="96"/>
      <c r="K230" s="96"/>
      <c r="L230" s="96"/>
      <c r="M230" s="96"/>
      <c r="N230" s="96"/>
      <c r="O230" s="96"/>
      <c r="P230" s="96"/>
      <c r="Q230" s="96"/>
      <c r="R230" s="96"/>
      <c r="S230" s="96"/>
      <c r="T230" s="96"/>
      <c r="U230" s="96"/>
      <c r="V230" s="96"/>
      <c r="W230" s="96"/>
      <c r="X230" s="96"/>
      <c r="Y230" s="96"/>
    </row>
    <row r="231" spans="1:25" x14ac:dyDescent="0.25">
      <c r="A231" s="96"/>
      <c r="B231" s="96"/>
      <c r="C231" s="96"/>
      <c r="D231" s="96"/>
      <c r="E231" s="96"/>
      <c r="F231" s="96"/>
      <c r="G231" s="96"/>
      <c r="H231" s="96"/>
      <c r="I231" s="96"/>
      <c r="J231" s="96"/>
      <c r="K231" s="96"/>
      <c r="L231" s="96"/>
      <c r="M231" s="96"/>
      <c r="N231" s="96"/>
      <c r="O231" s="96"/>
      <c r="P231" s="96"/>
      <c r="Q231" s="96"/>
      <c r="R231" s="96"/>
      <c r="S231" s="96"/>
      <c r="T231" s="96"/>
      <c r="U231" s="96"/>
      <c r="V231" s="96"/>
      <c r="W231" s="96"/>
      <c r="X231" s="96"/>
      <c r="Y231" s="96"/>
    </row>
    <row r="232" spans="1:25" x14ac:dyDescent="0.25">
      <c r="A232" s="96"/>
      <c r="B232" s="96"/>
      <c r="C232" s="96"/>
      <c r="D232" s="96"/>
      <c r="E232" s="96"/>
      <c r="F232" s="96"/>
      <c r="G232" s="96"/>
      <c r="H232" s="96"/>
      <c r="I232" s="96"/>
      <c r="J232" s="96"/>
      <c r="K232" s="96"/>
      <c r="L232" s="96"/>
      <c r="M232" s="96"/>
      <c r="N232" s="96"/>
      <c r="O232" s="96"/>
      <c r="P232" s="96"/>
      <c r="Q232" s="96"/>
      <c r="R232" s="96"/>
      <c r="S232" s="96"/>
      <c r="T232" s="96"/>
      <c r="U232" s="96"/>
      <c r="V232" s="96"/>
      <c r="W232" s="96"/>
      <c r="X232" s="96"/>
      <c r="Y232" s="96"/>
    </row>
    <row r="233" spans="1:25" x14ac:dyDescent="0.25">
      <c r="A233" s="96"/>
      <c r="B233" s="96"/>
      <c r="C233" s="96"/>
      <c r="D233" s="96"/>
      <c r="E233" s="96"/>
      <c r="F233" s="96"/>
      <c r="G233" s="96"/>
      <c r="H233" s="96"/>
      <c r="I233" s="96"/>
      <c r="J233" s="96"/>
      <c r="K233" s="96"/>
      <c r="L233" s="96"/>
      <c r="M233" s="96"/>
      <c r="N233" s="96"/>
      <c r="O233" s="96"/>
      <c r="P233" s="96"/>
      <c r="Q233" s="96"/>
      <c r="R233" s="96"/>
      <c r="S233" s="96"/>
      <c r="T233" s="96"/>
      <c r="U233" s="96"/>
      <c r="V233" s="96"/>
      <c r="W233" s="96"/>
      <c r="X233" s="96"/>
      <c r="Y233" s="96"/>
    </row>
    <row r="234" spans="1:25" x14ac:dyDescent="0.25">
      <c r="A234" s="96"/>
      <c r="B234" s="96"/>
      <c r="C234" s="96"/>
      <c r="D234" s="96"/>
      <c r="E234" s="96"/>
      <c r="F234" s="96"/>
      <c r="G234" s="96"/>
      <c r="H234" s="96"/>
      <c r="I234" s="96"/>
      <c r="J234" s="96"/>
      <c r="K234" s="96"/>
      <c r="L234" s="96"/>
      <c r="M234" s="96"/>
      <c r="N234" s="96"/>
      <c r="O234" s="96"/>
      <c r="P234" s="96"/>
      <c r="Q234" s="96"/>
      <c r="R234" s="96"/>
      <c r="S234" s="96"/>
      <c r="T234" s="96"/>
      <c r="U234" s="96"/>
      <c r="V234" s="96"/>
      <c r="W234" s="96"/>
      <c r="X234" s="96"/>
      <c r="Y234" s="96"/>
    </row>
    <row r="235" spans="1:25" x14ac:dyDescent="0.25">
      <c r="A235" s="96"/>
      <c r="B235" s="96"/>
      <c r="C235" s="96"/>
      <c r="D235" s="96"/>
      <c r="E235" s="96"/>
      <c r="F235" s="96"/>
      <c r="G235" s="96"/>
      <c r="H235" s="96"/>
      <c r="I235" s="96"/>
      <c r="J235" s="96"/>
      <c r="K235" s="96"/>
      <c r="L235" s="96"/>
      <c r="M235" s="96"/>
      <c r="N235" s="96"/>
      <c r="O235" s="96"/>
      <c r="P235" s="96"/>
      <c r="Q235" s="96"/>
      <c r="R235" s="96"/>
      <c r="S235" s="96"/>
      <c r="T235" s="96"/>
      <c r="U235" s="96"/>
      <c r="V235" s="96"/>
      <c r="W235" s="96"/>
      <c r="X235" s="96"/>
      <c r="Y235" s="96"/>
    </row>
    <row r="239" spans="1:25" ht="15" customHeight="1" x14ac:dyDescent="0.25">
      <c r="A239" s="82" t="s">
        <v>147</v>
      </c>
      <c r="B239" s="82"/>
      <c r="C239" s="82"/>
      <c r="D239" s="82"/>
      <c r="E239" s="82"/>
      <c r="F239" s="82"/>
      <c r="G239" s="82"/>
      <c r="H239" s="82"/>
      <c r="I239" s="82"/>
      <c r="J239" s="82"/>
      <c r="K239" s="82"/>
      <c r="L239" s="82"/>
      <c r="M239" s="82"/>
      <c r="N239" s="82"/>
      <c r="O239" s="82"/>
      <c r="P239" s="82"/>
      <c r="Q239" s="82"/>
      <c r="R239" s="82"/>
      <c r="S239" s="82"/>
      <c r="T239" s="82"/>
      <c r="U239" s="82"/>
      <c r="V239" s="82"/>
      <c r="W239" s="82"/>
      <c r="X239" s="82"/>
      <c r="Y239" s="82"/>
    </row>
    <row r="240" spans="1:25" x14ac:dyDescent="0.25">
      <c r="A240" s="82"/>
      <c r="B240" s="82"/>
      <c r="C240" s="82"/>
      <c r="D240" s="82"/>
      <c r="E240" s="82"/>
      <c r="F240" s="82"/>
      <c r="G240" s="82"/>
      <c r="H240" s="82"/>
      <c r="I240" s="82"/>
      <c r="J240" s="82"/>
      <c r="K240" s="82"/>
      <c r="L240" s="82"/>
      <c r="M240" s="82"/>
      <c r="N240" s="82"/>
      <c r="O240" s="82"/>
      <c r="P240" s="82"/>
      <c r="Q240" s="82"/>
      <c r="R240" s="82"/>
      <c r="S240" s="82"/>
      <c r="T240" s="82"/>
      <c r="U240" s="82"/>
      <c r="V240" s="82"/>
      <c r="W240" s="82"/>
      <c r="X240" s="82"/>
      <c r="Y240" s="82"/>
    </row>
    <row r="241" spans="1:25" x14ac:dyDescent="0.25">
      <c r="A241" s="18"/>
      <c r="B241" s="18"/>
      <c r="C241" s="18"/>
      <c r="D241" s="18"/>
      <c r="E241" s="18"/>
      <c r="F241" s="18"/>
      <c r="G241" s="18"/>
      <c r="H241" s="18"/>
      <c r="I241" s="18"/>
      <c r="J241" s="18"/>
      <c r="K241" s="18"/>
      <c r="L241" s="18"/>
      <c r="M241" s="18"/>
      <c r="N241" s="18"/>
      <c r="O241" s="18"/>
      <c r="P241" s="18"/>
      <c r="Q241" s="18"/>
      <c r="R241" s="18"/>
      <c r="S241" s="18"/>
      <c r="T241" s="18"/>
      <c r="U241" s="18"/>
    </row>
    <row r="242" spans="1:25" ht="15.75" thickBot="1" x14ac:dyDescent="0.3"/>
    <row r="243" spans="1:25" ht="27" customHeight="1" x14ac:dyDescent="0.25">
      <c r="B243" s="171" t="s">
        <v>8</v>
      </c>
      <c r="C243" s="172"/>
      <c r="D243" s="172"/>
      <c r="E243" s="172"/>
      <c r="F243" s="172"/>
      <c r="G243" s="172"/>
      <c r="H243" s="172"/>
      <c r="I243" s="172"/>
      <c r="J243" s="90" t="str">
        <f>Arkusz8!C6</f>
        <v>27.09.2017 - 03.10.2017</v>
      </c>
      <c r="K243" s="90"/>
      <c r="L243" s="90"/>
      <c r="M243" s="90" t="str">
        <f>Arkusz8!C10</f>
        <v>04.10.2017 - 10.10.2017</v>
      </c>
      <c r="N243" s="90"/>
      <c r="O243" s="90"/>
      <c r="P243" s="90" t="str">
        <f>Arkusz8!C9</f>
        <v>11.10.2017 - 17.10.2017</v>
      </c>
      <c r="Q243" s="90"/>
      <c r="R243" s="90"/>
      <c r="S243" s="189" t="str">
        <f>Arkusz8!C8</f>
        <v>18.10.2017 - 24.10.2017</v>
      </c>
      <c r="T243" s="190"/>
      <c r="U243" s="191"/>
      <c r="V243" s="90" t="str">
        <f>Arkusz8!C7</f>
        <v>25.10.2017 - 31.10.2017</v>
      </c>
      <c r="W243" s="90"/>
      <c r="X243" s="188"/>
    </row>
    <row r="244" spans="1:25" ht="15" customHeight="1" x14ac:dyDescent="0.25">
      <c r="B244" s="255" t="s">
        <v>28</v>
      </c>
      <c r="C244" s="256"/>
      <c r="D244" s="256"/>
      <c r="E244" s="256"/>
      <c r="F244" s="256"/>
      <c r="G244" s="256"/>
      <c r="H244" s="256"/>
      <c r="I244" s="256"/>
      <c r="J244" s="91">
        <f>Arkusz8!A6</f>
        <v>1524</v>
      </c>
      <c r="K244" s="91"/>
      <c r="L244" s="91"/>
      <c r="M244" s="91">
        <f>Arkusz8!A5</f>
        <v>1566</v>
      </c>
      <c r="N244" s="91"/>
      <c r="O244" s="91"/>
      <c r="P244" s="91">
        <f>Arkusz8!A4</f>
        <v>1490</v>
      </c>
      <c r="Q244" s="91"/>
      <c r="R244" s="91"/>
      <c r="S244" s="86">
        <f>Arkusz8!A3</f>
        <v>1490</v>
      </c>
      <c r="T244" s="87"/>
      <c r="U244" s="88"/>
      <c r="V244" s="91">
        <f>Arkusz8!A2</f>
        <v>1481</v>
      </c>
      <c r="W244" s="91"/>
      <c r="X244" s="91"/>
    </row>
    <row r="245" spans="1:25" x14ac:dyDescent="0.25">
      <c r="B245" s="253" t="s">
        <v>5</v>
      </c>
      <c r="C245" s="254"/>
      <c r="D245" s="254"/>
      <c r="E245" s="254"/>
      <c r="F245" s="254"/>
      <c r="G245" s="254"/>
      <c r="H245" s="254"/>
      <c r="I245" s="254"/>
      <c r="J245" s="83">
        <f>Arkusz8!A11</f>
        <v>2114</v>
      </c>
      <c r="K245" s="83"/>
      <c r="L245" s="83"/>
      <c r="M245" s="83">
        <f>Arkusz8!A10</f>
        <v>2088</v>
      </c>
      <c r="N245" s="83"/>
      <c r="O245" s="83"/>
      <c r="P245" s="83">
        <f>Arkusz8!A9</f>
        <v>2088</v>
      </c>
      <c r="Q245" s="83"/>
      <c r="R245" s="83"/>
      <c r="S245" s="70">
        <f>Arkusz8!A8</f>
        <v>2057</v>
      </c>
      <c r="T245" s="71"/>
      <c r="U245" s="72"/>
      <c r="V245" s="83">
        <f>Arkusz8!A7</f>
        <v>2059</v>
      </c>
      <c r="W245" s="83"/>
      <c r="X245" s="83"/>
    </row>
    <row r="246" spans="1:25" ht="15" customHeight="1" x14ac:dyDescent="0.25">
      <c r="B246" s="255" t="s">
        <v>6</v>
      </c>
      <c r="C246" s="256"/>
      <c r="D246" s="256"/>
      <c r="E246" s="256"/>
      <c r="F246" s="256"/>
      <c r="G246" s="256"/>
      <c r="H246" s="256"/>
      <c r="I246" s="256"/>
      <c r="J246" s="91">
        <f>Arkusz8!A16</f>
        <v>95</v>
      </c>
      <c r="K246" s="91"/>
      <c r="L246" s="91"/>
      <c r="M246" s="91">
        <f>Arkusz8!A15</f>
        <v>62</v>
      </c>
      <c r="N246" s="91"/>
      <c r="O246" s="91"/>
      <c r="P246" s="91">
        <f>Arkusz8!A14</f>
        <v>104</v>
      </c>
      <c r="Q246" s="91"/>
      <c r="R246" s="91"/>
      <c r="S246" s="86">
        <f>Arkusz8!A13</f>
        <v>74</v>
      </c>
      <c r="T246" s="87"/>
      <c r="U246" s="88"/>
      <c r="V246" s="91">
        <f>Arkusz8!A12</f>
        <v>39</v>
      </c>
      <c r="W246" s="91"/>
      <c r="X246" s="91"/>
    </row>
    <row r="247" spans="1:25" ht="15" customHeight="1" x14ac:dyDescent="0.25">
      <c r="B247" s="84" t="s">
        <v>7</v>
      </c>
      <c r="C247" s="85"/>
      <c r="D247" s="85"/>
      <c r="E247" s="85"/>
      <c r="F247" s="85"/>
      <c r="G247" s="85"/>
      <c r="H247" s="85"/>
      <c r="I247" s="85"/>
      <c r="J247" s="83">
        <f>Arkusz8!A21</f>
        <v>47</v>
      </c>
      <c r="K247" s="83"/>
      <c r="L247" s="83"/>
      <c r="M247" s="83">
        <f>Arkusz8!A20</f>
        <v>60</v>
      </c>
      <c r="N247" s="83"/>
      <c r="O247" s="83"/>
      <c r="P247" s="83">
        <f>Arkusz8!A19</f>
        <v>39</v>
      </c>
      <c r="Q247" s="83"/>
      <c r="R247" s="83"/>
      <c r="S247" s="70">
        <f>Arkusz8!A18</f>
        <v>53</v>
      </c>
      <c r="T247" s="71"/>
      <c r="U247" s="72"/>
      <c r="V247" s="83">
        <f>Arkusz8!A17</f>
        <v>38</v>
      </c>
      <c r="W247" s="83"/>
      <c r="X247" s="83"/>
    </row>
    <row r="248" spans="1:25" ht="15" customHeight="1" thickBot="1" x14ac:dyDescent="0.3">
      <c r="B248" s="155" t="s">
        <v>93</v>
      </c>
      <c r="C248" s="156"/>
      <c r="D248" s="156"/>
      <c r="E248" s="156"/>
      <c r="F248" s="156"/>
      <c r="G248" s="156"/>
      <c r="H248" s="156"/>
      <c r="I248" s="156"/>
      <c r="J248" s="89">
        <f>Arkusz8!A26</f>
        <v>1</v>
      </c>
      <c r="K248" s="89"/>
      <c r="L248" s="89"/>
      <c r="M248" s="89">
        <f>Arkusz8!A25</f>
        <v>1</v>
      </c>
      <c r="N248" s="89"/>
      <c r="O248" s="89"/>
      <c r="P248" s="89">
        <f>Arkusz8!A24</f>
        <v>1</v>
      </c>
      <c r="Q248" s="89"/>
      <c r="R248" s="89"/>
      <c r="S248" s="67">
        <f>Arkusz8!A23</f>
        <v>1</v>
      </c>
      <c r="T248" s="68"/>
      <c r="U248" s="69"/>
      <c r="V248" s="89">
        <f>Arkusz8!A22</f>
        <v>1</v>
      </c>
      <c r="W248" s="89"/>
      <c r="X248" s="89"/>
    </row>
    <row r="249" spans="1:25" ht="15" customHeight="1" thickBot="1" x14ac:dyDescent="0.3">
      <c r="B249" s="287" t="s">
        <v>94</v>
      </c>
      <c r="C249" s="288"/>
      <c r="D249" s="288"/>
      <c r="E249" s="288"/>
      <c r="F249" s="288"/>
      <c r="G249" s="288"/>
      <c r="H249" s="288"/>
      <c r="I249" s="288"/>
      <c r="J249" s="181">
        <f>SUM(J244,J245,J248)</f>
        <v>3639</v>
      </c>
      <c r="K249" s="181"/>
      <c r="L249" s="181"/>
      <c r="M249" s="181">
        <f>SUM(M244,M245,M248)</f>
        <v>3655</v>
      </c>
      <c r="N249" s="181"/>
      <c r="O249" s="181"/>
      <c r="P249" s="181">
        <f>SUM(P244,P245,P248)</f>
        <v>3579</v>
      </c>
      <c r="Q249" s="181"/>
      <c r="R249" s="181"/>
      <c r="S249" s="284">
        <f>SUM(S244,S245,S248)</f>
        <v>3548</v>
      </c>
      <c r="T249" s="285"/>
      <c r="U249" s="286"/>
      <c r="V249" s="181">
        <f>SUM(V244,V245,V248)</f>
        <v>3541</v>
      </c>
      <c r="W249" s="181"/>
      <c r="X249" s="182"/>
    </row>
    <row r="250" spans="1:25" s="46" customFormat="1" ht="15" customHeight="1" x14ac:dyDescent="0.25">
      <c r="B250" s="48"/>
      <c r="C250" s="48"/>
      <c r="D250" s="48"/>
      <c r="E250" s="48"/>
      <c r="F250" s="48"/>
      <c r="G250" s="48"/>
      <c r="H250" s="48"/>
      <c r="I250" s="48"/>
      <c r="J250" s="49"/>
      <c r="K250" s="49"/>
      <c r="L250" s="49"/>
      <c r="M250" s="49"/>
      <c r="N250" s="49"/>
      <c r="O250" s="49"/>
      <c r="P250" s="49"/>
      <c r="Q250" s="49"/>
      <c r="R250" s="49"/>
      <c r="S250" s="49"/>
      <c r="T250" s="49"/>
      <c r="U250" s="49"/>
      <c r="V250" s="49"/>
      <c r="W250" s="49"/>
      <c r="X250" s="49"/>
      <c r="Y250" s="7"/>
    </row>
    <row r="251" spans="1:25" s="46" customFormat="1" ht="15" customHeight="1" x14ac:dyDescent="0.25">
      <c r="B251" s="48"/>
      <c r="C251" s="48"/>
      <c r="D251" s="48"/>
      <c r="E251" s="48"/>
      <c r="F251" s="48"/>
      <c r="G251" s="48"/>
      <c r="H251" s="48"/>
      <c r="I251" s="48"/>
      <c r="J251" s="49"/>
      <c r="K251" s="49"/>
      <c r="L251" s="49"/>
      <c r="M251" s="49"/>
      <c r="N251" s="49"/>
      <c r="O251" s="49"/>
      <c r="P251" s="49"/>
      <c r="Q251" s="49"/>
      <c r="R251" s="49"/>
      <c r="S251" s="49"/>
      <c r="T251" s="49"/>
      <c r="U251" s="49"/>
      <c r="V251" s="49"/>
      <c r="W251" s="49"/>
      <c r="X251" s="49"/>
      <c r="Y251" s="7"/>
    </row>
    <row r="252" spans="1:25" s="46" customFormat="1" ht="15" customHeight="1" x14ac:dyDescent="0.25">
      <c r="B252" s="48"/>
      <c r="C252" s="48"/>
      <c r="D252" s="48"/>
      <c r="E252" s="48"/>
      <c r="F252" s="48"/>
      <c r="G252" s="48"/>
      <c r="H252" s="48"/>
      <c r="I252" s="48"/>
      <c r="J252" s="49"/>
      <c r="K252" s="49"/>
      <c r="L252" s="49"/>
      <c r="M252" s="49"/>
      <c r="N252" s="49"/>
      <c r="O252" s="49"/>
      <c r="P252" s="49"/>
      <c r="Q252" s="49"/>
      <c r="R252" s="49"/>
      <c r="S252" s="49"/>
      <c r="T252" s="49"/>
      <c r="U252" s="49"/>
      <c r="V252" s="49"/>
      <c r="W252" s="49"/>
      <c r="X252" s="49"/>
      <c r="Y252" s="7"/>
    </row>
    <row r="253" spans="1:25" s="46" customFormat="1" ht="15" customHeight="1" x14ac:dyDescent="0.25">
      <c r="B253" s="62"/>
      <c r="C253" s="62"/>
      <c r="D253" s="62"/>
      <c r="E253" s="48"/>
      <c r="F253" s="48"/>
      <c r="G253" s="48"/>
      <c r="H253" s="48"/>
      <c r="I253" s="48"/>
      <c r="J253" s="49"/>
      <c r="K253" s="49"/>
      <c r="L253" s="49"/>
      <c r="M253" s="49"/>
      <c r="N253" s="49"/>
      <c r="O253" s="49"/>
      <c r="P253" s="49"/>
      <c r="Q253" s="49"/>
      <c r="R253" s="49"/>
      <c r="S253" s="49"/>
      <c r="T253" s="49"/>
      <c r="U253" s="49"/>
      <c r="V253" s="49"/>
      <c r="W253" s="49"/>
      <c r="X253" s="49"/>
      <c r="Y253" s="7"/>
    </row>
    <row r="254" spans="1:25" s="46" customFormat="1" ht="15" customHeight="1" x14ac:dyDescent="0.25">
      <c r="B254" s="48"/>
      <c r="C254" s="48"/>
      <c r="D254" s="48"/>
      <c r="E254" s="48"/>
      <c r="F254" s="48"/>
      <c r="G254" s="48"/>
      <c r="H254" s="48"/>
      <c r="I254" s="48"/>
      <c r="J254" s="49"/>
      <c r="K254" s="49"/>
      <c r="L254" s="49"/>
      <c r="M254" s="49"/>
      <c r="N254" s="49"/>
      <c r="O254" s="49"/>
      <c r="P254" s="49"/>
      <c r="Q254" s="49"/>
      <c r="R254" s="49"/>
      <c r="S254" s="49"/>
      <c r="T254" s="49"/>
      <c r="U254" s="49"/>
      <c r="V254" s="49"/>
      <c r="W254" s="49"/>
      <c r="X254" s="49"/>
      <c r="Y254" s="7"/>
    </row>
    <row r="255" spans="1:25" s="46" customFormat="1" ht="15" customHeight="1" x14ac:dyDescent="0.25">
      <c r="B255" s="63"/>
      <c r="C255" s="62"/>
      <c r="D255" s="62"/>
      <c r="E255" s="62"/>
      <c r="F255" s="48"/>
      <c r="G255" s="48"/>
      <c r="H255" s="48"/>
      <c r="I255" s="48"/>
      <c r="J255" s="49"/>
      <c r="K255" s="49"/>
      <c r="L255" s="49"/>
      <c r="M255" s="49"/>
      <c r="N255" s="49"/>
      <c r="O255" s="49"/>
      <c r="P255" s="49"/>
      <c r="Q255" s="49"/>
      <c r="R255" s="49"/>
      <c r="S255" s="49"/>
      <c r="T255" s="49"/>
      <c r="U255" s="49"/>
      <c r="V255" s="49"/>
      <c r="W255" s="49"/>
      <c r="X255" s="49"/>
      <c r="Y255" s="7"/>
    </row>
    <row r="270" spans="1:21" x14ac:dyDescent="0.25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</row>
    <row r="271" spans="1:21" x14ac:dyDescent="0.25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</row>
    <row r="272" spans="1:21" x14ac:dyDescent="0.25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</row>
    <row r="273" spans="1:29" x14ac:dyDescent="0.25">
      <c r="A273" s="20"/>
      <c r="B273" s="20"/>
      <c r="C273" s="20"/>
      <c r="D273" s="20"/>
      <c r="E273" s="20"/>
      <c r="F273" s="20"/>
      <c r="G273" s="20"/>
      <c r="H273" s="20"/>
      <c r="I273" s="20"/>
      <c r="J273" s="20"/>
      <c r="K273" s="20"/>
      <c r="L273" s="20"/>
      <c r="M273" s="20"/>
      <c r="N273" s="20"/>
      <c r="O273" s="20"/>
      <c r="P273" s="20"/>
      <c r="Q273" s="20"/>
      <c r="R273" s="20"/>
      <c r="S273" s="20"/>
      <c r="T273" s="20"/>
      <c r="U273" s="20"/>
    </row>
    <row r="274" spans="1:29" x14ac:dyDescent="0.25">
      <c r="A274" s="97" t="s">
        <v>164</v>
      </c>
      <c r="B274" s="98"/>
      <c r="C274" s="98"/>
      <c r="D274" s="98"/>
      <c r="E274" s="98"/>
      <c r="F274" s="98"/>
      <c r="G274" s="98"/>
      <c r="H274" s="98"/>
      <c r="I274" s="98"/>
      <c r="J274" s="98"/>
      <c r="K274" s="98"/>
      <c r="L274" s="98"/>
      <c r="M274" s="98"/>
      <c r="N274" s="98"/>
      <c r="O274" s="98"/>
      <c r="P274" s="98"/>
      <c r="Q274" s="98"/>
      <c r="R274" s="98"/>
      <c r="S274" s="98"/>
      <c r="T274" s="98"/>
      <c r="U274" s="98"/>
      <c r="V274" s="98"/>
      <c r="W274" s="98"/>
      <c r="X274" s="98"/>
      <c r="Y274" s="98"/>
    </row>
    <row r="275" spans="1:29" x14ac:dyDescent="0.25">
      <c r="A275" s="98"/>
      <c r="B275" s="98"/>
      <c r="C275" s="98"/>
      <c r="D275" s="98"/>
      <c r="E275" s="98"/>
      <c r="F275" s="98"/>
      <c r="G275" s="98"/>
      <c r="H275" s="98"/>
      <c r="I275" s="98"/>
      <c r="J275" s="98"/>
      <c r="K275" s="98"/>
      <c r="L275" s="98"/>
      <c r="M275" s="98"/>
      <c r="N275" s="98"/>
      <c r="O275" s="98"/>
      <c r="P275" s="98"/>
      <c r="Q275" s="98"/>
      <c r="R275" s="98"/>
      <c r="S275" s="98"/>
      <c r="T275" s="98"/>
      <c r="U275" s="98"/>
      <c r="V275" s="98"/>
      <c r="W275" s="98"/>
      <c r="X275" s="98"/>
      <c r="Y275" s="98"/>
    </row>
    <row r="276" spans="1:29" x14ac:dyDescent="0.25">
      <c r="A276" s="98"/>
      <c r="B276" s="98"/>
      <c r="C276" s="98"/>
      <c r="D276" s="98"/>
      <c r="E276" s="98"/>
      <c r="F276" s="98"/>
      <c r="G276" s="98"/>
      <c r="H276" s="98"/>
      <c r="I276" s="98"/>
      <c r="J276" s="98"/>
      <c r="K276" s="98"/>
      <c r="L276" s="98"/>
      <c r="M276" s="98"/>
      <c r="N276" s="98"/>
      <c r="O276" s="98"/>
      <c r="P276" s="98"/>
      <c r="Q276" s="98"/>
      <c r="R276" s="98"/>
      <c r="S276" s="98"/>
      <c r="T276" s="98"/>
      <c r="U276" s="98"/>
      <c r="V276" s="98"/>
      <c r="W276" s="98"/>
      <c r="X276" s="98"/>
      <c r="Y276" s="98"/>
      <c r="AC276" s="44"/>
    </row>
    <row r="277" spans="1:29" x14ac:dyDescent="0.25">
      <c r="A277" s="98"/>
      <c r="B277" s="98"/>
      <c r="C277" s="98"/>
      <c r="D277" s="98"/>
      <c r="E277" s="98"/>
      <c r="F277" s="98"/>
      <c r="G277" s="98"/>
      <c r="H277" s="98"/>
      <c r="I277" s="98"/>
      <c r="J277" s="98"/>
      <c r="K277" s="98"/>
      <c r="L277" s="98"/>
      <c r="M277" s="98"/>
      <c r="N277" s="98"/>
      <c r="O277" s="98"/>
      <c r="P277" s="98"/>
      <c r="Q277" s="98"/>
      <c r="R277" s="98"/>
      <c r="S277" s="98"/>
      <c r="T277" s="98"/>
      <c r="U277" s="98"/>
      <c r="V277" s="98"/>
      <c r="W277" s="98"/>
      <c r="X277" s="98"/>
      <c r="Y277" s="98"/>
    </row>
    <row r="278" spans="1:29" x14ac:dyDescent="0.25">
      <c r="A278" s="98"/>
      <c r="B278" s="98"/>
      <c r="C278" s="98"/>
      <c r="D278" s="98"/>
      <c r="E278" s="98"/>
      <c r="F278" s="98"/>
      <c r="G278" s="98"/>
      <c r="H278" s="98"/>
      <c r="I278" s="98"/>
      <c r="J278" s="98"/>
      <c r="K278" s="98"/>
      <c r="L278" s="98"/>
      <c r="M278" s="98"/>
      <c r="N278" s="98"/>
      <c r="O278" s="98"/>
      <c r="P278" s="98"/>
      <c r="Q278" s="98"/>
      <c r="R278" s="98"/>
      <c r="S278" s="98"/>
      <c r="T278" s="98"/>
      <c r="U278" s="98"/>
      <c r="V278" s="98"/>
      <c r="W278" s="98"/>
      <c r="X278" s="98"/>
      <c r="Y278" s="98"/>
    </row>
    <row r="279" spans="1:29" x14ac:dyDescent="0.25">
      <c r="A279" s="98"/>
      <c r="B279" s="98"/>
      <c r="C279" s="98"/>
      <c r="D279" s="98"/>
      <c r="E279" s="98"/>
      <c r="F279" s="98"/>
      <c r="G279" s="98"/>
      <c r="H279" s="98"/>
      <c r="I279" s="98"/>
      <c r="J279" s="98"/>
      <c r="K279" s="98"/>
      <c r="L279" s="98"/>
      <c r="M279" s="98"/>
      <c r="N279" s="98"/>
      <c r="O279" s="98"/>
      <c r="P279" s="98"/>
      <c r="Q279" s="98"/>
      <c r="R279" s="98"/>
      <c r="S279" s="98"/>
      <c r="T279" s="98"/>
      <c r="U279" s="98"/>
      <c r="V279" s="98"/>
      <c r="W279" s="98"/>
      <c r="X279" s="98"/>
      <c r="Y279" s="98"/>
    </row>
    <row r="280" spans="1:29" x14ac:dyDescent="0.25">
      <c r="A280" s="98"/>
      <c r="B280" s="98"/>
      <c r="C280" s="98"/>
      <c r="D280" s="98"/>
      <c r="E280" s="98"/>
      <c r="F280" s="98"/>
      <c r="G280" s="98"/>
      <c r="H280" s="98"/>
      <c r="I280" s="98"/>
      <c r="J280" s="98"/>
      <c r="K280" s="98"/>
      <c r="L280" s="98"/>
      <c r="M280" s="98"/>
      <c r="N280" s="98"/>
      <c r="O280" s="98"/>
      <c r="P280" s="98"/>
      <c r="Q280" s="98"/>
      <c r="R280" s="98"/>
      <c r="S280" s="98"/>
      <c r="T280" s="98"/>
      <c r="U280" s="98"/>
      <c r="V280" s="98"/>
      <c r="W280" s="98"/>
      <c r="X280" s="98"/>
      <c r="Y280" s="98"/>
    </row>
    <row r="281" spans="1:29" x14ac:dyDescent="0.25">
      <c r="A281" s="98"/>
      <c r="B281" s="98"/>
      <c r="C281" s="98"/>
      <c r="D281" s="98"/>
      <c r="E281" s="98"/>
      <c r="F281" s="98"/>
      <c r="G281" s="98"/>
      <c r="H281" s="98"/>
      <c r="I281" s="98"/>
      <c r="J281" s="98"/>
      <c r="K281" s="98"/>
      <c r="L281" s="98"/>
      <c r="M281" s="98"/>
      <c r="N281" s="98"/>
      <c r="O281" s="98"/>
      <c r="P281" s="98"/>
      <c r="Q281" s="98"/>
      <c r="R281" s="98"/>
      <c r="S281" s="98"/>
      <c r="T281" s="98"/>
      <c r="U281" s="98"/>
      <c r="V281" s="98"/>
      <c r="W281" s="98"/>
      <c r="X281" s="98"/>
      <c r="Y281" s="98"/>
    </row>
    <row r="282" spans="1:29" x14ac:dyDescent="0.25">
      <c r="A282" s="98"/>
      <c r="B282" s="98"/>
      <c r="C282" s="98"/>
      <c r="D282" s="98"/>
      <c r="E282" s="98"/>
      <c r="F282" s="98"/>
      <c r="G282" s="98"/>
      <c r="H282" s="98"/>
      <c r="I282" s="98"/>
      <c r="J282" s="98"/>
      <c r="K282" s="98"/>
      <c r="L282" s="98"/>
      <c r="M282" s="98"/>
      <c r="N282" s="98"/>
      <c r="O282" s="98"/>
      <c r="P282" s="98"/>
      <c r="Q282" s="98"/>
      <c r="R282" s="98"/>
      <c r="S282" s="98"/>
      <c r="T282" s="98"/>
      <c r="U282" s="98"/>
      <c r="V282" s="98"/>
      <c r="W282" s="98"/>
      <c r="X282" s="98"/>
      <c r="Y282" s="98"/>
    </row>
    <row r="283" spans="1:29" x14ac:dyDescent="0.25">
      <c r="A283" s="98"/>
      <c r="B283" s="98"/>
      <c r="C283" s="98"/>
      <c r="D283" s="98"/>
      <c r="E283" s="98"/>
      <c r="F283" s="98"/>
      <c r="G283" s="98"/>
      <c r="H283" s="98"/>
      <c r="I283" s="98"/>
      <c r="J283" s="98"/>
      <c r="K283" s="98"/>
      <c r="L283" s="98"/>
      <c r="M283" s="98"/>
      <c r="N283" s="98"/>
      <c r="O283" s="98"/>
      <c r="P283" s="98"/>
      <c r="Q283" s="98"/>
      <c r="R283" s="98"/>
      <c r="S283" s="98"/>
      <c r="T283" s="98"/>
      <c r="U283" s="98"/>
      <c r="V283" s="98"/>
      <c r="W283" s="98"/>
      <c r="X283" s="98"/>
      <c r="Y283" s="98"/>
    </row>
    <row r="284" spans="1:29" s="60" customFormat="1" x14ac:dyDescent="0.25">
      <c r="A284" s="98"/>
      <c r="B284" s="98"/>
      <c r="C284" s="98"/>
      <c r="D284" s="98"/>
      <c r="E284" s="98"/>
      <c r="F284" s="98"/>
      <c r="G284" s="98"/>
      <c r="H284" s="98"/>
      <c r="I284" s="98"/>
      <c r="J284" s="98"/>
      <c r="K284" s="98"/>
      <c r="L284" s="98"/>
      <c r="M284" s="98"/>
      <c r="N284" s="98"/>
      <c r="O284" s="98"/>
      <c r="P284" s="98"/>
      <c r="Q284" s="98"/>
      <c r="R284" s="98"/>
      <c r="S284" s="98"/>
      <c r="T284" s="98"/>
      <c r="U284" s="98"/>
      <c r="V284" s="98"/>
      <c r="W284" s="98"/>
      <c r="X284" s="98"/>
      <c r="Y284" s="98"/>
    </row>
    <row r="285" spans="1:29" x14ac:dyDescent="0.25">
      <c r="A285" s="98"/>
      <c r="B285" s="98"/>
      <c r="C285" s="98"/>
      <c r="D285" s="98"/>
      <c r="E285" s="98"/>
      <c r="F285" s="98"/>
      <c r="G285" s="98"/>
      <c r="H285" s="98"/>
      <c r="I285" s="98"/>
      <c r="J285" s="98"/>
      <c r="K285" s="98"/>
      <c r="L285" s="98"/>
      <c r="M285" s="98"/>
      <c r="N285" s="98"/>
      <c r="O285" s="98"/>
      <c r="P285" s="98"/>
      <c r="Q285" s="98"/>
      <c r="R285" s="98"/>
      <c r="S285" s="98"/>
      <c r="T285" s="98"/>
      <c r="U285" s="98"/>
      <c r="V285" s="98"/>
      <c r="W285" s="98"/>
      <c r="X285" s="98"/>
      <c r="Y285" s="98"/>
    </row>
    <row r="289" spans="1:21" ht="18" x14ac:dyDescent="0.25">
      <c r="A289" s="9" t="s">
        <v>71</v>
      </c>
    </row>
    <row r="290" spans="1:21" ht="18" x14ac:dyDescent="0.25">
      <c r="A290" s="9"/>
    </row>
    <row r="292" spans="1:21" ht="15" customHeight="1" x14ac:dyDescent="0.25">
      <c r="A292" s="82" t="s">
        <v>64</v>
      </c>
      <c r="B292" s="82"/>
      <c r="C292" s="82"/>
      <c r="D292" s="82"/>
      <c r="E292" s="82"/>
      <c r="F292" s="82"/>
      <c r="G292" s="82"/>
      <c r="H292" s="82"/>
      <c r="I292" s="82"/>
      <c r="J292" s="82"/>
      <c r="K292" s="82"/>
      <c r="L292" s="82"/>
      <c r="M292" s="82"/>
      <c r="N292" s="82"/>
      <c r="O292" s="82"/>
      <c r="P292" s="82"/>
      <c r="Q292" s="82"/>
      <c r="R292" s="82"/>
      <c r="S292" s="82"/>
      <c r="T292" s="82"/>
      <c r="U292" s="82"/>
    </row>
    <row r="293" spans="1:21" x14ac:dyDescent="0.25">
      <c r="A293" s="82"/>
      <c r="B293" s="82"/>
      <c r="C293" s="82"/>
      <c r="D293" s="82"/>
      <c r="E293" s="82"/>
      <c r="F293" s="82"/>
      <c r="G293" s="82"/>
      <c r="H293" s="82"/>
      <c r="I293" s="82"/>
      <c r="J293" s="82"/>
      <c r="K293" s="82"/>
      <c r="L293" s="82"/>
      <c r="M293" s="82"/>
      <c r="N293" s="82"/>
      <c r="O293" s="82"/>
      <c r="P293" s="82"/>
      <c r="Q293" s="82"/>
      <c r="R293" s="82"/>
      <c r="S293" s="82"/>
      <c r="T293" s="82"/>
      <c r="U293" s="82"/>
    </row>
    <row r="294" spans="1:21" x14ac:dyDescent="0.25">
      <c r="A294" s="82"/>
      <c r="B294" s="82"/>
      <c r="C294" s="82"/>
      <c r="D294" s="82"/>
      <c r="E294" s="82"/>
      <c r="F294" s="82"/>
      <c r="G294" s="82"/>
      <c r="H294" s="82"/>
      <c r="I294" s="82"/>
      <c r="J294" s="82"/>
      <c r="K294" s="82"/>
      <c r="L294" s="82"/>
      <c r="M294" s="82"/>
      <c r="N294" s="82"/>
      <c r="O294" s="82"/>
      <c r="P294" s="82"/>
      <c r="Q294" s="82"/>
      <c r="R294" s="82"/>
      <c r="S294" s="82"/>
      <c r="T294" s="82"/>
      <c r="U294" s="82"/>
    </row>
    <row r="295" spans="1:21" ht="15.75" thickBot="1" x14ac:dyDescent="0.3">
      <c r="A295" s="18"/>
      <c r="B295" s="18"/>
      <c r="C295" s="18"/>
      <c r="D295" s="18"/>
      <c r="E295" s="18"/>
      <c r="F295" s="18"/>
      <c r="G295" s="18"/>
      <c r="H295" s="18"/>
      <c r="I295" s="18"/>
      <c r="J295" s="18"/>
      <c r="K295" s="18"/>
      <c r="L295" s="18"/>
      <c r="M295" s="18"/>
      <c r="N295" s="18"/>
      <c r="O295" s="18"/>
      <c r="P295" s="18"/>
      <c r="Q295" s="18"/>
      <c r="R295" s="18"/>
      <c r="S295" s="18"/>
      <c r="T295" s="18"/>
      <c r="U295" s="18"/>
    </row>
    <row r="296" spans="1:21" ht="24.95" customHeight="1" x14ac:dyDescent="0.25">
      <c r="G296" s="178" t="s">
        <v>2</v>
      </c>
      <c r="H296" s="113"/>
      <c r="I296" s="113"/>
      <c r="J296" s="113"/>
      <c r="K296" s="113" t="s">
        <v>3</v>
      </c>
      <c r="L296" s="113"/>
      <c r="M296" s="289" t="str">
        <f>CONCATENATE("decyzje ",Arkusz18!A2," - ",Arkusz18!B2," r.")</f>
        <v>decyzje 01.10.2017 - 31.10.2017 r.</v>
      </c>
      <c r="N296" s="289"/>
      <c r="O296" s="289"/>
      <c r="P296" s="289"/>
      <c r="Q296" s="289"/>
      <c r="R296" s="290"/>
    </row>
    <row r="297" spans="1:21" ht="59.25" customHeight="1" x14ac:dyDescent="0.25">
      <c r="G297" s="179"/>
      <c r="H297" s="180"/>
      <c r="I297" s="180"/>
      <c r="J297" s="180"/>
      <c r="K297" s="180"/>
      <c r="L297" s="180"/>
      <c r="M297" s="175" t="s">
        <v>24</v>
      </c>
      <c r="N297" s="175"/>
      <c r="O297" s="175" t="s">
        <v>25</v>
      </c>
      <c r="P297" s="175"/>
      <c r="Q297" s="175" t="s">
        <v>26</v>
      </c>
      <c r="R297" s="183"/>
    </row>
    <row r="298" spans="1:21" ht="15" customHeight="1" x14ac:dyDescent="0.25">
      <c r="G298" s="176" t="s">
        <v>33</v>
      </c>
      <c r="H298" s="177"/>
      <c r="I298" s="177"/>
      <c r="J298" s="177"/>
      <c r="K298" s="110">
        <f>Arkusz9!B5</f>
        <v>17199</v>
      </c>
      <c r="L298" s="110"/>
      <c r="M298" s="101">
        <f>Arkusz9!B3</f>
        <v>8137</v>
      </c>
      <c r="N298" s="101"/>
      <c r="O298" s="101">
        <f>Arkusz9!B2</f>
        <v>1015</v>
      </c>
      <c r="P298" s="101"/>
      <c r="Q298" s="101">
        <f>Arkusz9!B4</f>
        <v>468</v>
      </c>
      <c r="R298" s="104"/>
    </row>
    <row r="299" spans="1:21" ht="15" customHeight="1" x14ac:dyDescent="0.25">
      <c r="G299" s="159" t="s">
        <v>34</v>
      </c>
      <c r="H299" s="160"/>
      <c r="I299" s="160"/>
      <c r="J299" s="160"/>
      <c r="K299" s="161">
        <f>Arkusz9!B13</f>
        <v>1658</v>
      </c>
      <c r="L299" s="161"/>
      <c r="M299" s="105">
        <f>Arkusz9!B11</f>
        <v>1314</v>
      </c>
      <c r="N299" s="105"/>
      <c r="O299" s="105">
        <f>Arkusz9!B10</f>
        <v>87</v>
      </c>
      <c r="P299" s="105"/>
      <c r="Q299" s="105">
        <f>Arkusz9!B12</f>
        <v>63</v>
      </c>
      <c r="R299" s="106"/>
    </row>
    <row r="300" spans="1:21" ht="15.75" thickBot="1" x14ac:dyDescent="0.3">
      <c r="G300" s="162" t="s">
        <v>23</v>
      </c>
      <c r="H300" s="163"/>
      <c r="I300" s="163"/>
      <c r="J300" s="163"/>
      <c r="K300" s="164">
        <f>Arkusz9!B9</f>
        <v>355</v>
      </c>
      <c r="L300" s="164"/>
      <c r="M300" s="107">
        <f>Arkusz9!B7</f>
        <v>206</v>
      </c>
      <c r="N300" s="107"/>
      <c r="O300" s="107">
        <f>Arkusz9!B6</f>
        <v>41</v>
      </c>
      <c r="P300" s="107"/>
      <c r="Q300" s="107">
        <f>Arkusz9!B8</f>
        <v>46</v>
      </c>
      <c r="R300" s="165"/>
    </row>
    <row r="301" spans="1:21" ht="15.75" thickBot="1" x14ac:dyDescent="0.3">
      <c r="G301" s="108" t="s">
        <v>73</v>
      </c>
      <c r="H301" s="109"/>
      <c r="I301" s="109"/>
      <c r="J301" s="109"/>
      <c r="K301" s="157">
        <f>SUM(K298:K300)</f>
        <v>19212</v>
      </c>
      <c r="L301" s="157"/>
      <c r="M301" s="157">
        <f>SUM(M298:M300)</f>
        <v>9657</v>
      </c>
      <c r="N301" s="157"/>
      <c r="O301" s="157">
        <f>SUM(O298:O300)</f>
        <v>1143</v>
      </c>
      <c r="P301" s="157"/>
      <c r="Q301" s="157">
        <f>SUM(Q298:Q300)</f>
        <v>577</v>
      </c>
      <c r="R301" s="158"/>
    </row>
    <row r="305" spans="7:26" x14ac:dyDescent="0.25">
      <c r="V305" s="12"/>
      <c r="W305" s="12"/>
      <c r="Z305" s="12"/>
    </row>
    <row r="311" spans="7:26" x14ac:dyDescent="0.25">
      <c r="V311" s="20"/>
      <c r="W311" s="20"/>
      <c r="X311" s="20"/>
      <c r="Y311" s="21"/>
      <c r="Z311" s="20"/>
    </row>
    <row r="312" spans="7:26" x14ac:dyDescent="0.25">
      <c r="V312" s="20"/>
      <c r="W312" s="20"/>
      <c r="X312" s="20"/>
      <c r="Y312" s="21"/>
      <c r="Z312" s="20"/>
    </row>
    <row r="313" spans="7:26" x14ac:dyDescent="0.25">
      <c r="V313" s="20"/>
      <c r="W313" s="20"/>
      <c r="X313" s="20"/>
      <c r="Y313" s="21"/>
      <c r="Z313" s="20"/>
    </row>
    <row r="314" spans="7:26" x14ac:dyDescent="0.25">
      <c r="V314" s="20"/>
      <c r="W314" s="20"/>
      <c r="X314" s="20"/>
      <c r="Y314" s="21"/>
      <c r="Z314" s="20"/>
    </row>
    <row r="315" spans="7:26" x14ac:dyDescent="0.25">
      <c r="V315" s="20"/>
      <c r="W315" s="20"/>
      <c r="X315" s="20"/>
      <c r="Y315" s="21"/>
      <c r="Z315" s="20"/>
    </row>
    <row r="316" spans="7:26" x14ac:dyDescent="0.25">
      <c r="V316" s="20"/>
      <c r="W316" s="20"/>
      <c r="X316" s="20"/>
      <c r="Y316" s="21"/>
      <c r="Z316" s="20"/>
    </row>
    <row r="317" spans="7:26" x14ac:dyDescent="0.25">
      <c r="V317" s="20"/>
      <c r="W317" s="20"/>
      <c r="X317" s="20"/>
      <c r="Y317" s="21"/>
      <c r="Z317" s="20"/>
    </row>
    <row r="318" spans="7:26" x14ac:dyDescent="0.25">
      <c r="V318" s="20"/>
      <c r="W318" s="20"/>
      <c r="X318" s="20"/>
      <c r="Y318" s="21"/>
      <c r="Z318" s="20"/>
    </row>
    <row r="319" spans="7:26" ht="15.75" thickBot="1" x14ac:dyDescent="0.3">
      <c r="V319" s="20"/>
      <c r="W319" s="20"/>
      <c r="X319" s="20"/>
      <c r="Y319" s="21"/>
      <c r="Z319" s="20"/>
    </row>
    <row r="320" spans="7:26" ht="15" customHeight="1" x14ac:dyDescent="0.25">
      <c r="G320" s="309" t="s">
        <v>2</v>
      </c>
      <c r="H320" s="310"/>
      <c r="I320" s="310"/>
      <c r="J320" s="310"/>
      <c r="K320" s="310"/>
      <c r="L320" s="310"/>
      <c r="M320" s="310"/>
      <c r="N320" s="310"/>
      <c r="O320" s="313" t="s">
        <v>3</v>
      </c>
      <c r="P320" s="313"/>
      <c r="Q320" s="320" t="s">
        <v>78</v>
      </c>
      <c r="R320" s="321"/>
      <c r="U320" s="20"/>
      <c r="V320" s="20"/>
      <c r="W320" s="20"/>
      <c r="X320" s="20"/>
      <c r="Y320" s="21"/>
    </row>
    <row r="321" spans="7:26" ht="46.5" customHeight="1" x14ac:dyDescent="0.25">
      <c r="G321" s="311"/>
      <c r="H321" s="312"/>
      <c r="I321" s="312"/>
      <c r="J321" s="312"/>
      <c r="K321" s="312"/>
      <c r="L321" s="312"/>
      <c r="M321" s="312"/>
      <c r="N321" s="312"/>
      <c r="O321" s="314"/>
      <c r="P321" s="314"/>
      <c r="Q321" s="322"/>
      <c r="R321" s="323"/>
      <c r="U321" s="20"/>
      <c r="V321" s="20"/>
      <c r="W321" s="20"/>
      <c r="X321" s="20"/>
      <c r="Y321" s="21"/>
    </row>
    <row r="322" spans="7:26" x14ac:dyDescent="0.25">
      <c r="G322" s="245" t="s">
        <v>74</v>
      </c>
      <c r="H322" s="246"/>
      <c r="I322" s="246"/>
      <c r="J322" s="246"/>
      <c r="K322" s="246"/>
      <c r="L322" s="246"/>
      <c r="M322" s="246"/>
      <c r="N322" s="246"/>
      <c r="O322" s="318">
        <f>Arkusz10!A2</f>
        <v>995</v>
      </c>
      <c r="P322" s="318"/>
      <c r="Q322" s="324">
        <f>Arkusz10!A3</f>
        <v>1158</v>
      </c>
      <c r="R322" s="325"/>
      <c r="U322" s="20"/>
      <c r="V322" s="20"/>
      <c r="W322" s="20"/>
      <c r="X322" s="20"/>
      <c r="Y322" s="21"/>
    </row>
    <row r="323" spans="7:26" x14ac:dyDescent="0.25">
      <c r="G323" s="316" t="s">
        <v>75</v>
      </c>
      <c r="H323" s="317"/>
      <c r="I323" s="317"/>
      <c r="J323" s="317"/>
      <c r="K323" s="317"/>
      <c r="L323" s="317"/>
      <c r="M323" s="317"/>
      <c r="N323" s="317"/>
      <c r="O323" s="319">
        <f>Arkusz10!A4</f>
        <v>55</v>
      </c>
      <c r="P323" s="319"/>
      <c r="Q323" s="326">
        <f>Arkusz10!A5</f>
        <v>106</v>
      </c>
      <c r="R323" s="327"/>
      <c r="U323" s="20"/>
      <c r="V323" s="20"/>
      <c r="W323" s="20"/>
      <c r="X323" s="20"/>
      <c r="Y323" s="21"/>
    </row>
    <row r="324" spans="7:26" x14ac:dyDescent="0.25">
      <c r="G324" s="245" t="s">
        <v>76</v>
      </c>
      <c r="H324" s="246"/>
      <c r="I324" s="246"/>
      <c r="J324" s="246"/>
      <c r="K324" s="246"/>
      <c r="L324" s="246"/>
      <c r="M324" s="246"/>
      <c r="N324" s="246"/>
      <c r="O324" s="318">
        <f>Arkusz10!A6</f>
        <v>25</v>
      </c>
      <c r="P324" s="318"/>
      <c r="Q324" s="324">
        <f>Arkusz10!A7</f>
        <v>26</v>
      </c>
      <c r="R324" s="325"/>
      <c r="U324" s="20"/>
      <c r="V324" s="20"/>
      <c r="W324" s="20"/>
      <c r="X324" s="20"/>
      <c r="Y324" s="21"/>
    </row>
    <row r="325" spans="7:26" ht="15.75" thickBot="1" x14ac:dyDescent="0.3">
      <c r="G325" s="279" t="s">
        <v>77</v>
      </c>
      <c r="H325" s="280"/>
      <c r="I325" s="280"/>
      <c r="J325" s="280"/>
      <c r="K325" s="280"/>
      <c r="L325" s="280"/>
      <c r="M325" s="280"/>
      <c r="N325" s="280"/>
      <c r="O325" s="281">
        <f>Arkusz10!A8</f>
        <v>0</v>
      </c>
      <c r="P325" s="281"/>
      <c r="Q325" s="329">
        <f>Arkusz10!A9</f>
        <v>3</v>
      </c>
      <c r="R325" s="330"/>
      <c r="U325" s="20"/>
      <c r="V325" s="20"/>
      <c r="W325" s="20"/>
      <c r="X325" s="20"/>
      <c r="Y325" s="21"/>
    </row>
    <row r="326" spans="7:26" ht="15.75" thickBot="1" x14ac:dyDescent="0.3">
      <c r="G326" s="299" t="s">
        <v>73</v>
      </c>
      <c r="H326" s="300"/>
      <c r="I326" s="300"/>
      <c r="J326" s="300"/>
      <c r="K326" s="300"/>
      <c r="L326" s="300"/>
      <c r="M326" s="300"/>
      <c r="N326" s="300"/>
      <c r="O326" s="315">
        <f>SUM(O322:O325)</f>
        <v>1075</v>
      </c>
      <c r="P326" s="315"/>
      <c r="Q326" s="331">
        <f>SUM(Q322:Q325)</f>
        <v>1293</v>
      </c>
      <c r="R326" s="332"/>
      <c r="U326" s="20"/>
      <c r="V326" s="20"/>
      <c r="W326" s="20"/>
      <c r="X326" s="20"/>
      <c r="Y326" s="21"/>
    </row>
    <row r="327" spans="7:26" x14ac:dyDescent="0.25">
      <c r="V327" s="20"/>
      <c r="W327" s="20"/>
      <c r="X327" s="20"/>
      <c r="Y327" s="21"/>
      <c r="Z327" s="20"/>
    </row>
    <row r="328" spans="7:26" x14ac:dyDescent="0.25">
      <c r="V328" s="20"/>
      <c r="W328" s="20"/>
      <c r="X328" s="20"/>
      <c r="Y328" s="21"/>
      <c r="Z328" s="20"/>
    </row>
    <row r="329" spans="7:26" ht="15.75" thickBot="1" x14ac:dyDescent="0.3">
      <c r="V329" s="20"/>
      <c r="W329" s="20"/>
      <c r="X329" s="20"/>
      <c r="Y329" s="21"/>
      <c r="Z329" s="20"/>
    </row>
    <row r="330" spans="7:26" ht="24.95" customHeight="1" x14ac:dyDescent="0.25">
      <c r="G330" s="178" t="s">
        <v>2</v>
      </c>
      <c r="H330" s="113"/>
      <c r="I330" s="113"/>
      <c r="J330" s="113"/>
      <c r="K330" s="113" t="s">
        <v>3</v>
      </c>
      <c r="L330" s="113"/>
      <c r="M330" s="289" t="str">
        <f>CONCATENATE("decyzje ",Arkusz18!C2," - ",Arkusz18!B2," r.")</f>
        <v>decyzje 01.01.2017 - 31.10.2017 r.</v>
      </c>
      <c r="N330" s="289"/>
      <c r="O330" s="289"/>
      <c r="P330" s="289"/>
      <c r="Q330" s="289"/>
      <c r="R330" s="290"/>
      <c r="V330" s="20"/>
      <c r="W330" s="20"/>
      <c r="X330" s="20"/>
      <c r="Y330" s="21"/>
      <c r="Z330" s="20"/>
    </row>
    <row r="331" spans="7:26" ht="60.75" customHeight="1" x14ac:dyDescent="0.25">
      <c r="G331" s="179"/>
      <c r="H331" s="180"/>
      <c r="I331" s="180"/>
      <c r="J331" s="180"/>
      <c r="K331" s="180"/>
      <c r="L331" s="180"/>
      <c r="M331" s="175" t="s">
        <v>24</v>
      </c>
      <c r="N331" s="175"/>
      <c r="O331" s="175" t="s">
        <v>25</v>
      </c>
      <c r="P331" s="175"/>
      <c r="Q331" s="175" t="s">
        <v>26</v>
      </c>
      <c r="R331" s="183"/>
      <c r="V331" s="20"/>
      <c r="W331" s="20"/>
      <c r="X331" s="20"/>
      <c r="Y331" s="21"/>
      <c r="Z331" s="20"/>
    </row>
    <row r="332" spans="7:26" x14ac:dyDescent="0.25">
      <c r="G332" s="176" t="s">
        <v>33</v>
      </c>
      <c r="H332" s="177"/>
      <c r="I332" s="177"/>
      <c r="J332" s="177"/>
      <c r="K332" s="110">
        <f>Arkusz11!B5</f>
        <v>137379</v>
      </c>
      <c r="L332" s="110"/>
      <c r="M332" s="101">
        <f>Arkusz11!B3</f>
        <v>86310</v>
      </c>
      <c r="N332" s="101"/>
      <c r="O332" s="101">
        <f>Arkusz11!B2</f>
        <v>10467</v>
      </c>
      <c r="P332" s="101"/>
      <c r="Q332" s="101">
        <f>Arkusz11!B4</f>
        <v>4335</v>
      </c>
      <c r="R332" s="104"/>
      <c r="V332" s="20"/>
      <c r="W332" s="20"/>
      <c r="X332" s="20"/>
      <c r="Y332" s="21"/>
      <c r="Z332" s="20"/>
    </row>
    <row r="333" spans="7:26" x14ac:dyDescent="0.25">
      <c r="G333" s="159" t="s">
        <v>34</v>
      </c>
      <c r="H333" s="160"/>
      <c r="I333" s="160"/>
      <c r="J333" s="160"/>
      <c r="K333" s="161">
        <f>Arkusz11!B13</f>
        <v>15751</v>
      </c>
      <c r="L333" s="161"/>
      <c r="M333" s="105">
        <f>Arkusz11!B11</f>
        <v>11368</v>
      </c>
      <c r="N333" s="105"/>
      <c r="O333" s="105">
        <f>Arkusz11!B10</f>
        <v>1174</v>
      </c>
      <c r="P333" s="105"/>
      <c r="Q333" s="105">
        <f>Arkusz11!B12</f>
        <v>603</v>
      </c>
      <c r="R333" s="106"/>
      <c r="V333" s="20"/>
      <c r="W333" s="20"/>
      <c r="X333" s="20"/>
      <c r="Y333" s="21"/>
      <c r="Z333" s="20"/>
    </row>
    <row r="334" spans="7:26" ht="15.75" thickBot="1" x14ac:dyDescent="0.3">
      <c r="G334" s="162" t="s">
        <v>23</v>
      </c>
      <c r="H334" s="163"/>
      <c r="I334" s="163"/>
      <c r="J334" s="163"/>
      <c r="K334" s="164">
        <f>Arkusz11!B9</f>
        <v>2994</v>
      </c>
      <c r="L334" s="164"/>
      <c r="M334" s="107">
        <f>Arkusz11!B7</f>
        <v>1571</v>
      </c>
      <c r="N334" s="107"/>
      <c r="O334" s="107">
        <f>Arkusz11!B6</f>
        <v>270</v>
      </c>
      <c r="P334" s="107"/>
      <c r="Q334" s="107">
        <f>Arkusz11!B8</f>
        <v>275</v>
      </c>
      <c r="R334" s="165"/>
      <c r="V334" s="20"/>
      <c r="W334" s="20"/>
      <c r="X334" s="20"/>
      <c r="Y334" s="21"/>
      <c r="Z334" s="20"/>
    </row>
    <row r="335" spans="7:26" ht="15.75" thickBot="1" x14ac:dyDescent="0.3">
      <c r="G335" s="108" t="s">
        <v>73</v>
      </c>
      <c r="H335" s="109"/>
      <c r="I335" s="109"/>
      <c r="J335" s="109"/>
      <c r="K335" s="157">
        <f>SUM(K332:L334)</f>
        <v>156124</v>
      </c>
      <c r="L335" s="157"/>
      <c r="M335" s="157">
        <f t="shared" ref="M335" si="7">SUM(M332:N334)</f>
        <v>99249</v>
      </c>
      <c r="N335" s="157"/>
      <c r="O335" s="157">
        <f t="shared" ref="O335" si="8">SUM(O332:P334)</f>
        <v>11911</v>
      </c>
      <c r="P335" s="157"/>
      <c r="Q335" s="157">
        <f t="shared" ref="Q335" si="9">SUM(Q332:R334)</f>
        <v>5213</v>
      </c>
      <c r="R335" s="158"/>
      <c r="V335" s="20"/>
      <c r="W335" s="20"/>
      <c r="X335" s="20"/>
      <c r="Y335" s="21"/>
      <c r="Z335" s="20"/>
    </row>
    <row r="336" spans="7:26" x14ac:dyDescent="0.25">
      <c r="V336" s="20"/>
      <c r="W336" s="20"/>
      <c r="X336" s="20"/>
      <c r="Y336" s="21"/>
      <c r="Z336" s="20"/>
    </row>
    <row r="337" spans="14:26" x14ac:dyDescent="0.25">
      <c r="V337" s="20"/>
      <c r="W337" s="20"/>
      <c r="X337" s="20"/>
      <c r="Y337" s="21"/>
      <c r="Z337" s="20"/>
    </row>
    <row r="338" spans="14:26" x14ac:dyDescent="0.25">
      <c r="V338" s="20"/>
      <c r="W338" s="20"/>
      <c r="X338" s="20"/>
      <c r="Y338" s="21"/>
      <c r="Z338" s="20"/>
    </row>
    <row r="339" spans="14:26" ht="15" customHeight="1" x14ac:dyDescent="0.25"/>
    <row r="340" spans="14:26" x14ac:dyDescent="0.25">
      <c r="N340" s="22"/>
      <c r="O340" s="22"/>
      <c r="P340" s="22"/>
      <c r="Q340" s="22"/>
      <c r="R340" s="22"/>
      <c r="S340" s="22"/>
      <c r="T340" s="22"/>
      <c r="U340" s="22"/>
      <c r="V340" s="23"/>
      <c r="W340" s="22"/>
      <c r="X340" s="24"/>
      <c r="Y340" s="25"/>
      <c r="Z340" s="24"/>
    </row>
    <row r="355" spans="1:25" ht="15.75" thickBot="1" x14ac:dyDescent="0.3"/>
    <row r="356" spans="1:25" x14ac:dyDescent="0.25">
      <c r="G356" s="309" t="s">
        <v>2</v>
      </c>
      <c r="H356" s="310"/>
      <c r="I356" s="310"/>
      <c r="J356" s="310"/>
      <c r="K356" s="310"/>
      <c r="L356" s="310"/>
      <c r="M356" s="310"/>
      <c r="N356" s="310"/>
      <c r="O356" s="313" t="s">
        <v>3</v>
      </c>
      <c r="P356" s="313"/>
      <c r="Q356" s="320" t="s">
        <v>78</v>
      </c>
      <c r="R356" s="321"/>
    </row>
    <row r="357" spans="1:25" ht="45.75" customHeight="1" x14ac:dyDescent="0.25">
      <c r="G357" s="311"/>
      <c r="H357" s="312"/>
      <c r="I357" s="312"/>
      <c r="J357" s="312"/>
      <c r="K357" s="312"/>
      <c r="L357" s="312"/>
      <c r="M357" s="312"/>
      <c r="N357" s="312"/>
      <c r="O357" s="314"/>
      <c r="P357" s="314"/>
      <c r="Q357" s="322"/>
      <c r="R357" s="323"/>
    </row>
    <row r="358" spans="1:25" x14ac:dyDescent="0.25">
      <c r="G358" s="245" t="s">
        <v>74</v>
      </c>
      <c r="H358" s="246"/>
      <c r="I358" s="246"/>
      <c r="J358" s="246"/>
      <c r="K358" s="246"/>
      <c r="L358" s="246"/>
      <c r="M358" s="246"/>
      <c r="N358" s="246"/>
      <c r="O358" s="318">
        <f>Arkusz12!A2</f>
        <v>7638</v>
      </c>
      <c r="P358" s="318"/>
      <c r="Q358" s="324">
        <f>Arkusz12!A3</f>
        <v>7701</v>
      </c>
      <c r="R358" s="325"/>
    </row>
    <row r="359" spans="1:25" x14ac:dyDescent="0.25">
      <c r="G359" s="316" t="s">
        <v>75</v>
      </c>
      <c r="H359" s="317"/>
      <c r="I359" s="317"/>
      <c r="J359" s="317"/>
      <c r="K359" s="317"/>
      <c r="L359" s="317"/>
      <c r="M359" s="317"/>
      <c r="N359" s="317"/>
      <c r="O359" s="319">
        <f>Arkusz12!A4</f>
        <v>579</v>
      </c>
      <c r="P359" s="319"/>
      <c r="Q359" s="326">
        <f>Arkusz12!A5</f>
        <v>821</v>
      </c>
      <c r="R359" s="327"/>
    </row>
    <row r="360" spans="1:25" x14ac:dyDescent="0.25">
      <c r="G360" s="245" t="s">
        <v>76</v>
      </c>
      <c r="H360" s="246"/>
      <c r="I360" s="246"/>
      <c r="J360" s="246"/>
      <c r="K360" s="246"/>
      <c r="L360" s="246"/>
      <c r="M360" s="246"/>
      <c r="N360" s="246"/>
      <c r="O360" s="318">
        <f>Arkusz12!A6</f>
        <v>198</v>
      </c>
      <c r="P360" s="318"/>
      <c r="Q360" s="324">
        <f>Arkusz12!A7</f>
        <v>228</v>
      </c>
      <c r="R360" s="325"/>
    </row>
    <row r="361" spans="1:25" ht="15.75" thickBot="1" x14ac:dyDescent="0.3">
      <c r="G361" s="279" t="s">
        <v>77</v>
      </c>
      <c r="H361" s="280"/>
      <c r="I361" s="280"/>
      <c r="J361" s="280"/>
      <c r="K361" s="280"/>
      <c r="L361" s="280"/>
      <c r="M361" s="280"/>
      <c r="N361" s="280"/>
      <c r="O361" s="281">
        <f>Arkusz12!A8</f>
        <v>12</v>
      </c>
      <c r="P361" s="281"/>
      <c r="Q361" s="329">
        <f>Arkusz12!A9</f>
        <v>17</v>
      </c>
      <c r="R361" s="330"/>
    </row>
    <row r="362" spans="1:25" ht="15.75" thickBot="1" x14ac:dyDescent="0.3">
      <c r="G362" s="299" t="s">
        <v>73</v>
      </c>
      <c r="H362" s="300"/>
      <c r="I362" s="300"/>
      <c r="J362" s="300"/>
      <c r="K362" s="300"/>
      <c r="L362" s="300"/>
      <c r="M362" s="300"/>
      <c r="N362" s="300"/>
      <c r="O362" s="315">
        <f>SUM(O358:P361)</f>
        <v>8427</v>
      </c>
      <c r="P362" s="315"/>
      <c r="Q362" s="315">
        <f>SUM(Q358:R361)</f>
        <v>8767</v>
      </c>
      <c r="R362" s="333"/>
    </row>
    <row r="365" spans="1:25" x14ac:dyDescent="0.25">
      <c r="A365" s="97" t="s">
        <v>165</v>
      </c>
      <c r="B365" s="98"/>
      <c r="C365" s="98"/>
      <c r="D365" s="98"/>
      <c r="E365" s="98"/>
      <c r="F365" s="98"/>
      <c r="G365" s="98"/>
      <c r="H365" s="98"/>
      <c r="I365" s="98"/>
      <c r="J365" s="98"/>
      <c r="K365" s="98"/>
      <c r="L365" s="98"/>
      <c r="M365" s="98"/>
      <c r="N365" s="98"/>
      <c r="O365" s="98"/>
      <c r="P365" s="98"/>
      <c r="Q365" s="98"/>
      <c r="R365" s="98"/>
      <c r="S365" s="98"/>
      <c r="T365" s="98"/>
      <c r="U365" s="98"/>
      <c r="V365" s="98"/>
      <c r="W365" s="98"/>
      <c r="X365" s="98"/>
      <c r="Y365" s="98"/>
    </row>
    <row r="366" spans="1:25" s="60" customFormat="1" x14ac:dyDescent="0.25">
      <c r="A366" s="98"/>
      <c r="B366" s="98"/>
      <c r="C366" s="98"/>
      <c r="D366" s="98"/>
      <c r="E366" s="98"/>
      <c r="F366" s="98"/>
      <c r="G366" s="98"/>
      <c r="H366" s="98"/>
      <c r="I366" s="98"/>
      <c r="J366" s="98"/>
      <c r="K366" s="98"/>
      <c r="L366" s="98"/>
      <c r="M366" s="98"/>
      <c r="N366" s="98"/>
      <c r="O366" s="98"/>
      <c r="P366" s="98"/>
      <c r="Q366" s="98"/>
      <c r="R366" s="98"/>
      <c r="S366" s="98"/>
      <c r="T366" s="98"/>
      <c r="U366" s="98"/>
      <c r="V366" s="98"/>
      <c r="W366" s="98"/>
      <c r="X366" s="98"/>
      <c r="Y366" s="98"/>
    </row>
    <row r="367" spans="1:25" s="60" customFormat="1" x14ac:dyDescent="0.25">
      <c r="A367" s="98"/>
      <c r="B367" s="98"/>
      <c r="C367" s="98"/>
      <c r="D367" s="98"/>
      <c r="E367" s="98"/>
      <c r="F367" s="98"/>
      <c r="G367" s="98"/>
      <c r="H367" s="98"/>
      <c r="I367" s="98"/>
      <c r="J367" s="98"/>
      <c r="K367" s="98"/>
      <c r="L367" s="98"/>
      <c r="M367" s="98"/>
      <c r="N367" s="98"/>
      <c r="O367" s="98"/>
      <c r="P367" s="98"/>
      <c r="Q367" s="98"/>
      <c r="R367" s="98"/>
      <c r="S367" s="98"/>
      <c r="T367" s="98"/>
      <c r="U367" s="98"/>
      <c r="V367" s="98"/>
      <c r="W367" s="98"/>
      <c r="X367" s="98"/>
      <c r="Y367" s="98"/>
    </row>
    <row r="368" spans="1:25" s="60" customFormat="1" x14ac:dyDescent="0.25">
      <c r="A368" s="98"/>
      <c r="B368" s="98"/>
      <c r="C368" s="98"/>
      <c r="D368" s="98"/>
      <c r="E368" s="98"/>
      <c r="F368" s="98"/>
      <c r="G368" s="98"/>
      <c r="H368" s="98"/>
      <c r="I368" s="98"/>
      <c r="J368" s="98"/>
      <c r="K368" s="98"/>
      <c r="L368" s="98"/>
      <c r="M368" s="98"/>
      <c r="N368" s="98"/>
      <c r="O368" s="98"/>
      <c r="P368" s="98"/>
      <c r="Q368" s="98"/>
      <c r="R368" s="98"/>
      <c r="S368" s="98"/>
      <c r="T368" s="98"/>
      <c r="U368" s="98"/>
      <c r="V368" s="98"/>
      <c r="W368" s="98"/>
      <c r="X368" s="98"/>
      <c r="Y368" s="98"/>
    </row>
    <row r="369" spans="1:25" s="60" customFormat="1" x14ac:dyDescent="0.25">
      <c r="A369" s="98"/>
      <c r="B369" s="98"/>
      <c r="C369" s="98"/>
      <c r="D369" s="98"/>
      <c r="E369" s="98"/>
      <c r="F369" s="98"/>
      <c r="G369" s="98"/>
      <c r="H369" s="98"/>
      <c r="I369" s="98"/>
      <c r="J369" s="98"/>
      <c r="K369" s="98"/>
      <c r="L369" s="98"/>
      <c r="M369" s="98"/>
      <c r="N369" s="98"/>
      <c r="O369" s="98"/>
      <c r="P369" s="98"/>
      <c r="Q369" s="98"/>
      <c r="R369" s="98"/>
      <c r="S369" s="98"/>
      <c r="T369" s="98"/>
      <c r="U369" s="98"/>
      <c r="V369" s="98"/>
      <c r="W369" s="98"/>
      <c r="X369" s="98"/>
      <c r="Y369" s="98"/>
    </row>
    <row r="370" spans="1:25" s="60" customFormat="1" x14ac:dyDescent="0.25">
      <c r="A370" s="98"/>
      <c r="B370" s="98"/>
      <c r="C370" s="98"/>
      <c r="D370" s="98"/>
      <c r="E370" s="98"/>
      <c r="F370" s="98"/>
      <c r="G370" s="98"/>
      <c r="H370" s="98"/>
      <c r="I370" s="98"/>
      <c r="J370" s="98"/>
      <c r="K370" s="98"/>
      <c r="L370" s="98"/>
      <c r="M370" s="98"/>
      <c r="N370" s="98"/>
      <c r="O370" s="98"/>
      <c r="P370" s="98"/>
      <c r="Q370" s="98"/>
      <c r="R370" s="98"/>
      <c r="S370" s="98"/>
      <c r="T370" s="98"/>
      <c r="U370" s="98"/>
      <c r="V370" s="98"/>
      <c r="W370" s="98"/>
      <c r="X370" s="98"/>
      <c r="Y370" s="98"/>
    </row>
    <row r="371" spans="1:25" s="60" customFormat="1" x14ac:dyDescent="0.25">
      <c r="A371" s="98"/>
      <c r="B371" s="98"/>
      <c r="C371" s="98"/>
      <c r="D371" s="98"/>
      <c r="E371" s="98"/>
      <c r="F371" s="98"/>
      <c r="G371" s="98"/>
      <c r="H371" s="98"/>
      <c r="I371" s="98"/>
      <c r="J371" s="98"/>
      <c r="K371" s="98"/>
      <c r="L371" s="98"/>
      <c r="M371" s="98"/>
      <c r="N371" s="98"/>
      <c r="O371" s="98"/>
      <c r="P371" s="98"/>
      <c r="Q371" s="98"/>
      <c r="R371" s="98"/>
      <c r="S371" s="98"/>
      <c r="T371" s="98"/>
      <c r="U371" s="98"/>
      <c r="V371" s="98"/>
      <c r="W371" s="98"/>
      <c r="X371" s="98"/>
      <c r="Y371" s="98"/>
    </row>
    <row r="372" spans="1:25" s="60" customFormat="1" x14ac:dyDescent="0.25">
      <c r="A372" s="98"/>
      <c r="B372" s="98"/>
      <c r="C372" s="98"/>
      <c r="D372" s="98"/>
      <c r="E372" s="98"/>
      <c r="F372" s="98"/>
      <c r="G372" s="98"/>
      <c r="H372" s="98"/>
      <c r="I372" s="98"/>
      <c r="J372" s="98"/>
      <c r="K372" s="98"/>
      <c r="L372" s="98"/>
      <c r="M372" s="98"/>
      <c r="N372" s="98"/>
      <c r="O372" s="98"/>
      <c r="P372" s="98"/>
      <c r="Q372" s="98"/>
      <c r="R372" s="98"/>
      <c r="S372" s="98"/>
      <c r="T372" s="98"/>
      <c r="U372" s="98"/>
      <c r="V372" s="98"/>
      <c r="W372" s="98"/>
      <c r="X372" s="98"/>
      <c r="Y372" s="98"/>
    </row>
    <row r="373" spans="1:25" s="60" customFormat="1" x14ac:dyDescent="0.25">
      <c r="A373" s="98"/>
      <c r="B373" s="98"/>
      <c r="C373" s="98"/>
      <c r="D373" s="98"/>
      <c r="E373" s="98"/>
      <c r="F373" s="98"/>
      <c r="G373" s="98"/>
      <c r="H373" s="98"/>
      <c r="I373" s="98"/>
      <c r="J373" s="98"/>
      <c r="K373" s="98"/>
      <c r="L373" s="98"/>
      <c r="M373" s="98"/>
      <c r="N373" s="98"/>
      <c r="O373" s="98"/>
      <c r="P373" s="98"/>
      <c r="Q373" s="98"/>
      <c r="R373" s="98"/>
      <c r="S373" s="98"/>
      <c r="T373" s="98"/>
      <c r="U373" s="98"/>
      <c r="V373" s="98"/>
      <c r="W373" s="98"/>
      <c r="X373" s="98"/>
      <c r="Y373" s="98"/>
    </row>
    <row r="374" spans="1:25" s="60" customFormat="1" x14ac:dyDescent="0.25">
      <c r="A374" s="98"/>
      <c r="B374" s="98"/>
      <c r="C374" s="98"/>
      <c r="D374" s="98"/>
      <c r="E374" s="98"/>
      <c r="F374" s="98"/>
      <c r="G374" s="98"/>
      <c r="H374" s="98"/>
      <c r="I374" s="98"/>
      <c r="J374" s="98"/>
      <c r="K374" s="98"/>
      <c r="L374" s="98"/>
      <c r="M374" s="98"/>
      <c r="N374" s="98"/>
      <c r="O374" s="98"/>
      <c r="P374" s="98"/>
      <c r="Q374" s="98"/>
      <c r="R374" s="98"/>
      <c r="S374" s="98"/>
      <c r="T374" s="98"/>
      <c r="U374" s="98"/>
      <c r="V374" s="98"/>
      <c r="W374" s="98"/>
      <c r="X374" s="98"/>
      <c r="Y374" s="98"/>
    </row>
    <row r="375" spans="1:25" s="60" customFormat="1" x14ac:dyDescent="0.25">
      <c r="A375" s="98"/>
      <c r="B375" s="98"/>
      <c r="C375" s="98"/>
      <c r="D375" s="98"/>
      <c r="E375" s="98"/>
      <c r="F375" s="98"/>
      <c r="G375" s="98"/>
      <c r="H375" s="98"/>
      <c r="I375" s="98"/>
      <c r="J375" s="98"/>
      <c r="K375" s="98"/>
      <c r="L375" s="98"/>
      <c r="M375" s="98"/>
      <c r="N375" s="98"/>
      <c r="O375" s="98"/>
      <c r="P375" s="98"/>
      <c r="Q375" s="98"/>
      <c r="R375" s="98"/>
      <c r="S375" s="98"/>
      <c r="T375" s="98"/>
      <c r="U375" s="98"/>
      <c r="V375" s="98"/>
      <c r="W375" s="98"/>
      <c r="X375" s="98"/>
      <c r="Y375" s="98"/>
    </row>
    <row r="376" spans="1:25" s="60" customFormat="1" x14ac:dyDescent="0.25">
      <c r="A376" s="98"/>
      <c r="B376" s="98"/>
      <c r="C376" s="98"/>
      <c r="D376" s="98"/>
      <c r="E376" s="98"/>
      <c r="F376" s="98"/>
      <c r="G376" s="98"/>
      <c r="H376" s="98"/>
      <c r="I376" s="98"/>
      <c r="J376" s="98"/>
      <c r="K376" s="98"/>
      <c r="L376" s="98"/>
      <c r="M376" s="98"/>
      <c r="N376" s="98"/>
      <c r="O376" s="98"/>
      <c r="P376" s="98"/>
      <c r="Q376" s="98"/>
      <c r="R376" s="98"/>
      <c r="S376" s="98"/>
      <c r="T376" s="98"/>
      <c r="U376" s="98"/>
      <c r="V376" s="98"/>
      <c r="W376" s="98"/>
      <c r="X376" s="98"/>
      <c r="Y376" s="98"/>
    </row>
    <row r="377" spans="1:25" s="60" customFormat="1" x14ac:dyDescent="0.25">
      <c r="A377" s="98"/>
      <c r="B377" s="98"/>
      <c r="C377" s="98"/>
      <c r="D377" s="98"/>
      <c r="E377" s="98"/>
      <c r="F377" s="98"/>
      <c r="G377" s="98"/>
      <c r="H377" s="98"/>
      <c r="I377" s="98"/>
      <c r="J377" s="98"/>
      <c r="K377" s="98"/>
      <c r="L377" s="98"/>
      <c r="M377" s="98"/>
      <c r="N377" s="98"/>
      <c r="O377" s="98"/>
      <c r="P377" s="98"/>
      <c r="Q377" s="98"/>
      <c r="R377" s="98"/>
      <c r="S377" s="98"/>
      <c r="T377" s="98"/>
      <c r="U377" s="98"/>
      <c r="V377" s="98"/>
      <c r="W377" s="98"/>
      <c r="X377" s="98"/>
      <c r="Y377" s="98"/>
    </row>
    <row r="378" spans="1:25" s="60" customFormat="1" x14ac:dyDescent="0.25">
      <c r="A378" s="98"/>
      <c r="B378" s="98"/>
      <c r="C378" s="98"/>
      <c r="D378" s="98"/>
      <c r="E378" s="98"/>
      <c r="F378" s="98"/>
      <c r="G378" s="98"/>
      <c r="H378" s="98"/>
      <c r="I378" s="98"/>
      <c r="J378" s="98"/>
      <c r="K378" s="98"/>
      <c r="L378" s="98"/>
      <c r="M378" s="98"/>
      <c r="N378" s="98"/>
      <c r="O378" s="98"/>
      <c r="P378" s="98"/>
      <c r="Q378" s="98"/>
      <c r="R378" s="98"/>
      <c r="S378" s="98"/>
      <c r="T378" s="98"/>
      <c r="U378" s="98"/>
      <c r="V378" s="98"/>
      <c r="W378" s="98"/>
      <c r="X378" s="98"/>
      <c r="Y378" s="98"/>
    </row>
    <row r="379" spans="1:25" s="60" customFormat="1" x14ac:dyDescent="0.25">
      <c r="A379" s="98"/>
      <c r="B379" s="98"/>
      <c r="C379" s="98"/>
      <c r="D379" s="98"/>
      <c r="E379" s="98"/>
      <c r="F379" s="98"/>
      <c r="G379" s="98"/>
      <c r="H379" s="98"/>
      <c r="I379" s="98"/>
      <c r="J379" s="98"/>
      <c r="K379" s="98"/>
      <c r="L379" s="98"/>
      <c r="M379" s="98"/>
      <c r="N379" s="98"/>
      <c r="O379" s="98"/>
      <c r="P379" s="98"/>
      <c r="Q379" s="98"/>
      <c r="R379" s="98"/>
      <c r="S379" s="98"/>
      <c r="T379" s="98"/>
      <c r="U379" s="98"/>
      <c r="V379" s="98"/>
      <c r="W379" s="98"/>
      <c r="X379" s="98"/>
      <c r="Y379" s="98"/>
    </row>
    <row r="380" spans="1:25" s="60" customFormat="1" x14ac:dyDescent="0.25">
      <c r="A380" s="98"/>
      <c r="B380" s="98"/>
      <c r="C380" s="98"/>
      <c r="D380" s="98"/>
      <c r="E380" s="98"/>
      <c r="F380" s="98"/>
      <c r="G380" s="98"/>
      <c r="H380" s="98"/>
      <c r="I380" s="98"/>
      <c r="J380" s="98"/>
      <c r="K380" s="98"/>
      <c r="L380" s="98"/>
      <c r="M380" s="98"/>
      <c r="N380" s="98"/>
      <c r="O380" s="98"/>
      <c r="P380" s="98"/>
      <c r="Q380" s="98"/>
      <c r="R380" s="98"/>
      <c r="S380" s="98"/>
      <c r="T380" s="98"/>
      <c r="U380" s="98"/>
      <c r="V380" s="98"/>
      <c r="W380" s="98"/>
      <c r="X380" s="98"/>
      <c r="Y380" s="98"/>
    </row>
    <row r="381" spans="1:25" s="60" customFormat="1" x14ac:dyDescent="0.25">
      <c r="A381" s="98"/>
      <c r="B381" s="98"/>
      <c r="C381" s="98"/>
      <c r="D381" s="98"/>
      <c r="E381" s="98"/>
      <c r="F381" s="98"/>
      <c r="G381" s="98"/>
      <c r="H381" s="98"/>
      <c r="I381" s="98"/>
      <c r="J381" s="98"/>
      <c r="K381" s="98"/>
      <c r="L381" s="98"/>
      <c r="M381" s="98"/>
      <c r="N381" s="98"/>
      <c r="O381" s="98"/>
      <c r="P381" s="98"/>
      <c r="Q381" s="98"/>
      <c r="R381" s="98"/>
      <c r="S381" s="98"/>
      <c r="T381" s="98"/>
      <c r="U381" s="98"/>
      <c r="V381" s="98"/>
      <c r="W381" s="98"/>
      <c r="X381" s="98"/>
      <c r="Y381" s="98"/>
    </row>
    <row r="382" spans="1:25" s="60" customFormat="1" x14ac:dyDescent="0.25">
      <c r="A382" s="98"/>
      <c r="B382" s="98"/>
      <c r="C382" s="98"/>
      <c r="D382" s="98"/>
      <c r="E382" s="98"/>
      <c r="F382" s="98"/>
      <c r="G382" s="98"/>
      <c r="H382" s="98"/>
      <c r="I382" s="98"/>
      <c r="J382" s="98"/>
      <c r="K382" s="98"/>
      <c r="L382" s="98"/>
      <c r="M382" s="98"/>
      <c r="N382" s="98"/>
      <c r="O382" s="98"/>
      <c r="P382" s="98"/>
      <c r="Q382" s="98"/>
      <c r="R382" s="98"/>
      <c r="S382" s="98"/>
      <c r="T382" s="98"/>
      <c r="U382" s="98"/>
      <c r="V382" s="98"/>
      <c r="W382" s="98"/>
      <c r="X382" s="98"/>
      <c r="Y382" s="98"/>
    </row>
    <row r="383" spans="1:25" s="60" customFormat="1" x14ac:dyDescent="0.25">
      <c r="A383" s="98"/>
      <c r="B383" s="98"/>
      <c r="C383" s="98"/>
      <c r="D383" s="98"/>
      <c r="E383" s="98"/>
      <c r="F383" s="98"/>
      <c r="G383" s="98"/>
      <c r="H383" s="98"/>
      <c r="I383" s="98"/>
      <c r="J383" s="98"/>
      <c r="K383" s="98"/>
      <c r="L383" s="98"/>
      <c r="M383" s="98"/>
      <c r="N383" s="98"/>
      <c r="O383" s="98"/>
      <c r="P383" s="98"/>
      <c r="Q383" s="98"/>
      <c r="R383" s="98"/>
      <c r="S383" s="98"/>
      <c r="T383" s="98"/>
      <c r="U383" s="98"/>
      <c r="V383" s="98"/>
      <c r="W383" s="98"/>
      <c r="X383" s="98"/>
      <c r="Y383" s="98"/>
    </row>
    <row r="384" spans="1:25" s="60" customFormat="1" x14ac:dyDescent="0.25">
      <c r="A384" s="98"/>
      <c r="B384" s="98"/>
      <c r="C384" s="98"/>
      <c r="D384" s="98"/>
      <c r="E384" s="98"/>
      <c r="F384" s="98"/>
      <c r="G384" s="98"/>
      <c r="H384" s="98"/>
      <c r="I384" s="98"/>
      <c r="J384" s="98"/>
      <c r="K384" s="98"/>
      <c r="L384" s="98"/>
      <c r="M384" s="98"/>
      <c r="N384" s="98"/>
      <c r="O384" s="98"/>
      <c r="P384" s="98"/>
      <c r="Q384" s="98"/>
      <c r="R384" s="98"/>
      <c r="S384" s="98"/>
      <c r="T384" s="98"/>
      <c r="U384" s="98"/>
      <c r="V384" s="98"/>
      <c r="W384" s="98"/>
      <c r="X384" s="98"/>
      <c r="Y384" s="98"/>
    </row>
    <row r="385" spans="1:25" s="60" customFormat="1" x14ac:dyDescent="0.25">
      <c r="A385" s="98"/>
      <c r="B385" s="98"/>
      <c r="C385" s="98"/>
      <c r="D385" s="98"/>
      <c r="E385" s="98"/>
      <c r="F385" s="98"/>
      <c r="G385" s="98"/>
      <c r="H385" s="98"/>
      <c r="I385" s="98"/>
      <c r="J385" s="98"/>
      <c r="K385" s="98"/>
      <c r="L385" s="98"/>
      <c r="M385" s="98"/>
      <c r="N385" s="98"/>
      <c r="O385" s="98"/>
      <c r="P385" s="98"/>
      <c r="Q385" s="98"/>
      <c r="R385" s="98"/>
      <c r="S385" s="98"/>
      <c r="T385" s="98"/>
      <c r="U385" s="98"/>
      <c r="V385" s="98"/>
      <c r="W385" s="98"/>
      <c r="X385" s="98"/>
      <c r="Y385" s="98"/>
    </row>
    <row r="386" spans="1:25" s="60" customFormat="1" x14ac:dyDescent="0.25">
      <c r="A386" s="98"/>
      <c r="B386" s="98"/>
      <c r="C386" s="98"/>
      <c r="D386" s="98"/>
      <c r="E386" s="98"/>
      <c r="F386" s="98"/>
      <c r="G386" s="98"/>
      <c r="H386" s="98"/>
      <c r="I386" s="98"/>
      <c r="J386" s="98"/>
      <c r="K386" s="98"/>
      <c r="L386" s="98"/>
      <c r="M386" s="98"/>
      <c r="N386" s="98"/>
      <c r="O386" s="98"/>
      <c r="P386" s="98"/>
      <c r="Q386" s="98"/>
      <c r="R386" s="98"/>
      <c r="S386" s="98"/>
      <c r="T386" s="98"/>
      <c r="U386" s="98"/>
      <c r="V386" s="98"/>
      <c r="W386" s="98"/>
      <c r="X386" s="98"/>
      <c r="Y386" s="98"/>
    </row>
    <row r="387" spans="1:25" s="60" customFormat="1" x14ac:dyDescent="0.25">
      <c r="A387" s="98"/>
      <c r="B387" s="98"/>
      <c r="C387" s="98"/>
      <c r="D387" s="98"/>
      <c r="E387" s="98"/>
      <c r="F387" s="98"/>
      <c r="G387" s="98"/>
      <c r="H387" s="98"/>
      <c r="I387" s="98"/>
      <c r="J387" s="98"/>
      <c r="K387" s="98"/>
      <c r="L387" s="98"/>
      <c r="M387" s="98"/>
      <c r="N387" s="98"/>
      <c r="O387" s="98"/>
      <c r="P387" s="98"/>
      <c r="Q387" s="98"/>
      <c r="R387" s="98"/>
      <c r="S387" s="98"/>
      <c r="T387" s="98"/>
      <c r="U387" s="98"/>
      <c r="V387" s="98"/>
      <c r="W387" s="98"/>
      <c r="X387" s="98"/>
      <c r="Y387" s="98"/>
    </row>
    <row r="388" spans="1:25" s="60" customFormat="1" x14ac:dyDescent="0.25">
      <c r="A388" s="98"/>
      <c r="B388" s="98"/>
      <c r="C388" s="98"/>
      <c r="D388" s="98"/>
      <c r="E388" s="98"/>
      <c r="F388" s="98"/>
      <c r="G388" s="98"/>
      <c r="H388" s="98"/>
      <c r="I388" s="98"/>
      <c r="J388" s="98"/>
      <c r="K388" s="98"/>
      <c r="L388" s="98"/>
      <c r="M388" s="98"/>
      <c r="N388" s="98"/>
      <c r="O388" s="98"/>
      <c r="P388" s="98"/>
      <c r="Q388" s="98"/>
      <c r="R388" s="98"/>
      <c r="S388" s="98"/>
      <c r="T388" s="98"/>
      <c r="U388" s="98"/>
      <c r="V388" s="98"/>
      <c r="W388" s="98"/>
      <c r="X388" s="98"/>
      <c r="Y388" s="98"/>
    </row>
    <row r="389" spans="1:25" s="60" customFormat="1" x14ac:dyDescent="0.25">
      <c r="A389" s="98"/>
      <c r="B389" s="98"/>
      <c r="C389" s="98"/>
      <c r="D389" s="98"/>
      <c r="E389" s="98"/>
      <c r="F389" s="98"/>
      <c r="G389" s="98"/>
      <c r="H389" s="98"/>
      <c r="I389" s="98"/>
      <c r="J389" s="98"/>
      <c r="K389" s="98"/>
      <c r="L389" s="98"/>
      <c r="M389" s="98"/>
      <c r="N389" s="98"/>
      <c r="O389" s="98"/>
      <c r="P389" s="98"/>
      <c r="Q389" s="98"/>
      <c r="R389" s="98"/>
      <c r="S389" s="98"/>
      <c r="T389" s="98"/>
      <c r="U389" s="98"/>
      <c r="V389" s="98"/>
      <c r="W389" s="98"/>
      <c r="X389" s="98"/>
      <c r="Y389" s="98"/>
    </row>
    <row r="390" spans="1:25" s="60" customFormat="1" x14ac:dyDescent="0.25">
      <c r="A390" s="98"/>
      <c r="B390" s="98"/>
      <c r="C390" s="98"/>
      <c r="D390" s="98"/>
      <c r="E390" s="98"/>
      <c r="F390" s="98"/>
      <c r="G390" s="98"/>
      <c r="H390" s="98"/>
      <c r="I390" s="98"/>
      <c r="J390" s="98"/>
      <c r="K390" s="98"/>
      <c r="L390" s="98"/>
      <c r="M390" s="98"/>
      <c r="N390" s="98"/>
      <c r="O390" s="98"/>
      <c r="P390" s="98"/>
      <c r="Q390" s="98"/>
      <c r="R390" s="98"/>
      <c r="S390" s="98"/>
      <c r="T390" s="98"/>
      <c r="U390" s="98"/>
      <c r="V390" s="98"/>
      <c r="W390" s="98"/>
      <c r="X390" s="98"/>
      <c r="Y390" s="98"/>
    </row>
    <row r="391" spans="1:25" s="60" customFormat="1" x14ac:dyDescent="0.25">
      <c r="A391" s="98"/>
      <c r="B391" s="98"/>
      <c r="C391" s="98"/>
      <c r="D391" s="98"/>
      <c r="E391" s="98"/>
      <c r="F391" s="98"/>
      <c r="G391" s="98"/>
      <c r="H391" s="98"/>
      <c r="I391" s="98"/>
      <c r="J391" s="98"/>
      <c r="K391" s="98"/>
      <c r="L391" s="98"/>
      <c r="M391" s="98"/>
      <c r="N391" s="98"/>
      <c r="O391" s="98"/>
      <c r="P391" s="98"/>
      <c r="Q391" s="98"/>
      <c r="R391" s="98"/>
      <c r="S391" s="98"/>
      <c r="T391" s="98"/>
      <c r="U391" s="98"/>
      <c r="V391" s="98"/>
      <c r="W391" s="98"/>
      <c r="X391" s="98"/>
      <c r="Y391" s="98"/>
    </row>
    <row r="392" spans="1:25" s="60" customFormat="1" x14ac:dyDescent="0.25">
      <c r="A392" s="98"/>
      <c r="B392" s="98"/>
      <c r="C392" s="98"/>
      <c r="D392" s="98"/>
      <c r="E392" s="98"/>
      <c r="F392" s="98"/>
      <c r="G392" s="98"/>
      <c r="H392" s="98"/>
      <c r="I392" s="98"/>
      <c r="J392" s="98"/>
      <c r="K392" s="98"/>
      <c r="L392" s="98"/>
      <c r="M392" s="98"/>
      <c r="N392" s="98"/>
      <c r="O392" s="98"/>
      <c r="P392" s="98"/>
      <c r="Q392" s="98"/>
      <c r="R392" s="98"/>
      <c r="S392" s="98"/>
      <c r="T392" s="98"/>
      <c r="U392" s="98"/>
      <c r="V392" s="98"/>
      <c r="W392" s="98"/>
      <c r="X392" s="98"/>
      <c r="Y392" s="98"/>
    </row>
    <row r="393" spans="1:25" s="60" customFormat="1" x14ac:dyDescent="0.25">
      <c r="A393" s="98"/>
      <c r="B393" s="98"/>
      <c r="C393" s="98"/>
      <c r="D393" s="98"/>
      <c r="E393" s="98"/>
      <c r="F393" s="98"/>
      <c r="G393" s="98"/>
      <c r="H393" s="98"/>
      <c r="I393" s="98"/>
      <c r="J393" s="98"/>
      <c r="K393" s="98"/>
      <c r="L393" s="98"/>
      <c r="M393" s="98"/>
      <c r="N393" s="98"/>
      <c r="O393" s="98"/>
      <c r="P393" s="98"/>
      <c r="Q393" s="98"/>
      <c r="R393" s="98"/>
      <c r="S393" s="98"/>
      <c r="T393" s="98"/>
      <c r="U393" s="98"/>
      <c r="V393" s="98"/>
      <c r="W393" s="98"/>
      <c r="X393" s="98"/>
      <c r="Y393" s="98"/>
    </row>
    <row r="394" spans="1:25" x14ac:dyDescent="0.25">
      <c r="A394" s="98"/>
      <c r="B394" s="98"/>
      <c r="C394" s="98"/>
      <c r="D394" s="98"/>
      <c r="E394" s="98"/>
      <c r="F394" s="98"/>
      <c r="G394" s="98"/>
      <c r="H394" s="98"/>
      <c r="I394" s="98"/>
      <c r="J394" s="98"/>
      <c r="K394" s="98"/>
      <c r="L394" s="98"/>
      <c r="M394" s="98"/>
      <c r="N394" s="98"/>
      <c r="O394" s="98"/>
      <c r="P394" s="98"/>
      <c r="Q394" s="98"/>
      <c r="R394" s="98"/>
      <c r="S394" s="98"/>
      <c r="T394" s="98"/>
      <c r="U394" s="98"/>
      <c r="V394" s="98"/>
      <c r="W394" s="98"/>
      <c r="X394" s="98"/>
      <c r="Y394" s="98"/>
    </row>
    <row r="395" spans="1:25" x14ac:dyDescent="0.25">
      <c r="A395" s="98"/>
      <c r="B395" s="98"/>
      <c r="C395" s="98"/>
      <c r="D395" s="98"/>
      <c r="E395" s="98"/>
      <c r="F395" s="98"/>
      <c r="G395" s="98"/>
      <c r="H395" s="98"/>
      <c r="I395" s="98"/>
      <c r="J395" s="98"/>
      <c r="K395" s="98"/>
      <c r="L395" s="98"/>
      <c r="M395" s="98"/>
      <c r="N395" s="98"/>
      <c r="O395" s="98"/>
      <c r="P395" s="98"/>
      <c r="Q395" s="98"/>
      <c r="R395" s="98"/>
      <c r="S395" s="98"/>
      <c r="T395" s="98"/>
      <c r="U395" s="98"/>
      <c r="V395" s="98"/>
      <c r="W395" s="98"/>
      <c r="X395" s="98"/>
      <c r="Y395" s="98"/>
    </row>
    <row r="396" spans="1:25" x14ac:dyDescent="0.25">
      <c r="A396" s="98"/>
      <c r="B396" s="98"/>
      <c r="C396" s="98"/>
      <c r="D396" s="98"/>
      <c r="E396" s="98"/>
      <c r="F396" s="98"/>
      <c r="G396" s="98"/>
      <c r="H396" s="98"/>
      <c r="I396" s="98"/>
      <c r="J396" s="98"/>
      <c r="K396" s="98"/>
      <c r="L396" s="98"/>
      <c r="M396" s="98"/>
      <c r="N396" s="98"/>
      <c r="O396" s="98"/>
      <c r="P396" s="98"/>
      <c r="Q396" s="98"/>
      <c r="R396" s="98"/>
      <c r="S396" s="98"/>
      <c r="T396" s="98"/>
      <c r="U396" s="98"/>
      <c r="V396" s="98"/>
      <c r="W396" s="98"/>
      <c r="X396" s="98"/>
      <c r="Y396" s="98"/>
    </row>
    <row r="397" spans="1:25" x14ac:dyDescent="0.25">
      <c r="A397" s="98"/>
      <c r="B397" s="98"/>
      <c r="C397" s="98"/>
      <c r="D397" s="98"/>
      <c r="E397" s="98"/>
      <c r="F397" s="98"/>
      <c r="G397" s="98"/>
      <c r="H397" s="98"/>
      <c r="I397" s="98"/>
      <c r="J397" s="98"/>
      <c r="K397" s="98"/>
      <c r="L397" s="98"/>
      <c r="M397" s="98"/>
      <c r="N397" s="98"/>
      <c r="O397" s="98"/>
      <c r="P397" s="98"/>
      <c r="Q397" s="98"/>
      <c r="R397" s="98"/>
      <c r="S397" s="98"/>
      <c r="T397" s="98"/>
      <c r="U397" s="98"/>
      <c r="V397" s="98"/>
      <c r="W397" s="98"/>
      <c r="X397" s="98"/>
      <c r="Y397" s="98"/>
    </row>
    <row r="398" spans="1:25" x14ac:dyDescent="0.25">
      <c r="A398" s="98"/>
      <c r="B398" s="98"/>
      <c r="C398" s="98"/>
      <c r="D398" s="98"/>
      <c r="E398" s="98"/>
      <c r="F398" s="98"/>
      <c r="G398" s="98"/>
      <c r="H398" s="98"/>
      <c r="I398" s="98"/>
      <c r="J398" s="98"/>
      <c r="K398" s="98"/>
      <c r="L398" s="98"/>
      <c r="M398" s="98"/>
      <c r="N398" s="98"/>
      <c r="O398" s="98"/>
      <c r="P398" s="98"/>
      <c r="Q398" s="98"/>
      <c r="R398" s="98"/>
      <c r="S398" s="98"/>
      <c r="T398" s="98"/>
      <c r="U398" s="98"/>
      <c r="V398" s="98"/>
      <c r="W398" s="98"/>
      <c r="X398" s="98"/>
      <c r="Y398" s="98"/>
    </row>
    <row r="399" spans="1:25" x14ac:dyDescent="0.25">
      <c r="A399" s="98"/>
      <c r="B399" s="98"/>
      <c r="C399" s="98"/>
      <c r="D399" s="98"/>
      <c r="E399" s="98"/>
      <c r="F399" s="98"/>
      <c r="G399" s="98"/>
      <c r="H399" s="98"/>
      <c r="I399" s="98"/>
      <c r="J399" s="98"/>
      <c r="K399" s="98"/>
      <c r="L399" s="98"/>
      <c r="M399" s="98"/>
      <c r="N399" s="98"/>
      <c r="O399" s="98"/>
      <c r="P399" s="98"/>
      <c r="Q399" s="98"/>
      <c r="R399" s="98"/>
      <c r="S399" s="98"/>
      <c r="T399" s="98"/>
      <c r="U399" s="98"/>
      <c r="V399" s="98"/>
      <c r="W399" s="98"/>
      <c r="X399" s="98"/>
      <c r="Y399" s="98"/>
    </row>
    <row r="400" spans="1:25" s="60" customFormat="1" x14ac:dyDescent="0.25">
      <c r="A400" s="98"/>
      <c r="B400" s="98"/>
      <c r="C400" s="98"/>
      <c r="D400" s="98"/>
      <c r="E400" s="98"/>
      <c r="F400" s="98"/>
      <c r="G400" s="98"/>
      <c r="H400" s="98"/>
      <c r="I400" s="98"/>
      <c r="J400" s="98"/>
      <c r="K400" s="98"/>
      <c r="L400" s="98"/>
      <c r="M400" s="98"/>
      <c r="N400" s="98"/>
      <c r="O400" s="98"/>
      <c r="P400" s="98"/>
      <c r="Q400" s="98"/>
      <c r="R400" s="98"/>
      <c r="S400" s="98"/>
      <c r="T400" s="98"/>
      <c r="U400" s="98"/>
      <c r="V400" s="98"/>
      <c r="W400" s="98"/>
      <c r="X400" s="98"/>
      <c r="Y400" s="98"/>
    </row>
    <row r="401" spans="1:26" x14ac:dyDescent="0.25">
      <c r="A401" s="98"/>
      <c r="B401" s="98"/>
      <c r="C401" s="98"/>
      <c r="D401" s="98"/>
      <c r="E401" s="98"/>
      <c r="F401" s="98"/>
      <c r="G401" s="98"/>
      <c r="H401" s="98"/>
      <c r="I401" s="98"/>
      <c r="J401" s="98"/>
      <c r="K401" s="98"/>
      <c r="L401" s="98"/>
      <c r="M401" s="98"/>
      <c r="N401" s="98"/>
      <c r="O401" s="98"/>
      <c r="P401" s="98"/>
      <c r="Q401" s="98"/>
      <c r="R401" s="98"/>
      <c r="S401" s="98"/>
      <c r="T401" s="98"/>
      <c r="U401" s="98"/>
      <c r="V401" s="98"/>
      <c r="W401" s="98"/>
      <c r="X401" s="98"/>
      <c r="Y401" s="98"/>
    </row>
    <row r="402" spans="1:26" x14ac:dyDescent="0.25">
      <c r="A402" s="98"/>
      <c r="B402" s="98"/>
      <c r="C402" s="98"/>
      <c r="D402" s="98"/>
      <c r="E402" s="98"/>
      <c r="F402" s="98"/>
      <c r="G402" s="98"/>
      <c r="H402" s="98"/>
      <c r="I402" s="98"/>
      <c r="J402" s="98"/>
      <c r="K402" s="98"/>
      <c r="L402" s="98"/>
      <c r="M402" s="98"/>
      <c r="N402" s="98"/>
      <c r="O402" s="98"/>
      <c r="P402" s="98"/>
      <c r="Q402" s="98"/>
      <c r="R402" s="98"/>
      <c r="S402" s="98"/>
      <c r="T402" s="98"/>
      <c r="U402" s="98"/>
      <c r="V402" s="98"/>
      <c r="W402" s="98"/>
      <c r="X402" s="98"/>
      <c r="Y402" s="98"/>
    </row>
    <row r="407" spans="1:26" ht="15" customHeight="1" x14ac:dyDescent="0.25">
      <c r="A407" s="82" t="s">
        <v>92</v>
      </c>
      <c r="B407" s="82"/>
      <c r="C407" s="82"/>
      <c r="D407" s="82"/>
      <c r="E407" s="82"/>
      <c r="F407" s="82"/>
      <c r="G407" s="82"/>
      <c r="H407" s="82"/>
      <c r="I407" s="82"/>
      <c r="J407" s="82"/>
      <c r="K407" s="82"/>
      <c r="L407" s="82"/>
      <c r="M407" s="82"/>
      <c r="N407" s="82"/>
      <c r="O407" s="82"/>
      <c r="P407" s="82"/>
      <c r="Q407" s="82"/>
      <c r="R407" s="82"/>
      <c r="S407" s="82"/>
      <c r="T407" s="82"/>
      <c r="U407" s="82"/>
    </row>
    <row r="408" spans="1:26" ht="25.5" customHeight="1" x14ac:dyDescent="0.25">
      <c r="A408" s="82"/>
      <c r="B408" s="82"/>
      <c r="C408" s="82"/>
      <c r="D408" s="82"/>
      <c r="E408" s="82"/>
      <c r="F408" s="82"/>
      <c r="G408" s="82"/>
      <c r="H408" s="82"/>
      <c r="I408" s="82"/>
      <c r="J408" s="82"/>
      <c r="K408" s="82"/>
      <c r="L408" s="82"/>
      <c r="M408" s="82"/>
      <c r="N408" s="82"/>
      <c r="O408" s="82"/>
      <c r="P408" s="82"/>
      <c r="Q408" s="82"/>
      <c r="R408" s="82"/>
      <c r="S408" s="82"/>
      <c r="T408" s="82"/>
      <c r="U408" s="82"/>
    </row>
    <row r="409" spans="1:26" ht="25.5" customHeight="1" thickBot="1" x14ac:dyDescent="0.3">
      <c r="A409" s="18"/>
      <c r="B409" s="18"/>
      <c r="C409" s="18"/>
      <c r="D409" s="18"/>
      <c r="E409" s="18"/>
      <c r="F409" s="18"/>
      <c r="G409" s="18"/>
      <c r="H409" s="18"/>
      <c r="I409" s="18"/>
      <c r="J409" s="18"/>
      <c r="K409" s="18"/>
      <c r="L409" s="334" t="str">
        <f>CONCATENATE(Arkusz18!C2," - ",Arkusz18!B2," r.")</f>
        <v>01.01.2017 - 31.10.2017 r.</v>
      </c>
      <c r="M409" s="334"/>
      <c r="N409" s="334"/>
      <c r="O409" s="334"/>
      <c r="P409" s="334"/>
      <c r="Q409" s="334"/>
      <c r="R409" s="334"/>
      <c r="S409" s="334"/>
      <c r="T409" s="334"/>
      <c r="U409" s="334"/>
      <c r="V409" s="334"/>
    </row>
    <row r="410" spans="1:26" ht="121.5" customHeight="1" x14ac:dyDescent="0.25">
      <c r="C410" s="282" t="s">
        <v>2</v>
      </c>
      <c r="D410" s="283"/>
      <c r="E410" s="283"/>
      <c r="F410" s="283"/>
      <c r="G410" s="283"/>
      <c r="H410" s="283"/>
      <c r="I410" s="283"/>
      <c r="J410" s="283"/>
      <c r="K410" s="283"/>
      <c r="L410" s="102" t="s">
        <v>80</v>
      </c>
      <c r="M410" s="102"/>
      <c r="N410" s="26" t="s">
        <v>11</v>
      </c>
      <c r="O410" s="26" t="s">
        <v>95</v>
      </c>
      <c r="P410" s="26" t="s">
        <v>85</v>
      </c>
      <c r="Q410" s="26" t="s">
        <v>51</v>
      </c>
      <c r="R410" s="26" t="s">
        <v>38</v>
      </c>
      <c r="S410" s="26" t="s">
        <v>4</v>
      </c>
      <c r="T410" s="52" t="s">
        <v>41</v>
      </c>
      <c r="U410" s="26" t="s">
        <v>84</v>
      </c>
      <c r="V410" s="102" t="s">
        <v>79</v>
      </c>
      <c r="W410" s="103"/>
      <c r="Y410" s="3"/>
      <c r="Z410" s="7"/>
    </row>
    <row r="411" spans="1:26" x14ac:dyDescent="0.25">
      <c r="C411" s="119" t="s">
        <v>33</v>
      </c>
      <c r="D411" s="120"/>
      <c r="E411" s="120"/>
      <c r="F411" s="120"/>
      <c r="G411" s="120"/>
      <c r="H411" s="120"/>
      <c r="I411" s="120"/>
      <c r="J411" s="120"/>
      <c r="K411" s="120"/>
      <c r="L411" s="101">
        <f>Arkusz13!C2</f>
        <v>4170</v>
      </c>
      <c r="M411" s="101"/>
      <c r="N411" s="42">
        <f>Arkusz13!C18</f>
        <v>777</v>
      </c>
      <c r="O411" s="42">
        <f>Arkusz13!C34</f>
        <v>647</v>
      </c>
      <c r="P411" s="42">
        <f>Arkusz13!C50</f>
        <v>535</v>
      </c>
      <c r="Q411" s="42">
        <f>Arkusz13!C66</f>
        <v>55</v>
      </c>
      <c r="R411" s="42">
        <f>Arkusz13!C82</f>
        <v>0</v>
      </c>
      <c r="S411" s="42">
        <f>Arkusz13!C98</f>
        <v>0</v>
      </c>
      <c r="T411" s="53">
        <f>Arkusz13!C114</f>
        <v>0</v>
      </c>
      <c r="U411" s="42">
        <f>Arkusz13!C130-SUM(N411:T411)</f>
        <v>1243</v>
      </c>
      <c r="V411" s="110">
        <f t="shared" ref="V411:V425" si="10">SUM(N411:U411)</f>
        <v>3257</v>
      </c>
      <c r="W411" s="111"/>
      <c r="Y411" s="3"/>
      <c r="Z411" s="7"/>
    </row>
    <row r="412" spans="1:26" x14ac:dyDescent="0.25">
      <c r="C412" s="273" t="s">
        <v>34</v>
      </c>
      <c r="D412" s="274"/>
      <c r="E412" s="274"/>
      <c r="F412" s="274"/>
      <c r="G412" s="274"/>
      <c r="H412" s="274"/>
      <c r="I412" s="274"/>
      <c r="J412" s="274"/>
      <c r="K412" s="274"/>
      <c r="L412" s="101">
        <f>Arkusz13!C3</f>
        <v>544</v>
      </c>
      <c r="M412" s="101"/>
      <c r="N412" s="45">
        <f>Arkusz13!C19</f>
        <v>124</v>
      </c>
      <c r="O412" s="45">
        <f>Arkusz13!C35</f>
        <v>59</v>
      </c>
      <c r="P412" s="45">
        <f>Arkusz13!C51</f>
        <v>46</v>
      </c>
      <c r="Q412" s="45">
        <f>Arkusz13!C67</f>
        <v>5</v>
      </c>
      <c r="R412" s="45">
        <f>Arkusz13!C83</f>
        <v>0</v>
      </c>
      <c r="S412" s="45">
        <f>Arkusz13!C99</f>
        <v>0</v>
      </c>
      <c r="T412" s="53">
        <f>Arkusz13!C115</f>
        <v>0</v>
      </c>
      <c r="U412" s="45">
        <f>Arkusz13!C131-SUM(N412:T412)</f>
        <v>83</v>
      </c>
      <c r="V412" s="110">
        <f t="shared" si="10"/>
        <v>317</v>
      </c>
      <c r="W412" s="111"/>
      <c r="Y412" s="3"/>
      <c r="Z412" s="7"/>
    </row>
    <row r="413" spans="1:26" x14ac:dyDescent="0.25">
      <c r="C413" s="119" t="s">
        <v>35</v>
      </c>
      <c r="D413" s="120"/>
      <c r="E413" s="120"/>
      <c r="F413" s="120"/>
      <c r="G413" s="120"/>
      <c r="H413" s="120"/>
      <c r="I413" s="120"/>
      <c r="J413" s="120"/>
      <c r="K413" s="120"/>
      <c r="L413" s="101">
        <f>Arkusz13!C4</f>
        <v>100</v>
      </c>
      <c r="M413" s="101"/>
      <c r="N413" s="45">
        <f>Arkusz13!C20</f>
        <v>33</v>
      </c>
      <c r="O413" s="45">
        <f>Arkusz13!C36</f>
        <v>9</v>
      </c>
      <c r="P413" s="45">
        <f>Arkusz13!C52</f>
        <v>11</v>
      </c>
      <c r="Q413" s="45">
        <f>Arkusz13!C68</f>
        <v>1</v>
      </c>
      <c r="R413" s="45">
        <f>Arkusz13!C84</f>
        <v>0</v>
      </c>
      <c r="S413" s="45">
        <f>Arkusz13!C100</f>
        <v>0</v>
      </c>
      <c r="T413" s="53">
        <f>Arkusz13!C116</f>
        <v>0</v>
      </c>
      <c r="U413" s="45">
        <f>Arkusz13!C132-SUM(N413:T413)</f>
        <v>14</v>
      </c>
      <c r="V413" s="110">
        <f t="shared" si="10"/>
        <v>68</v>
      </c>
      <c r="W413" s="111"/>
      <c r="Y413" s="3"/>
      <c r="Z413" s="7"/>
    </row>
    <row r="414" spans="1:26" x14ac:dyDescent="0.25">
      <c r="C414" s="273" t="s">
        <v>36</v>
      </c>
      <c r="D414" s="274"/>
      <c r="E414" s="274"/>
      <c r="F414" s="274"/>
      <c r="G414" s="274"/>
      <c r="H414" s="274"/>
      <c r="I414" s="274"/>
      <c r="J414" s="274"/>
      <c r="K414" s="274"/>
      <c r="L414" s="101">
        <f>Arkusz13!C5</f>
        <v>9</v>
      </c>
      <c r="M414" s="101"/>
      <c r="N414" s="45">
        <f>Arkusz13!C21</f>
        <v>0</v>
      </c>
      <c r="O414" s="45">
        <f>Arkusz13!C37</f>
        <v>1</v>
      </c>
      <c r="P414" s="45">
        <f>Arkusz13!C53</f>
        <v>0</v>
      </c>
      <c r="Q414" s="45">
        <f>Arkusz13!C69</f>
        <v>0</v>
      </c>
      <c r="R414" s="45">
        <f>Arkusz13!C85</f>
        <v>0</v>
      </c>
      <c r="S414" s="45">
        <f>Arkusz13!C101</f>
        <v>0</v>
      </c>
      <c r="T414" s="53">
        <f>Arkusz13!C117</f>
        <v>0</v>
      </c>
      <c r="U414" s="45">
        <f>Arkusz13!C133-SUM(N414:T414)</f>
        <v>3</v>
      </c>
      <c r="V414" s="110">
        <f t="shared" si="10"/>
        <v>4</v>
      </c>
      <c r="W414" s="111"/>
      <c r="Y414" s="3"/>
      <c r="Z414" s="7"/>
    </row>
    <row r="415" spans="1:26" x14ac:dyDescent="0.25">
      <c r="C415" s="119" t="s">
        <v>37</v>
      </c>
      <c r="D415" s="120"/>
      <c r="E415" s="120"/>
      <c r="F415" s="120"/>
      <c r="G415" s="120"/>
      <c r="H415" s="120"/>
      <c r="I415" s="120"/>
      <c r="J415" s="120"/>
      <c r="K415" s="120"/>
      <c r="L415" s="101">
        <f>Arkusz13!C6</f>
        <v>0</v>
      </c>
      <c r="M415" s="101"/>
      <c r="N415" s="45">
        <f>Arkusz13!C22</f>
        <v>1</v>
      </c>
      <c r="O415" s="45">
        <f>Arkusz13!C38</f>
        <v>0</v>
      </c>
      <c r="P415" s="45">
        <f>Arkusz13!C54</f>
        <v>0</v>
      </c>
      <c r="Q415" s="45">
        <f>Arkusz13!C70</f>
        <v>0</v>
      </c>
      <c r="R415" s="45">
        <f>Arkusz13!C86</f>
        <v>0</v>
      </c>
      <c r="S415" s="45">
        <f>Arkusz13!C102</f>
        <v>0</v>
      </c>
      <c r="T415" s="53">
        <f>Arkusz13!C118</f>
        <v>0</v>
      </c>
      <c r="U415" s="45">
        <f>Arkusz13!C134-SUM(N415:T415)</f>
        <v>0</v>
      </c>
      <c r="V415" s="110">
        <f t="shared" si="10"/>
        <v>1</v>
      </c>
      <c r="W415" s="111"/>
      <c r="Y415" s="3"/>
      <c r="Z415" s="7"/>
    </row>
    <row r="416" spans="1:26" x14ac:dyDescent="0.25">
      <c r="C416" s="273" t="s">
        <v>45</v>
      </c>
      <c r="D416" s="274"/>
      <c r="E416" s="274"/>
      <c r="F416" s="274"/>
      <c r="G416" s="274"/>
      <c r="H416" s="274"/>
      <c r="I416" s="274"/>
      <c r="J416" s="274"/>
      <c r="K416" s="274"/>
      <c r="L416" s="101">
        <f>Arkusz13!C7</f>
        <v>2</v>
      </c>
      <c r="M416" s="101"/>
      <c r="N416" s="45">
        <f>Arkusz13!C23</f>
        <v>0</v>
      </c>
      <c r="O416" s="45">
        <f>Arkusz13!C39</f>
        <v>0</v>
      </c>
      <c r="P416" s="45">
        <f>Arkusz13!C55</f>
        <v>0</v>
      </c>
      <c r="Q416" s="45">
        <f>Arkusz13!C71</f>
        <v>0</v>
      </c>
      <c r="R416" s="45">
        <f>Arkusz13!C87</f>
        <v>0</v>
      </c>
      <c r="S416" s="45">
        <f>Arkusz13!C103</f>
        <v>0</v>
      </c>
      <c r="T416" s="53">
        <f>Arkusz13!C119</f>
        <v>0</v>
      </c>
      <c r="U416" s="45">
        <f>Arkusz13!C135-SUM(N416:T416)</f>
        <v>1</v>
      </c>
      <c r="V416" s="110">
        <f t="shared" si="10"/>
        <v>1</v>
      </c>
      <c r="W416" s="111"/>
      <c r="Y416" s="3"/>
      <c r="Z416" s="7"/>
    </row>
    <row r="417" spans="1:26" x14ac:dyDescent="0.25">
      <c r="C417" s="119" t="s">
        <v>46</v>
      </c>
      <c r="D417" s="120"/>
      <c r="E417" s="120"/>
      <c r="F417" s="120"/>
      <c r="G417" s="120"/>
      <c r="H417" s="120"/>
      <c r="I417" s="120"/>
      <c r="J417" s="120"/>
      <c r="K417" s="120"/>
      <c r="L417" s="101">
        <f>Arkusz13!C8</f>
        <v>0</v>
      </c>
      <c r="M417" s="101"/>
      <c r="N417" s="45">
        <f>Arkusz13!C24</f>
        <v>0</v>
      </c>
      <c r="O417" s="45">
        <f>Arkusz13!C40</f>
        <v>0</v>
      </c>
      <c r="P417" s="45">
        <f>Arkusz13!C56</f>
        <v>0</v>
      </c>
      <c r="Q417" s="45">
        <f>Arkusz13!C72</f>
        <v>0</v>
      </c>
      <c r="R417" s="45">
        <f>Arkusz13!C88</f>
        <v>0</v>
      </c>
      <c r="S417" s="45">
        <f>Arkusz13!C104</f>
        <v>0</v>
      </c>
      <c r="T417" s="53">
        <f>Arkusz13!C120</f>
        <v>0</v>
      </c>
      <c r="U417" s="45">
        <f>Arkusz13!C136-SUM(N417:T417)</f>
        <v>0</v>
      </c>
      <c r="V417" s="110">
        <f t="shared" si="10"/>
        <v>0</v>
      </c>
      <c r="W417" s="111"/>
      <c r="Y417" s="3"/>
      <c r="Z417" s="7"/>
    </row>
    <row r="418" spans="1:26" x14ac:dyDescent="0.25">
      <c r="C418" s="273" t="s">
        <v>4</v>
      </c>
      <c r="D418" s="274"/>
      <c r="E418" s="274"/>
      <c r="F418" s="274"/>
      <c r="G418" s="274"/>
      <c r="H418" s="274"/>
      <c r="I418" s="274"/>
      <c r="J418" s="274"/>
      <c r="K418" s="274"/>
      <c r="L418" s="101">
        <f>Arkusz13!C9</f>
        <v>0</v>
      </c>
      <c r="M418" s="101"/>
      <c r="N418" s="45">
        <f>Arkusz13!C25</f>
        <v>0</v>
      </c>
      <c r="O418" s="45">
        <f>Arkusz13!C41</f>
        <v>0</v>
      </c>
      <c r="P418" s="45">
        <f>Arkusz13!C57</f>
        <v>0</v>
      </c>
      <c r="Q418" s="45">
        <f>Arkusz13!C73</f>
        <v>0</v>
      </c>
      <c r="R418" s="45">
        <f>Arkusz13!C89</f>
        <v>0</v>
      </c>
      <c r="S418" s="45">
        <f>Arkusz13!C105</f>
        <v>0</v>
      </c>
      <c r="T418" s="53">
        <f>Arkusz13!C121</f>
        <v>0</v>
      </c>
      <c r="U418" s="45">
        <f>Arkusz13!C137-SUM(N418:T418)</f>
        <v>0</v>
      </c>
      <c r="V418" s="110">
        <f t="shared" si="10"/>
        <v>0</v>
      </c>
      <c r="W418" s="111"/>
      <c r="Y418" s="3"/>
      <c r="Z418" s="7"/>
    </row>
    <row r="419" spans="1:26" x14ac:dyDescent="0.25">
      <c r="C419" s="119" t="s">
        <v>38</v>
      </c>
      <c r="D419" s="120"/>
      <c r="E419" s="120"/>
      <c r="F419" s="120"/>
      <c r="G419" s="120"/>
      <c r="H419" s="120"/>
      <c r="I419" s="120"/>
      <c r="J419" s="120"/>
      <c r="K419" s="120"/>
      <c r="L419" s="101">
        <f>Arkusz13!C10</f>
        <v>4</v>
      </c>
      <c r="M419" s="101"/>
      <c r="N419" s="45">
        <f>Arkusz13!C26</f>
        <v>2</v>
      </c>
      <c r="O419" s="45">
        <f>Arkusz13!C42</f>
        <v>0</v>
      </c>
      <c r="P419" s="45">
        <f>Arkusz13!C58</f>
        <v>0</v>
      </c>
      <c r="Q419" s="45">
        <f>Arkusz13!C74</f>
        <v>0</v>
      </c>
      <c r="R419" s="45">
        <f>Arkusz13!C90</f>
        <v>0</v>
      </c>
      <c r="S419" s="45">
        <f>Arkusz13!C106</f>
        <v>0</v>
      </c>
      <c r="T419" s="53">
        <f>Arkusz13!C122</f>
        <v>0</v>
      </c>
      <c r="U419" s="45">
        <f>Arkusz13!C138-SUM(N419:T419)</f>
        <v>0</v>
      </c>
      <c r="V419" s="110">
        <f t="shared" si="10"/>
        <v>2</v>
      </c>
      <c r="W419" s="111"/>
      <c r="Y419" s="3"/>
      <c r="Z419" s="7"/>
    </row>
    <row r="420" spans="1:26" x14ac:dyDescent="0.25">
      <c r="C420" s="273" t="s">
        <v>39</v>
      </c>
      <c r="D420" s="274"/>
      <c r="E420" s="274"/>
      <c r="F420" s="274"/>
      <c r="G420" s="274"/>
      <c r="H420" s="274"/>
      <c r="I420" s="274"/>
      <c r="J420" s="274"/>
      <c r="K420" s="274"/>
      <c r="L420" s="101">
        <f>Arkusz13!C11</f>
        <v>5</v>
      </c>
      <c r="M420" s="101"/>
      <c r="N420" s="45">
        <f>Arkusz13!C27</f>
        <v>1</v>
      </c>
      <c r="O420" s="45">
        <f>Arkusz13!C43</f>
        <v>0</v>
      </c>
      <c r="P420" s="45">
        <f>Arkusz13!C59</f>
        <v>1</v>
      </c>
      <c r="Q420" s="45">
        <f>Arkusz13!C75</f>
        <v>1</v>
      </c>
      <c r="R420" s="45">
        <f>Arkusz13!C91</f>
        <v>0</v>
      </c>
      <c r="S420" s="45">
        <f>Arkusz13!C107</f>
        <v>0</v>
      </c>
      <c r="T420" s="53">
        <f>Arkusz13!C123</f>
        <v>0</v>
      </c>
      <c r="U420" s="45">
        <f>Arkusz13!C139-SUM(N420:T420)</f>
        <v>0</v>
      </c>
      <c r="V420" s="110">
        <f t="shared" si="10"/>
        <v>3</v>
      </c>
      <c r="W420" s="111"/>
      <c r="Y420" s="3"/>
      <c r="Z420" s="7"/>
    </row>
    <row r="421" spans="1:26" x14ac:dyDescent="0.25">
      <c r="C421" s="119" t="s">
        <v>40</v>
      </c>
      <c r="D421" s="120"/>
      <c r="E421" s="120"/>
      <c r="F421" s="120"/>
      <c r="G421" s="120"/>
      <c r="H421" s="120"/>
      <c r="I421" s="120"/>
      <c r="J421" s="120"/>
      <c r="K421" s="120"/>
      <c r="L421" s="101">
        <f>Arkusz13!C12</f>
        <v>1063</v>
      </c>
      <c r="M421" s="101"/>
      <c r="N421" s="45">
        <f>Arkusz13!C28</f>
        <v>294</v>
      </c>
      <c r="O421" s="45">
        <f>Arkusz13!C44</f>
        <v>55</v>
      </c>
      <c r="P421" s="45">
        <f>Arkusz13!C60</f>
        <v>83</v>
      </c>
      <c r="Q421" s="45">
        <f>Arkusz13!C76</f>
        <v>128</v>
      </c>
      <c r="R421" s="45">
        <f>Arkusz13!C92</f>
        <v>33</v>
      </c>
      <c r="S421" s="45">
        <f>Arkusz13!C108</f>
        <v>0</v>
      </c>
      <c r="T421" s="53">
        <f>Arkusz13!C124</f>
        <v>155</v>
      </c>
      <c r="U421" s="45">
        <f>Arkusz13!C140-SUM(N421:T421)</f>
        <v>186</v>
      </c>
      <c r="V421" s="110">
        <f t="shared" si="10"/>
        <v>934</v>
      </c>
      <c r="W421" s="111"/>
      <c r="Y421" s="3"/>
      <c r="Z421" s="7"/>
    </row>
    <row r="422" spans="1:26" x14ac:dyDescent="0.25">
      <c r="C422" s="119" t="s">
        <v>10</v>
      </c>
      <c r="D422" s="120"/>
      <c r="E422" s="120"/>
      <c r="F422" s="120"/>
      <c r="G422" s="120"/>
      <c r="H422" s="120"/>
      <c r="I422" s="120"/>
      <c r="J422" s="120"/>
      <c r="K422" s="120"/>
      <c r="L422" s="101">
        <f>Arkusz13!C14</f>
        <v>5</v>
      </c>
      <c r="M422" s="101"/>
      <c r="N422" s="45">
        <f>Arkusz13!C30</f>
        <v>0</v>
      </c>
      <c r="O422" s="45">
        <f>Arkusz13!C46</f>
        <v>0</v>
      </c>
      <c r="P422" s="45">
        <f>Arkusz13!C62</f>
        <v>0</v>
      </c>
      <c r="Q422" s="45">
        <f>Arkusz13!C78</f>
        <v>0</v>
      </c>
      <c r="R422" s="45">
        <f>Arkusz13!C94</f>
        <v>0</v>
      </c>
      <c r="S422" s="45">
        <f>Arkusz13!C110</f>
        <v>0</v>
      </c>
      <c r="T422" s="53">
        <f>Arkusz13!C126</f>
        <v>0</v>
      </c>
      <c r="U422" s="45">
        <f>Arkusz13!C142-SUM(N422:T422)</f>
        <v>4</v>
      </c>
      <c r="V422" s="110">
        <f t="shared" si="10"/>
        <v>4</v>
      </c>
      <c r="W422" s="111"/>
      <c r="Y422" s="3"/>
      <c r="Z422" s="7"/>
    </row>
    <row r="423" spans="1:26" x14ac:dyDescent="0.25">
      <c r="C423" s="273" t="s">
        <v>42</v>
      </c>
      <c r="D423" s="274"/>
      <c r="E423" s="274"/>
      <c r="F423" s="274"/>
      <c r="G423" s="274"/>
      <c r="H423" s="274"/>
      <c r="I423" s="274"/>
      <c r="J423" s="274"/>
      <c r="K423" s="274"/>
      <c r="L423" s="101">
        <f>Arkusz13!C15</f>
        <v>11</v>
      </c>
      <c r="M423" s="101"/>
      <c r="N423" s="45">
        <f>Arkusz13!C31</f>
        <v>10</v>
      </c>
      <c r="O423" s="45">
        <f>Arkusz13!C47</f>
        <v>0</v>
      </c>
      <c r="P423" s="45">
        <f>Arkusz13!C63</f>
        <v>2</v>
      </c>
      <c r="Q423" s="45">
        <f>Arkusz13!C79</f>
        <v>0</v>
      </c>
      <c r="R423" s="45">
        <f>Arkusz13!C95</f>
        <v>0</v>
      </c>
      <c r="S423" s="45">
        <f>Arkusz13!C111</f>
        <v>0</v>
      </c>
      <c r="T423" s="53">
        <f>Arkusz13!C127</f>
        <v>0</v>
      </c>
      <c r="U423" s="45">
        <f>Arkusz13!C143-SUM(N423:T423)</f>
        <v>0</v>
      </c>
      <c r="V423" s="110">
        <f t="shared" si="10"/>
        <v>12</v>
      </c>
      <c r="W423" s="111"/>
      <c r="Y423" s="3"/>
      <c r="Z423" s="7"/>
    </row>
    <row r="424" spans="1:26" x14ac:dyDescent="0.25">
      <c r="C424" s="119" t="s">
        <v>43</v>
      </c>
      <c r="D424" s="120"/>
      <c r="E424" s="120"/>
      <c r="F424" s="120"/>
      <c r="G424" s="120"/>
      <c r="H424" s="120"/>
      <c r="I424" s="120"/>
      <c r="J424" s="120"/>
      <c r="K424" s="120"/>
      <c r="L424" s="101">
        <f>Arkusz13!C16</f>
        <v>0</v>
      </c>
      <c r="M424" s="101"/>
      <c r="N424" s="45">
        <f>Arkusz13!C32</f>
        <v>0</v>
      </c>
      <c r="O424" s="45">
        <f>Arkusz13!C48</f>
        <v>0</v>
      </c>
      <c r="P424" s="45">
        <f>Arkusz13!C64</f>
        <v>0</v>
      </c>
      <c r="Q424" s="45">
        <f>Arkusz13!C80</f>
        <v>0</v>
      </c>
      <c r="R424" s="45">
        <f>Arkusz13!C96</f>
        <v>0</v>
      </c>
      <c r="S424" s="45">
        <f>Arkusz13!C112</f>
        <v>0</v>
      </c>
      <c r="T424" s="53">
        <f>Arkusz13!C128</f>
        <v>0</v>
      </c>
      <c r="U424" s="45">
        <f>Arkusz13!C144-SUM(N424:T424)</f>
        <v>0</v>
      </c>
      <c r="V424" s="110">
        <f t="shared" si="10"/>
        <v>0</v>
      </c>
      <c r="W424" s="111"/>
      <c r="Y424" s="3"/>
      <c r="Z424" s="7"/>
    </row>
    <row r="425" spans="1:26" ht="15.75" thickBot="1" x14ac:dyDescent="0.3">
      <c r="C425" s="99" t="s">
        <v>44</v>
      </c>
      <c r="D425" s="100"/>
      <c r="E425" s="100"/>
      <c r="F425" s="100"/>
      <c r="G425" s="100"/>
      <c r="H425" s="100"/>
      <c r="I425" s="100"/>
      <c r="J425" s="100"/>
      <c r="K425" s="100"/>
      <c r="L425" s="101">
        <f>Arkusz13!C17</f>
        <v>2</v>
      </c>
      <c r="M425" s="101"/>
      <c r="N425" s="45">
        <f>Arkusz13!C33</f>
        <v>2</v>
      </c>
      <c r="O425" s="45">
        <f>Arkusz13!C49</f>
        <v>0</v>
      </c>
      <c r="P425" s="45">
        <f>Arkusz13!C65</f>
        <v>0</v>
      </c>
      <c r="Q425" s="45">
        <f>Arkusz13!C81</f>
        <v>0</v>
      </c>
      <c r="R425" s="45">
        <f>Arkusz13!C97</f>
        <v>0</v>
      </c>
      <c r="S425" s="45">
        <f>Arkusz13!C113</f>
        <v>0</v>
      </c>
      <c r="T425" s="53">
        <f>Arkusz13!C129</f>
        <v>0</v>
      </c>
      <c r="U425" s="45">
        <f>Arkusz13!C145-SUM(N425:T425)</f>
        <v>3</v>
      </c>
      <c r="V425" s="110">
        <f t="shared" si="10"/>
        <v>5</v>
      </c>
      <c r="W425" s="111"/>
      <c r="Y425" s="3"/>
      <c r="Z425" s="7"/>
    </row>
    <row r="426" spans="1:26" ht="15.75" thickBot="1" x14ac:dyDescent="0.3">
      <c r="C426" s="114" t="s">
        <v>1</v>
      </c>
      <c r="D426" s="115"/>
      <c r="E426" s="115"/>
      <c r="F426" s="115"/>
      <c r="G426" s="115"/>
      <c r="H426" s="115"/>
      <c r="I426" s="115"/>
      <c r="J426" s="115"/>
      <c r="K426" s="115"/>
      <c r="L426" s="117">
        <f>SUM(L411:L425)</f>
        <v>5915</v>
      </c>
      <c r="M426" s="117"/>
      <c r="N426" s="43">
        <f t="shared" ref="N426:V426" si="11">SUM(N411:N425)</f>
        <v>1244</v>
      </c>
      <c r="O426" s="43">
        <f t="shared" si="11"/>
        <v>771</v>
      </c>
      <c r="P426" s="43">
        <f t="shared" si="11"/>
        <v>678</v>
      </c>
      <c r="Q426" s="43">
        <f t="shared" si="11"/>
        <v>190</v>
      </c>
      <c r="R426" s="43">
        <f t="shared" si="11"/>
        <v>33</v>
      </c>
      <c r="S426" s="43">
        <f t="shared" si="11"/>
        <v>0</v>
      </c>
      <c r="T426" s="54">
        <f t="shared" si="11"/>
        <v>155</v>
      </c>
      <c r="U426" s="55">
        <f t="shared" si="11"/>
        <v>1537</v>
      </c>
      <c r="V426" s="117">
        <f t="shared" si="11"/>
        <v>4608</v>
      </c>
      <c r="W426" s="118"/>
      <c r="Y426" s="3"/>
      <c r="Z426" s="7"/>
    </row>
    <row r="427" spans="1:26" x14ac:dyDescent="0.25">
      <c r="A427" s="27"/>
      <c r="B427" s="27"/>
      <c r="C427" s="27"/>
      <c r="D427" s="27"/>
      <c r="E427" s="27"/>
      <c r="F427" s="27"/>
      <c r="G427" s="27"/>
      <c r="H427" s="27"/>
      <c r="I427" s="27"/>
      <c r="J427" s="28"/>
      <c r="K427" s="28"/>
      <c r="L427" s="28"/>
      <c r="M427" s="28"/>
      <c r="N427" s="28"/>
      <c r="O427" s="28"/>
      <c r="P427" s="28"/>
      <c r="Q427" s="28"/>
      <c r="R427" s="28"/>
      <c r="S427" s="28"/>
      <c r="T427" s="28"/>
    </row>
    <row r="430" spans="1:26" ht="15" customHeight="1" x14ac:dyDescent="0.25"/>
    <row r="451" spans="1:25" ht="20.25" customHeight="1" thickBot="1" x14ac:dyDescent="0.3"/>
    <row r="452" spans="1:25" ht="21.75" customHeight="1" x14ac:dyDescent="0.25">
      <c r="D452" s="278" t="s">
        <v>2</v>
      </c>
      <c r="E452" s="116"/>
      <c r="F452" s="116"/>
      <c r="G452" s="116"/>
      <c r="H452" s="116"/>
      <c r="I452" s="116"/>
      <c r="J452" s="116"/>
      <c r="K452" s="116"/>
      <c r="L452" s="116" t="s">
        <v>3</v>
      </c>
      <c r="M452" s="116"/>
      <c r="N452" s="172" t="s">
        <v>87</v>
      </c>
      <c r="O452" s="172"/>
      <c r="P452" s="172"/>
      <c r="Q452" s="121" t="s">
        <v>88</v>
      </c>
      <c r="R452" s="122"/>
      <c r="S452" s="123"/>
    </row>
    <row r="453" spans="1:25" ht="15.75" thickBot="1" x14ac:dyDescent="0.3">
      <c r="D453" s="276" t="s">
        <v>86</v>
      </c>
      <c r="E453" s="277"/>
      <c r="F453" s="277"/>
      <c r="G453" s="277"/>
      <c r="H453" s="277"/>
      <c r="I453" s="277"/>
      <c r="J453" s="277"/>
      <c r="K453" s="277"/>
      <c r="L453" s="275">
        <f>Arkusz14!B2</f>
        <v>132</v>
      </c>
      <c r="M453" s="275"/>
      <c r="N453" s="275">
        <f>Arkusz14!B3</f>
        <v>78</v>
      </c>
      <c r="O453" s="275"/>
      <c r="P453" s="275"/>
      <c r="Q453" s="124">
        <f>Arkusz14!B4</f>
        <v>3</v>
      </c>
      <c r="R453" s="125"/>
      <c r="S453" s="126"/>
    </row>
    <row r="454" spans="1:25" x14ac:dyDescent="0.25">
      <c r="A454" s="20"/>
      <c r="B454" s="20"/>
      <c r="C454" s="20"/>
      <c r="D454" s="20"/>
      <c r="E454" s="20"/>
      <c r="F454" s="20"/>
      <c r="G454" s="20"/>
      <c r="H454" s="20"/>
      <c r="I454" s="20"/>
      <c r="J454" s="20"/>
      <c r="K454" s="20"/>
      <c r="L454" s="20"/>
      <c r="M454" s="20"/>
      <c r="N454" s="20"/>
      <c r="O454" s="20"/>
      <c r="P454" s="20"/>
      <c r="Q454" s="20"/>
      <c r="R454" s="20"/>
      <c r="S454" s="20"/>
      <c r="T454" s="20"/>
      <c r="U454" s="20"/>
    </row>
    <row r="455" spans="1:25" x14ac:dyDescent="0.25">
      <c r="A455" s="97" t="s">
        <v>166</v>
      </c>
      <c r="B455" s="98"/>
      <c r="C455" s="98"/>
      <c r="D455" s="98"/>
      <c r="E455" s="98"/>
      <c r="F455" s="98"/>
      <c r="G455" s="98"/>
      <c r="H455" s="98"/>
      <c r="I455" s="98"/>
      <c r="J455" s="98"/>
      <c r="K455" s="98"/>
      <c r="L455" s="98"/>
      <c r="M455" s="98"/>
      <c r="N455" s="98"/>
      <c r="O455" s="98"/>
      <c r="P455" s="98"/>
      <c r="Q455" s="98"/>
      <c r="R455" s="98"/>
      <c r="S455" s="98"/>
      <c r="T455" s="98"/>
      <c r="U455" s="98"/>
      <c r="V455" s="98"/>
      <c r="W455" s="98"/>
      <c r="X455" s="98"/>
      <c r="Y455" s="98"/>
    </row>
    <row r="456" spans="1:25" s="60" customFormat="1" x14ac:dyDescent="0.25">
      <c r="A456" s="97"/>
      <c r="B456" s="98"/>
      <c r="C456" s="98"/>
      <c r="D456" s="98"/>
      <c r="E456" s="98"/>
      <c r="F456" s="98"/>
      <c r="G456" s="98"/>
      <c r="H456" s="98"/>
      <c r="I456" s="98"/>
      <c r="J456" s="98"/>
      <c r="K456" s="98"/>
      <c r="L456" s="98"/>
      <c r="M456" s="98"/>
      <c r="N456" s="98"/>
      <c r="O456" s="98"/>
      <c r="P456" s="98"/>
      <c r="Q456" s="98"/>
      <c r="R456" s="98"/>
      <c r="S456" s="98"/>
      <c r="T456" s="98"/>
      <c r="U456" s="98"/>
      <c r="V456" s="98"/>
      <c r="W456" s="98"/>
      <c r="X456" s="98"/>
      <c r="Y456" s="98"/>
    </row>
    <row r="457" spans="1:25" s="60" customFormat="1" x14ac:dyDescent="0.25">
      <c r="A457" s="97"/>
      <c r="B457" s="98"/>
      <c r="C457" s="98"/>
      <c r="D457" s="98"/>
      <c r="E457" s="98"/>
      <c r="F457" s="98"/>
      <c r="G457" s="98"/>
      <c r="H457" s="98"/>
      <c r="I457" s="98"/>
      <c r="J457" s="98"/>
      <c r="K457" s="98"/>
      <c r="L457" s="98"/>
      <c r="M457" s="98"/>
      <c r="N457" s="98"/>
      <c r="O457" s="98"/>
      <c r="P457" s="98"/>
      <c r="Q457" s="98"/>
      <c r="R457" s="98"/>
      <c r="S457" s="98"/>
      <c r="T457" s="98"/>
      <c r="U457" s="98"/>
      <c r="V457" s="98"/>
      <c r="W457" s="98"/>
      <c r="X457" s="98"/>
      <c r="Y457" s="98"/>
    </row>
    <row r="458" spans="1:25" s="60" customFormat="1" x14ac:dyDescent="0.25">
      <c r="A458" s="97"/>
      <c r="B458" s="98"/>
      <c r="C458" s="98"/>
      <c r="D458" s="98"/>
      <c r="E458" s="98"/>
      <c r="F458" s="98"/>
      <c r="G458" s="98"/>
      <c r="H458" s="98"/>
      <c r="I458" s="98"/>
      <c r="J458" s="98"/>
      <c r="K458" s="98"/>
      <c r="L458" s="98"/>
      <c r="M458" s="98"/>
      <c r="N458" s="98"/>
      <c r="O458" s="98"/>
      <c r="P458" s="98"/>
      <c r="Q458" s="98"/>
      <c r="R458" s="98"/>
      <c r="S458" s="98"/>
      <c r="T458" s="98"/>
      <c r="U458" s="98"/>
      <c r="V458" s="98"/>
      <c r="W458" s="98"/>
      <c r="X458" s="98"/>
      <c r="Y458" s="98"/>
    </row>
    <row r="459" spans="1:25" s="60" customFormat="1" x14ac:dyDescent="0.25">
      <c r="A459" s="97"/>
      <c r="B459" s="98"/>
      <c r="C459" s="98"/>
      <c r="D459" s="98"/>
      <c r="E459" s="98"/>
      <c r="F459" s="98"/>
      <c r="G459" s="98"/>
      <c r="H459" s="98"/>
      <c r="I459" s="98"/>
      <c r="J459" s="98"/>
      <c r="K459" s="98"/>
      <c r="L459" s="98"/>
      <c r="M459" s="98"/>
      <c r="N459" s="98"/>
      <c r="O459" s="98"/>
      <c r="P459" s="98"/>
      <c r="Q459" s="98"/>
      <c r="R459" s="98"/>
      <c r="S459" s="98"/>
      <c r="T459" s="98"/>
      <c r="U459" s="98"/>
      <c r="V459" s="98"/>
      <c r="W459" s="98"/>
      <c r="X459" s="98"/>
      <c r="Y459" s="98"/>
    </row>
    <row r="460" spans="1:25" s="60" customFormat="1" x14ac:dyDescent="0.25">
      <c r="A460" s="97"/>
      <c r="B460" s="98"/>
      <c r="C460" s="98"/>
      <c r="D460" s="98"/>
      <c r="E460" s="98"/>
      <c r="F460" s="98"/>
      <c r="G460" s="98"/>
      <c r="H460" s="98"/>
      <c r="I460" s="98"/>
      <c r="J460" s="98"/>
      <c r="K460" s="98"/>
      <c r="L460" s="98"/>
      <c r="M460" s="98"/>
      <c r="N460" s="98"/>
      <c r="O460" s="98"/>
      <c r="P460" s="98"/>
      <c r="Q460" s="98"/>
      <c r="R460" s="98"/>
      <c r="S460" s="98"/>
      <c r="T460" s="98"/>
      <c r="U460" s="98"/>
      <c r="V460" s="98"/>
      <c r="W460" s="98"/>
      <c r="X460" s="98"/>
      <c r="Y460" s="98"/>
    </row>
    <row r="461" spans="1:25" s="60" customFormat="1" x14ac:dyDescent="0.25">
      <c r="A461" s="97"/>
      <c r="B461" s="98"/>
      <c r="C461" s="98"/>
      <c r="D461" s="98"/>
      <c r="E461" s="98"/>
      <c r="F461" s="98"/>
      <c r="G461" s="98"/>
      <c r="H461" s="98"/>
      <c r="I461" s="98"/>
      <c r="J461" s="98"/>
      <c r="K461" s="98"/>
      <c r="L461" s="98"/>
      <c r="M461" s="98"/>
      <c r="N461" s="98"/>
      <c r="O461" s="98"/>
      <c r="P461" s="98"/>
      <c r="Q461" s="98"/>
      <c r="R461" s="98"/>
      <c r="S461" s="98"/>
      <c r="T461" s="98"/>
      <c r="U461" s="98"/>
      <c r="V461" s="98"/>
      <c r="W461" s="98"/>
      <c r="X461" s="98"/>
      <c r="Y461" s="98"/>
    </row>
    <row r="462" spans="1:25" s="60" customFormat="1" x14ac:dyDescent="0.25">
      <c r="A462" s="97"/>
      <c r="B462" s="98"/>
      <c r="C462" s="98"/>
      <c r="D462" s="98"/>
      <c r="E462" s="98"/>
      <c r="F462" s="98"/>
      <c r="G462" s="98"/>
      <c r="H462" s="98"/>
      <c r="I462" s="98"/>
      <c r="J462" s="98"/>
      <c r="K462" s="98"/>
      <c r="L462" s="98"/>
      <c r="M462" s="98"/>
      <c r="N462" s="98"/>
      <c r="O462" s="98"/>
      <c r="P462" s="98"/>
      <c r="Q462" s="98"/>
      <c r="R462" s="98"/>
      <c r="S462" s="98"/>
      <c r="T462" s="98"/>
      <c r="U462" s="98"/>
      <c r="V462" s="98"/>
      <c r="W462" s="98"/>
      <c r="X462" s="98"/>
      <c r="Y462" s="98"/>
    </row>
    <row r="463" spans="1:25" s="60" customFormat="1" x14ac:dyDescent="0.25">
      <c r="A463" s="97"/>
      <c r="B463" s="98"/>
      <c r="C463" s="98"/>
      <c r="D463" s="98"/>
      <c r="E463" s="98"/>
      <c r="F463" s="98"/>
      <c r="G463" s="98"/>
      <c r="H463" s="98"/>
      <c r="I463" s="98"/>
      <c r="J463" s="98"/>
      <c r="K463" s="98"/>
      <c r="L463" s="98"/>
      <c r="M463" s="98"/>
      <c r="N463" s="98"/>
      <c r="O463" s="98"/>
      <c r="P463" s="98"/>
      <c r="Q463" s="98"/>
      <c r="R463" s="98"/>
      <c r="S463" s="98"/>
      <c r="T463" s="98"/>
      <c r="U463" s="98"/>
      <c r="V463" s="98"/>
      <c r="W463" s="98"/>
      <c r="X463" s="98"/>
      <c r="Y463" s="98"/>
    </row>
    <row r="464" spans="1:25" s="60" customFormat="1" x14ac:dyDescent="0.25">
      <c r="A464" s="97"/>
      <c r="B464" s="98"/>
      <c r="C464" s="98"/>
      <c r="D464" s="98"/>
      <c r="E464" s="98"/>
      <c r="F464" s="98"/>
      <c r="G464" s="98"/>
      <c r="H464" s="98"/>
      <c r="I464" s="98"/>
      <c r="J464" s="98"/>
      <c r="K464" s="98"/>
      <c r="L464" s="98"/>
      <c r="M464" s="98"/>
      <c r="N464" s="98"/>
      <c r="O464" s="98"/>
      <c r="P464" s="98"/>
      <c r="Q464" s="98"/>
      <c r="R464" s="98"/>
      <c r="S464" s="98"/>
      <c r="T464" s="98"/>
      <c r="U464" s="98"/>
      <c r="V464" s="98"/>
      <c r="W464" s="98"/>
      <c r="X464" s="98"/>
      <c r="Y464" s="98"/>
    </row>
    <row r="465" spans="1:25" s="60" customFormat="1" x14ac:dyDescent="0.25">
      <c r="A465" s="97"/>
      <c r="B465" s="98"/>
      <c r="C465" s="98"/>
      <c r="D465" s="98"/>
      <c r="E465" s="98"/>
      <c r="F465" s="98"/>
      <c r="G465" s="98"/>
      <c r="H465" s="98"/>
      <c r="I465" s="98"/>
      <c r="J465" s="98"/>
      <c r="K465" s="98"/>
      <c r="L465" s="98"/>
      <c r="M465" s="98"/>
      <c r="N465" s="98"/>
      <c r="O465" s="98"/>
      <c r="P465" s="98"/>
      <c r="Q465" s="98"/>
      <c r="R465" s="98"/>
      <c r="S465" s="98"/>
      <c r="T465" s="98"/>
      <c r="U465" s="98"/>
      <c r="V465" s="98"/>
      <c r="W465" s="98"/>
      <c r="X465" s="98"/>
      <c r="Y465" s="98"/>
    </row>
    <row r="466" spans="1:25" s="60" customFormat="1" x14ac:dyDescent="0.25">
      <c r="A466" s="97"/>
      <c r="B466" s="98"/>
      <c r="C466" s="98"/>
      <c r="D466" s="98"/>
      <c r="E466" s="98"/>
      <c r="F466" s="98"/>
      <c r="G466" s="98"/>
      <c r="H466" s="98"/>
      <c r="I466" s="98"/>
      <c r="J466" s="98"/>
      <c r="K466" s="98"/>
      <c r="L466" s="98"/>
      <c r="M466" s="98"/>
      <c r="N466" s="98"/>
      <c r="O466" s="98"/>
      <c r="P466" s="98"/>
      <c r="Q466" s="98"/>
      <c r="R466" s="98"/>
      <c r="S466" s="98"/>
      <c r="T466" s="98"/>
      <c r="U466" s="98"/>
      <c r="V466" s="98"/>
      <c r="W466" s="98"/>
      <c r="X466" s="98"/>
      <c r="Y466" s="98"/>
    </row>
    <row r="467" spans="1:25" s="60" customFormat="1" x14ac:dyDescent="0.25">
      <c r="A467" s="97"/>
      <c r="B467" s="98"/>
      <c r="C467" s="98"/>
      <c r="D467" s="98"/>
      <c r="E467" s="98"/>
      <c r="F467" s="98"/>
      <c r="G467" s="98"/>
      <c r="H467" s="98"/>
      <c r="I467" s="98"/>
      <c r="J467" s="98"/>
      <c r="K467" s="98"/>
      <c r="L467" s="98"/>
      <c r="M467" s="98"/>
      <c r="N467" s="98"/>
      <c r="O467" s="98"/>
      <c r="P467" s="98"/>
      <c r="Q467" s="98"/>
      <c r="R467" s="98"/>
      <c r="S467" s="98"/>
      <c r="T467" s="98"/>
      <c r="U467" s="98"/>
      <c r="V467" s="98"/>
      <c r="W467" s="98"/>
      <c r="X467" s="98"/>
      <c r="Y467" s="98"/>
    </row>
    <row r="468" spans="1:25" x14ac:dyDescent="0.25">
      <c r="A468" s="98"/>
      <c r="B468" s="98"/>
      <c r="C468" s="98"/>
      <c r="D468" s="98"/>
      <c r="E468" s="98"/>
      <c r="F468" s="98"/>
      <c r="G468" s="98"/>
      <c r="H468" s="98"/>
      <c r="I468" s="98"/>
      <c r="J468" s="98"/>
      <c r="K468" s="98"/>
      <c r="L468" s="98"/>
      <c r="M468" s="98"/>
      <c r="N468" s="98"/>
      <c r="O468" s="98"/>
      <c r="P468" s="98"/>
      <c r="Q468" s="98"/>
      <c r="R468" s="98"/>
      <c r="S468" s="98"/>
      <c r="T468" s="98"/>
      <c r="U468" s="98"/>
      <c r="V468" s="98"/>
      <c r="W468" s="98"/>
      <c r="X468" s="98"/>
      <c r="Y468" s="98"/>
    </row>
    <row r="469" spans="1:25" x14ac:dyDescent="0.25">
      <c r="A469" s="98"/>
      <c r="B469" s="98"/>
      <c r="C469" s="98"/>
      <c r="D469" s="98"/>
      <c r="E469" s="98"/>
      <c r="F469" s="98"/>
      <c r="G469" s="98"/>
      <c r="H469" s="98"/>
      <c r="I469" s="98"/>
      <c r="J469" s="98"/>
      <c r="K469" s="98"/>
      <c r="L469" s="98"/>
      <c r="M469" s="98"/>
      <c r="N469" s="98"/>
      <c r="O469" s="98"/>
      <c r="P469" s="98"/>
      <c r="Q469" s="98"/>
      <c r="R469" s="98"/>
      <c r="S469" s="98"/>
      <c r="T469" s="98"/>
      <c r="U469" s="98"/>
      <c r="V469" s="98"/>
      <c r="W469" s="98"/>
      <c r="X469" s="98"/>
      <c r="Y469" s="98"/>
    </row>
    <row r="470" spans="1:25" x14ac:dyDescent="0.25">
      <c r="A470" s="98"/>
      <c r="B470" s="98"/>
      <c r="C470" s="98"/>
      <c r="D470" s="98"/>
      <c r="E470" s="98"/>
      <c r="F470" s="98"/>
      <c r="G470" s="98"/>
      <c r="H470" s="98"/>
      <c r="I470" s="98"/>
      <c r="J470" s="98"/>
      <c r="K470" s="98"/>
      <c r="L470" s="98"/>
      <c r="M470" s="98"/>
      <c r="N470" s="98"/>
      <c r="O470" s="98"/>
      <c r="P470" s="98"/>
      <c r="Q470" s="98"/>
      <c r="R470" s="98"/>
      <c r="S470" s="98"/>
      <c r="T470" s="98"/>
      <c r="U470" s="98"/>
      <c r="V470" s="98"/>
      <c r="W470" s="98"/>
      <c r="X470" s="98"/>
      <c r="Y470" s="98"/>
    </row>
    <row r="471" spans="1:25" x14ac:dyDescent="0.25">
      <c r="A471" s="98"/>
      <c r="B471" s="98"/>
      <c r="C471" s="98"/>
      <c r="D471" s="98"/>
      <c r="E471" s="98"/>
      <c r="F471" s="98"/>
      <c r="G471" s="98"/>
      <c r="H471" s="98"/>
      <c r="I471" s="98"/>
      <c r="J471" s="98"/>
      <c r="K471" s="98"/>
      <c r="L471" s="98"/>
      <c r="M471" s="98"/>
      <c r="N471" s="98"/>
      <c r="O471" s="98"/>
      <c r="P471" s="98"/>
      <c r="Q471" s="98"/>
      <c r="R471" s="98"/>
      <c r="S471" s="98"/>
      <c r="T471" s="98"/>
      <c r="U471" s="98"/>
      <c r="V471" s="98"/>
      <c r="W471" s="98"/>
      <c r="X471" s="98"/>
      <c r="Y471" s="98"/>
    </row>
    <row r="472" spans="1:25" x14ac:dyDescent="0.25">
      <c r="A472" s="98"/>
      <c r="B472" s="98"/>
      <c r="C472" s="98"/>
      <c r="D472" s="98"/>
      <c r="E472" s="98"/>
      <c r="F472" s="98"/>
      <c r="G472" s="98"/>
      <c r="H472" s="98"/>
      <c r="I472" s="98"/>
      <c r="J472" s="98"/>
      <c r="K472" s="98"/>
      <c r="L472" s="98"/>
      <c r="M472" s="98"/>
      <c r="N472" s="98"/>
      <c r="O472" s="98"/>
      <c r="P472" s="98"/>
      <c r="Q472" s="98"/>
      <c r="R472" s="98"/>
      <c r="S472" s="98"/>
      <c r="T472" s="98"/>
      <c r="U472" s="98"/>
      <c r="V472" s="98"/>
      <c r="W472" s="98"/>
      <c r="X472" s="98"/>
      <c r="Y472" s="98"/>
    </row>
    <row r="475" spans="1:25" x14ac:dyDescent="0.25">
      <c r="A475" s="11" t="s">
        <v>173</v>
      </c>
      <c r="B475" s="11"/>
      <c r="C475" s="11"/>
      <c r="D475" s="11"/>
      <c r="E475" s="11"/>
      <c r="F475" s="11"/>
    </row>
    <row r="476" spans="1:25" ht="15.75" thickBot="1" x14ac:dyDescent="0.3"/>
    <row r="477" spans="1:25" x14ac:dyDescent="0.25">
      <c r="D477" s="178" t="s">
        <v>27</v>
      </c>
      <c r="E477" s="113"/>
      <c r="F477" s="113"/>
      <c r="G477" s="113"/>
      <c r="H477" s="113" t="s">
        <v>3</v>
      </c>
      <c r="I477" s="113"/>
      <c r="J477" s="113"/>
      <c r="K477" s="113" t="s">
        <v>22</v>
      </c>
      <c r="L477" s="113"/>
      <c r="M477" s="294"/>
    </row>
    <row r="478" spans="1:25" x14ac:dyDescent="0.25">
      <c r="D478" s="295" t="s">
        <v>19</v>
      </c>
      <c r="E478" s="296"/>
      <c r="F478" s="296"/>
      <c r="G478" s="296"/>
      <c r="H478" s="110">
        <v>64878</v>
      </c>
      <c r="I478" s="110"/>
      <c r="J478" s="110"/>
      <c r="K478" s="110">
        <v>66116</v>
      </c>
      <c r="L478" s="110"/>
      <c r="M478" s="111"/>
    </row>
    <row r="479" spans="1:25" x14ac:dyDescent="0.25">
      <c r="D479" s="297" t="s">
        <v>20</v>
      </c>
      <c r="E479" s="298"/>
      <c r="F479" s="298"/>
      <c r="G479" s="298"/>
      <c r="H479" s="110">
        <v>2311</v>
      </c>
      <c r="I479" s="110"/>
      <c r="J479" s="110"/>
      <c r="K479" s="110">
        <v>2374</v>
      </c>
      <c r="L479" s="110"/>
      <c r="M479" s="111"/>
    </row>
    <row r="480" spans="1:25" ht="15.75" thickBot="1" x14ac:dyDescent="0.3">
      <c r="D480" s="153" t="s">
        <v>21</v>
      </c>
      <c r="E480" s="154"/>
      <c r="F480" s="154"/>
      <c r="G480" s="154"/>
      <c r="H480" s="110">
        <v>2002</v>
      </c>
      <c r="I480" s="110"/>
      <c r="J480" s="110"/>
      <c r="K480" s="110">
        <v>2232</v>
      </c>
      <c r="L480" s="110"/>
      <c r="M480" s="111"/>
    </row>
    <row r="481" spans="4:25" ht="15.75" thickBot="1" x14ac:dyDescent="0.3">
      <c r="D481" s="149" t="s">
        <v>1</v>
      </c>
      <c r="E481" s="150"/>
      <c r="F481" s="150"/>
      <c r="G481" s="150"/>
      <c r="H481" s="151">
        <f>SUM(H478:J480)</f>
        <v>69191</v>
      </c>
      <c r="I481" s="151"/>
      <c r="J481" s="151"/>
      <c r="K481" s="151">
        <f>SUM(K478:M480)</f>
        <v>70722</v>
      </c>
      <c r="L481" s="151"/>
      <c r="M481" s="152"/>
    </row>
    <row r="482" spans="4:25" s="47" customFormat="1" x14ac:dyDescent="0.25">
      <c r="D482" s="50"/>
      <c r="E482" s="50"/>
      <c r="F482" s="50"/>
      <c r="G482" s="50"/>
      <c r="H482" s="51"/>
      <c r="I482" s="51"/>
      <c r="J482" s="51"/>
      <c r="K482" s="51"/>
      <c r="L482" s="51"/>
      <c r="M482" s="51"/>
      <c r="Y482" s="7"/>
    </row>
    <row r="483" spans="4:25" s="47" customFormat="1" x14ac:dyDescent="0.25">
      <c r="D483" s="50"/>
      <c r="E483" s="50"/>
      <c r="F483" s="50"/>
      <c r="G483" s="50"/>
      <c r="H483" s="51"/>
      <c r="I483" s="51"/>
      <c r="J483" s="51"/>
      <c r="K483" s="51"/>
      <c r="L483" s="51"/>
      <c r="M483" s="51"/>
      <c r="Y483" s="7"/>
    </row>
    <row r="484" spans="4:25" s="47" customFormat="1" x14ac:dyDescent="0.25">
      <c r="D484" s="50"/>
      <c r="E484" s="50"/>
      <c r="F484" s="50"/>
      <c r="G484" s="50"/>
      <c r="H484" s="51"/>
      <c r="I484" s="51"/>
      <c r="J484" s="51"/>
      <c r="K484" s="51"/>
      <c r="L484" s="51"/>
      <c r="M484" s="51"/>
      <c r="Y484" s="7"/>
    </row>
    <row r="485" spans="4:25" x14ac:dyDescent="0.25">
      <c r="D485" s="29"/>
      <c r="E485" s="29"/>
      <c r="F485" s="29"/>
      <c r="G485" s="29"/>
      <c r="H485" s="29"/>
      <c r="I485" s="29"/>
      <c r="J485" s="29"/>
      <c r="K485" s="29"/>
      <c r="L485" s="29"/>
      <c r="M485" s="29"/>
    </row>
    <row r="486" spans="4:25" s="47" customFormat="1" x14ac:dyDescent="0.25">
      <c r="D486" s="29"/>
      <c r="E486" s="29"/>
      <c r="F486" s="29"/>
      <c r="G486" s="29"/>
      <c r="H486" s="29"/>
      <c r="I486" s="29"/>
      <c r="J486" s="29"/>
      <c r="K486" s="29"/>
      <c r="L486" s="29"/>
      <c r="M486" s="29"/>
      <c r="Y486" s="7"/>
    </row>
    <row r="487" spans="4:25" s="47" customFormat="1" x14ac:dyDescent="0.25">
      <c r="D487" s="29"/>
      <c r="E487" s="29"/>
      <c r="F487" s="29"/>
      <c r="G487" s="29"/>
      <c r="H487" s="29"/>
      <c r="I487" s="29"/>
      <c r="J487" s="29"/>
      <c r="K487" s="29"/>
      <c r="L487" s="29"/>
      <c r="M487" s="29"/>
      <c r="Y487" s="7"/>
    </row>
    <row r="488" spans="4:25" s="47" customFormat="1" x14ac:dyDescent="0.25">
      <c r="D488" s="29"/>
      <c r="E488" s="29"/>
      <c r="F488" s="29"/>
      <c r="G488" s="29"/>
      <c r="H488" s="29"/>
      <c r="I488" s="29"/>
      <c r="J488" s="29"/>
      <c r="K488" s="29"/>
      <c r="L488" s="29"/>
      <c r="M488" s="29"/>
      <c r="Y488" s="7"/>
    </row>
    <row r="489" spans="4:25" s="47" customFormat="1" x14ac:dyDescent="0.25">
      <c r="D489" s="29"/>
      <c r="E489" s="29"/>
      <c r="F489" s="29"/>
      <c r="G489" s="29"/>
      <c r="H489" s="29"/>
      <c r="I489" s="29"/>
      <c r="J489" s="29"/>
      <c r="K489" s="29"/>
      <c r="L489" s="29"/>
      <c r="M489" s="29"/>
      <c r="Y489" s="7"/>
    </row>
    <row r="490" spans="4:25" s="47" customFormat="1" x14ac:dyDescent="0.25">
      <c r="D490" s="29"/>
      <c r="E490" s="29"/>
      <c r="F490" s="29"/>
      <c r="G490" s="29"/>
      <c r="H490" s="29"/>
      <c r="I490" s="29"/>
      <c r="J490" s="29"/>
      <c r="K490" s="29"/>
      <c r="L490" s="29"/>
      <c r="M490" s="29"/>
      <c r="Y490" s="7"/>
    </row>
    <row r="491" spans="4:25" s="47" customFormat="1" x14ac:dyDescent="0.25">
      <c r="D491" s="29"/>
      <c r="E491" s="29"/>
      <c r="F491" s="29"/>
      <c r="G491" s="29"/>
      <c r="H491" s="29"/>
      <c r="I491" s="29"/>
      <c r="J491" s="29"/>
      <c r="K491" s="29"/>
      <c r="L491" s="29"/>
      <c r="M491" s="29"/>
      <c r="Y491" s="7"/>
    </row>
    <row r="492" spans="4:25" s="47" customFormat="1" x14ac:dyDescent="0.25">
      <c r="D492" s="29"/>
      <c r="E492" s="29"/>
      <c r="F492" s="29"/>
      <c r="G492" s="29"/>
      <c r="H492" s="29"/>
      <c r="I492" s="29"/>
      <c r="J492" s="29"/>
      <c r="K492" s="29"/>
      <c r="L492" s="29"/>
      <c r="M492" s="29"/>
      <c r="Y492" s="7"/>
    </row>
    <row r="493" spans="4:25" s="47" customFormat="1" x14ac:dyDescent="0.25">
      <c r="D493" s="29"/>
      <c r="E493" s="29"/>
      <c r="F493" s="29"/>
      <c r="G493" s="29"/>
      <c r="H493" s="29"/>
      <c r="I493" s="29"/>
      <c r="J493" s="29"/>
      <c r="K493" s="29"/>
      <c r="L493" s="29"/>
      <c r="M493" s="29"/>
      <c r="Y493" s="7"/>
    </row>
    <row r="494" spans="4:25" s="47" customFormat="1" x14ac:dyDescent="0.25">
      <c r="D494" s="29"/>
      <c r="E494" s="29"/>
      <c r="F494" s="29"/>
      <c r="G494" s="29"/>
      <c r="H494" s="29"/>
      <c r="I494" s="29"/>
      <c r="J494" s="29"/>
      <c r="K494" s="29"/>
      <c r="L494" s="29"/>
      <c r="M494" s="29"/>
      <c r="Y494" s="7"/>
    </row>
    <row r="495" spans="4:25" s="47" customFormat="1" x14ac:dyDescent="0.25">
      <c r="D495" s="29"/>
      <c r="E495" s="29"/>
      <c r="F495" s="29"/>
      <c r="G495" s="29"/>
      <c r="H495" s="29"/>
      <c r="I495" s="29"/>
      <c r="J495" s="29"/>
      <c r="K495" s="29"/>
      <c r="L495" s="29"/>
      <c r="M495" s="29"/>
      <c r="Y495" s="7"/>
    </row>
    <row r="496" spans="4:25" s="47" customFormat="1" x14ac:dyDescent="0.25">
      <c r="D496" s="29"/>
      <c r="E496" s="29"/>
      <c r="F496" s="29"/>
      <c r="G496" s="29"/>
      <c r="H496" s="29"/>
      <c r="I496" s="29"/>
      <c r="J496" s="29"/>
      <c r="K496" s="29"/>
      <c r="L496" s="29"/>
      <c r="M496" s="29"/>
      <c r="Y496" s="7"/>
    </row>
    <row r="497" spans="1:25" s="47" customFormat="1" x14ac:dyDescent="0.25">
      <c r="D497" s="29"/>
      <c r="E497" s="29"/>
      <c r="F497" s="29"/>
      <c r="G497" s="29"/>
      <c r="H497" s="29"/>
      <c r="I497" s="29"/>
      <c r="J497" s="29"/>
      <c r="K497" s="29"/>
      <c r="L497" s="29"/>
      <c r="M497" s="29"/>
      <c r="Y497" s="7"/>
    </row>
    <row r="499" spans="1:25" s="47" customFormat="1" x14ac:dyDescent="0.25">
      <c r="Y499" s="7"/>
    </row>
    <row r="500" spans="1:25" x14ac:dyDescent="0.25">
      <c r="A500" s="97" t="s">
        <v>167</v>
      </c>
      <c r="B500" s="98"/>
      <c r="C500" s="98"/>
      <c r="D500" s="98"/>
      <c r="E500" s="98"/>
      <c r="F500" s="98"/>
      <c r="G500" s="98"/>
      <c r="H500" s="98"/>
      <c r="I500" s="98"/>
      <c r="J500" s="98"/>
      <c r="K500" s="98"/>
      <c r="L500" s="98"/>
      <c r="M500" s="98"/>
      <c r="N500" s="98"/>
      <c r="O500" s="98"/>
      <c r="P500" s="98"/>
      <c r="Q500" s="98"/>
      <c r="R500" s="98"/>
      <c r="S500" s="98"/>
      <c r="T500" s="98"/>
      <c r="U500" s="98"/>
      <c r="V500" s="98"/>
      <c r="W500" s="98"/>
      <c r="X500" s="98"/>
      <c r="Y500" s="98"/>
    </row>
    <row r="501" spans="1:25" x14ac:dyDescent="0.25">
      <c r="A501" s="98"/>
      <c r="B501" s="98"/>
      <c r="C501" s="98"/>
      <c r="D501" s="98"/>
      <c r="E501" s="98"/>
      <c r="F501" s="98"/>
      <c r="G501" s="98"/>
      <c r="H501" s="98"/>
      <c r="I501" s="98"/>
      <c r="J501" s="98"/>
      <c r="K501" s="98"/>
      <c r="L501" s="98"/>
      <c r="M501" s="98"/>
      <c r="N501" s="98"/>
      <c r="O501" s="98"/>
      <c r="P501" s="98"/>
      <c r="Q501" s="98"/>
      <c r="R501" s="98"/>
      <c r="S501" s="98"/>
      <c r="T501" s="98"/>
      <c r="U501" s="98"/>
      <c r="V501" s="98"/>
      <c r="W501" s="98"/>
      <c r="X501" s="98"/>
      <c r="Y501" s="98"/>
    </row>
    <row r="502" spans="1:25" x14ac:dyDescent="0.25">
      <c r="A502" s="98"/>
      <c r="B502" s="98"/>
      <c r="C502" s="98"/>
      <c r="D502" s="98"/>
      <c r="E502" s="98"/>
      <c r="F502" s="98"/>
      <c r="G502" s="98"/>
      <c r="H502" s="98"/>
      <c r="I502" s="98"/>
      <c r="J502" s="98"/>
      <c r="K502" s="98"/>
      <c r="L502" s="98"/>
      <c r="M502" s="98"/>
      <c r="N502" s="98"/>
      <c r="O502" s="98"/>
      <c r="P502" s="98"/>
      <c r="Q502" s="98"/>
      <c r="R502" s="98"/>
      <c r="S502" s="98"/>
      <c r="T502" s="98"/>
      <c r="U502" s="98"/>
      <c r="V502" s="98"/>
      <c r="W502" s="98"/>
      <c r="X502" s="98"/>
      <c r="Y502" s="98"/>
    </row>
    <row r="504" spans="1:25" x14ac:dyDescent="0.25">
      <c r="A504" s="11" t="s">
        <v>172</v>
      </c>
      <c r="B504" s="11"/>
      <c r="C504" s="11"/>
      <c r="D504" s="11"/>
      <c r="E504" s="11"/>
      <c r="F504" s="11"/>
      <c r="G504" s="11"/>
      <c r="H504" s="11"/>
      <c r="I504" s="11"/>
      <c r="J504" s="11"/>
    </row>
    <row r="505" spans="1:25" x14ac:dyDescent="0.25">
      <c r="A505" s="11"/>
      <c r="B505" s="11"/>
      <c r="C505" s="11"/>
      <c r="D505" s="11"/>
      <c r="E505" s="11"/>
      <c r="F505" s="11"/>
      <c r="G505" s="11"/>
      <c r="H505" s="11"/>
      <c r="I505" s="11"/>
      <c r="J505" s="11"/>
    </row>
    <row r="506" spans="1:25" ht="15.75" thickBot="1" x14ac:dyDescent="0.3">
      <c r="A506" s="11"/>
      <c r="B506" s="11"/>
      <c r="C506" s="11"/>
      <c r="D506" s="11"/>
      <c r="E506" s="11"/>
      <c r="F506" s="11"/>
      <c r="G506" s="11"/>
      <c r="H506" s="11"/>
      <c r="I506" s="11"/>
      <c r="J506" s="11"/>
    </row>
    <row r="507" spans="1:25" x14ac:dyDescent="0.25">
      <c r="D507" s="141" t="s">
        <v>47</v>
      </c>
      <c r="E507" s="142"/>
      <c r="F507" s="142"/>
      <c r="G507" s="131" t="str">
        <f>CONCATENATE(Arkusz18!A2," - ",Arkusz18!B2," r.")</f>
        <v>01.10.2017 - 31.10.2017 r.</v>
      </c>
      <c r="H507" s="131"/>
      <c r="I507" s="131"/>
      <c r="J507" s="131"/>
      <c r="K507" s="131"/>
      <c r="L507" s="131"/>
      <c r="M507" s="131"/>
      <c r="N507" s="131"/>
      <c r="O507" s="131"/>
      <c r="P507" s="131"/>
      <c r="Q507" s="131"/>
      <c r="R507" s="132"/>
    </row>
    <row r="508" spans="1:25" ht="24" customHeight="1" x14ac:dyDescent="0.25">
      <c r="D508" s="143"/>
      <c r="E508" s="144"/>
      <c r="F508" s="144"/>
      <c r="G508" s="136" t="s">
        <v>63</v>
      </c>
      <c r="H508" s="136"/>
      <c r="I508" s="136"/>
      <c r="J508" s="136" t="s">
        <v>91</v>
      </c>
      <c r="K508" s="136"/>
      <c r="L508" s="136"/>
      <c r="M508" s="136" t="s">
        <v>62</v>
      </c>
      <c r="N508" s="136"/>
      <c r="O508" s="136"/>
      <c r="P508" s="136" t="s">
        <v>90</v>
      </c>
      <c r="Q508" s="136"/>
      <c r="R508" s="145"/>
    </row>
    <row r="509" spans="1:25" ht="15" customHeight="1" x14ac:dyDescent="0.25">
      <c r="D509" s="133" t="s">
        <v>89</v>
      </c>
      <c r="E509" s="134"/>
      <c r="F509" s="134"/>
      <c r="G509" s="135">
        <f>Arkusz16!A2</f>
        <v>0</v>
      </c>
      <c r="H509" s="135"/>
      <c r="I509" s="135"/>
      <c r="J509" s="135">
        <f>Arkusz16!A3</f>
        <v>0</v>
      </c>
      <c r="K509" s="135"/>
      <c r="L509" s="135"/>
      <c r="M509" s="135">
        <f>Arkusz16!A4</f>
        <v>0</v>
      </c>
      <c r="N509" s="135"/>
      <c r="O509" s="135"/>
      <c r="P509" s="135">
        <f>Arkusz16!A5</f>
        <v>0</v>
      </c>
      <c r="Q509" s="135"/>
      <c r="R509" s="135"/>
    </row>
    <row r="510" spans="1:25" x14ac:dyDescent="0.25">
      <c r="D510" s="146" t="s">
        <v>49</v>
      </c>
      <c r="E510" s="147"/>
      <c r="F510" s="147"/>
      <c r="G510" s="148">
        <f>Arkusz16!A6</f>
        <v>820</v>
      </c>
      <c r="H510" s="148"/>
      <c r="I510" s="148"/>
      <c r="J510" s="291">
        <f>Arkusz16!A7</f>
        <v>6</v>
      </c>
      <c r="K510" s="292"/>
      <c r="L510" s="293"/>
      <c r="M510" s="291">
        <f>Arkusz16!A8</f>
        <v>12</v>
      </c>
      <c r="N510" s="292"/>
      <c r="O510" s="293"/>
      <c r="P510" s="291">
        <f>Arkusz16!A9</f>
        <v>12</v>
      </c>
      <c r="Q510" s="292"/>
      <c r="R510" s="293"/>
    </row>
    <row r="511" spans="1:25" ht="15.75" thickBot="1" x14ac:dyDescent="0.3">
      <c r="D511" s="128" t="s">
        <v>50</v>
      </c>
      <c r="E511" s="129"/>
      <c r="F511" s="129"/>
      <c r="G511" s="130">
        <f>Arkusz16!A10</f>
        <v>594</v>
      </c>
      <c r="H511" s="130"/>
      <c r="I511" s="130"/>
      <c r="J511" s="130">
        <f>Arkusz16!A11</f>
        <v>1</v>
      </c>
      <c r="K511" s="130"/>
      <c r="L511" s="130"/>
      <c r="M511" s="130">
        <f>Arkusz16!A12</f>
        <v>17</v>
      </c>
      <c r="N511" s="130"/>
      <c r="O511" s="130"/>
      <c r="P511" s="130">
        <f>Arkusz16!A13</f>
        <v>12</v>
      </c>
      <c r="Q511" s="130"/>
      <c r="R511" s="130"/>
    </row>
    <row r="512" spans="1:25" ht="15.75" thickBot="1" x14ac:dyDescent="0.3">
      <c r="D512" s="137" t="s">
        <v>48</v>
      </c>
      <c r="E512" s="138"/>
      <c r="F512" s="138"/>
      <c r="G512" s="139">
        <f>SUM(G509:I511)</f>
        <v>1414</v>
      </c>
      <c r="H512" s="139"/>
      <c r="I512" s="139"/>
      <c r="J512" s="139">
        <f t="shared" ref="J512" si="12">SUM(J509:L511)</f>
        <v>7</v>
      </c>
      <c r="K512" s="139"/>
      <c r="L512" s="139"/>
      <c r="M512" s="139">
        <f t="shared" ref="M512" si="13">SUM(M509:O511)</f>
        <v>29</v>
      </c>
      <c r="N512" s="139"/>
      <c r="O512" s="139"/>
      <c r="P512" s="139">
        <f t="shared" ref="P512" si="14">SUM(P509:R511)</f>
        <v>24</v>
      </c>
      <c r="Q512" s="139"/>
      <c r="R512" s="140"/>
    </row>
    <row r="513" spans="1:25" x14ac:dyDescent="0.25">
      <c r="A513" s="30"/>
      <c r="B513" s="30"/>
      <c r="C513" s="30"/>
      <c r="D513" s="28"/>
      <c r="E513" s="28"/>
      <c r="F513" s="28"/>
      <c r="G513" s="28"/>
      <c r="H513" s="28"/>
      <c r="I513" s="28"/>
      <c r="J513" s="28"/>
      <c r="K513" s="28"/>
      <c r="L513" s="28"/>
      <c r="M513" s="28"/>
      <c r="N513" s="28"/>
      <c r="O513" s="28"/>
    </row>
    <row r="515" spans="1:25" ht="15.75" thickBot="1" x14ac:dyDescent="0.3"/>
    <row r="516" spans="1:25" x14ac:dyDescent="0.25">
      <c r="D516" s="141" t="s">
        <v>47</v>
      </c>
      <c r="E516" s="142"/>
      <c r="F516" s="142"/>
      <c r="G516" s="131" t="str">
        <f>CONCATENATE(Arkusz18!C2," - ",Arkusz18!B2," r.")</f>
        <v>01.01.2017 - 31.10.2017 r.</v>
      </c>
      <c r="H516" s="131"/>
      <c r="I516" s="131"/>
      <c r="J516" s="131"/>
      <c r="K516" s="131"/>
      <c r="L516" s="131"/>
      <c r="M516" s="131"/>
      <c r="N516" s="131"/>
      <c r="O516" s="131"/>
      <c r="P516" s="131"/>
      <c r="Q516" s="131"/>
      <c r="R516" s="132"/>
    </row>
    <row r="517" spans="1:25" ht="23.25" customHeight="1" x14ac:dyDescent="0.25">
      <c r="D517" s="143"/>
      <c r="E517" s="144"/>
      <c r="F517" s="144"/>
      <c r="G517" s="136" t="s">
        <v>63</v>
      </c>
      <c r="H517" s="136"/>
      <c r="I517" s="136"/>
      <c r="J517" s="136" t="s">
        <v>91</v>
      </c>
      <c r="K517" s="136"/>
      <c r="L517" s="136"/>
      <c r="M517" s="136" t="s">
        <v>62</v>
      </c>
      <c r="N517" s="136"/>
      <c r="O517" s="136"/>
      <c r="P517" s="136" t="s">
        <v>90</v>
      </c>
      <c r="Q517" s="136"/>
      <c r="R517" s="145"/>
    </row>
    <row r="518" spans="1:25" x14ac:dyDescent="0.25">
      <c r="D518" s="133" t="s">
        <v>89</v>
      </c>
      <c r="E518" s="134"/>
      <c r="F518" s="134"/>
      <c r="G518" s="135">
        <f>Arkusz17!A2</f>
        <v>1</v>
      </c>
      <c r="H518" s="135"/>
      <c r="I518" s="135"/>
      <c r="J518" s="135">
        <f>Arkusz17!A3</f>
        <v>0</v>
      </c>
      <c r="K518" s="135"/>
      <c r="L518" s="135"/>
      <c r="M518" s="135">
        <f>Arkusz17!A4</f>
        <v>23</v>
      </c>
      <c r="N518" s="135"/>
      <c r="O518" s="135"/>
      <c r="P518" s="135">
        <f>Arkusz17!A5</f>
        <v>1</v>
      </c>
      <c r="Q518" s="135"/>
      <c r="R518" s="135"/>
    </row>
    <row r="519" spans="1:25" x14ac:dyDescent="0.25">
      <c r="D519" s="146" t="s">
        <v>49</v>
      </c>
      <c r="E519" s="147"/>
      <c r="F519" s="147"/>
      <c r="G519" s="148">
        <f>Arkusz17!A6</f>
        <v>24598</v>
      </c>
      <c r="H519" s="148"/>
      <c r="I519" s="148"/>
      <c r="J519" s="148">
        <f>Arkusz17!A7</f>
        <v>117</v>
      </c>
      <c r="K519" s="148"/>
      <c r="L519" s="148"/>
      <c r="M519" s="148">
        <f>Arkusz17!A8</f>
        <v>103</v>
      </c>
      <c r="N519" s="148"/>
      <c r="O519" s="148"/>
      <c r="P519" s="148">
        <f>Arkusz17!A9</f>
        <v>97</v>
      </c>
      <c r="Q519" s="148"/>
      <c r="R519" s="148"/>
    </row>
    <row r="520" spans="1:25" ht="15.75" thickBot="1" x14ac:dyDescent="0.3">
      <c r="D520" s="128" t="s">
        <v>50</v>
      </c>
      <c r="E520" s="129"/>
      <c r="F520" s="129"/>
      <c r="G520" s="130">
        <f>Arkusz17!A10</f>
        <v>8344</v>
      </c>
      <c r="H520" s="130"/>
      <c r="I520" s="130"/>
      <c r="J520" s="130">
        <f>Arkusz17!A11</f>
        <v>54</v>
      </c>
      <c r="K520" s="130"/>
      <c r="L520" s="130"/>
      <c r="M520" s="130">
        <f>Arkusz17!A12</f>
        <v>269</v>
      </c>
      <c r="N520" s="130"/>
      <c r="O520" s="130"/>
      <c r="P520" s="130">
        <f>Arkusz17!A13</f>
        <v>99</v>
      </c>
      <c r="Q520" s="130"/>
      <c r="R520" s="130"/>
    </row>
    <row r="521" spans="1:25" ht="15.75" thickBot="1" x14ac:dyDescent="0.3">
      <c r="D521" s="137" t="s">
        <v>48</v>
      </c>
      <c r="E521" s="138"/>
      <c r="F521" s="138"/>
      <c r="G521" s="139">
        <f>SUM(G518:I520)</f>
        <v>32943</v>
      </c>
      <c r="H521" s="139"/>
      <c r="I521" s="139"/>
      <c r="J521" s="139">
        <f t="shared" ref="J521" si="15">SUM(J518:L520)</f>
        <v>171</v>
      </c>
      <c r="K521" s="139"/>
      <c r="L521" s="139"/>
      <c r="M521" s="139">
        <f t="shared" ref="M521" si="16">SUM(M518:O520)</f>
        <v>395</v>
      </c>
      <c r="N521" s="139"/>
      <c r="O521" s="139"/>
      <c r="P521" s="139">
        <f t="shared" ref="P521" si="17">SUM(P518:R520)</f>
        <v>197</v>
      </c>
      <c r="Q521" s="139"/>
      <c r="R521" s="140"/>
    </row>
    <row r="524" spans="1:25" x14ac:dyDescent="0.25">
      <c r="A524" s="112" t="s">
        <v>168</v>
      </c>
      <c r="B524" s="96"/>
      <c r="C524" s="96"/>
      <c r="D524" s="96"/>
      <c r="E524" s="96"/>
      <c r="F524" s="96"/>
      <c r="G524" s="96"/>
      <c r="H524" s="96"/>
      <c r="I524" s="96"/>
      <c r="J524" s="96"/>
      <c r="K524" s="96"/>
      <c r="L524" s="96"/>
      <c r="M524" s="96"/>
      <c r="N524" s="96"/>
      <c r="O524" s="96"/>
      <c r="P524" s="96"/>
      <c r="Q524" s="96"/>
      <c r="R524" s="96"/>
      <c r="S524" s="96"/>
      <c r="T524" s="96"/>
      <c r="U524" s="96"/>
      <c r="V524" s="96"/>
      <c r="W524" s="96"/>
      <c r="X524" s="96"/>
      <c r="Y524" s="96"/>
    </row>
    <row r="525" spans="1:25" x14ac:dyDescent="0.25">
      <c r="A525" s="96"/>
      <c r="B525" s="96"/>
      <c r="C525" s="96"/>
      <c r="D525" s="96"/>
      <c r="E525" s="96"/>
      <c r="F525" s="96"/>
      <c r="G525" s="96"/>
      <c r="H525" s="96"/>
      <c r="I525" s="96"/>
      <c r="J525" s="96"/>
      <c r="K525" s="96"/>
      <c r="L525" s="96"/>
      <c r="M525" s="96"/>
      <c r="N525" s="96"/>
      <c r="O525" s="96"/>
      <c r="P525" s="96"/>
      <c r="Q525" s="96"/>
      <c r="R525" s="96"/>
      <c r="S525" s="96"/>
      <c r="T525" s="96"/>
      <c r="U525" s="96"/>
      <c r="V525" s="96"/>
      <c r="W525" s="96"/>
      <c r="X525" s="96"/>
      <c r="Y525" s="96"/>
    </row>
    <row r="526" spans="1:25" x14ac:dyDescent="0.25">
      <c r="A526" s="96"/>
      <c r="B526" s="96"/>
      <c r="C526" s="96"/>
      <c r="D526" s="96"/>
      <c r="E526" s="96"/>
      <c r="F526" s="96"/>
      <c r="G526" s="96"/>
      <c r="H526" s="96"/>
      <c r="I526" s="96"/>
      <c r="J526" s="96"/>
      <c r="K526" s="96"/>
      <c r="L526" s="96"/>
      <c r="M526" s="96"/>
      <c r="N526" s="96"/>
      <c r="O526" s="96"/>
      <c r="P526" s="96"/>
      <c r="Q526" s="96"/>
      <c r="R526" s="96"/>
      <c r="S526" s="96"/>
      <c r="T526" s="96"/>
      <c r="U526" s="96"/>
      <c r="V526" s="96"/>
      <c r="W526" s="96"/>
      <c r="X526" s="96"/>
      <c r="Y526" s="96"/>
    </row>
    <row r="527" spans="1:25" x14ac:dyDescent="0.25">
      <c r="A527" s="96"/>
      <c r="B527" s="96"/>
      <c r="C527" s="96"/>
      <c r="D527" s="96"/>
      <c r="E527" s="96"/>
      <c r="F527" s="96"/>
      <c r="G527" s="96"/>
      <c r="H527" s="96"/>
      <c r="I527" s="96"/>
      <c r="J527" s="96"/>
      <c r="K527" s="96"/>
      <c r="L527" s="96"/>
      <c r="M527" s="96"/>
      <c r="N527" s="96"/>
      <c r="O527" s="96"/>
      <c r="P527" s="96"/>
      <c r="Q527" s="96"/>
      <c r="R527" s="96"/>
      <c r="S527" s="96"/>
      <c r="T527" s="96"/>
      <c r="U527" s="96"/>
      <c r="V527" s="96"/>
      <c r="W527" s="96"/>
      <c r="X527" s="96"/>
      <c r="Y527" s="96"/>
    </row>
    <row r="528" spans="1:25" x14ac:dyDescent="0.25">
      <c r="A528" s="96"/>
      <c r="B528" s="96"/>
      <c r="C528" s="96"/>
      <c r="D528" s="96"/>
      <c r="E528" s="96"/>
      <c r="F528" s="96"/>
      <c r="G528" s="96"/>
      <c r="H528" s="96"/>
      <c r="I528" s="96"/>
      <c r="J528" s="96"/>
      <c r="K528" s="96"/>
      <c r="L528" s="96"/>
      <c r="M528" s="96"/>
      <c r="N528" s="96"/>
      <c r="O528" s="96"/>
      <c r="P528" s="96"/>
      <c r="Q528" s="96"/>
      <c r="R528" s="96"/>
      <c r="S528" s="96"/>
      <c r="T528" s="96"/>
      <c r="U528" s="96"/>
      <c r="V528" s="96"/>
      <c r="W528" s="96"/>
      <c r="X528" s="96"/>
      <c r="Y528" s="96"/>
    </row>
    <row r="529" spans="1:25" x14ac:dyDescent="0.25">
      <c r="A529" s="96"/>
      <c r="B529" s="96"/>
      <c r="C529" s="96"/>
      <c r="D529" s="96"/>
      <c r="E529" s="96"/>
      <c r="F529" s="96"/>
      <c r="G529" s="96"/>
      <c r="H529" s="96"/>
      <c r="I529" s="96"/>
      <c r="J529" s="96"/>
      <c r="K529" s="96"/>
      <c r="L529" s="96"/>
      <c r="M529" s="96"/>
      <c r="N529" s="96"/>
      <c r="O529" s="96"/>
      <c r="P529" s="96"/>
      <c r="Q529" s="96"/>
      <c r="R529" s="96"/>
      <c r="S529" s="96"/>
      <c r="T529" s="96"/>
      <c r="U529" s="96"/>
      <c r="V529" s="96"/>
      <c r="W529" s="96"/>
      <c r="X529" s="96"/>
      <c r="Y529" s="96"/>
    </row>
    <row r="530" spans="1:25" x14ac:dyDescent="0.25">
      <c r="A530" s="96"/>
      <c r="B530" s="96"/>
      <c r="C530" s="96"/>
      <c r="D530" s="96"/>
      <c r="E530" s="96"/>
      <c r="F530" s="96"/>
      <c r="G530" s="96"/>
      <c r="H530" s="96"/>
      <c r="I530" s="96"/>
      <c r="J530" s="96"/>
      <c r="K530" s="96"/>
      <c r="L530" s="96"/>
      <c r="M530" s="96"/>
      <c r="N530" s="96"/>
      <c r="O530" s="96"/>
      <c r="P530" s="96"/>
      <c r="Q530" s="96"/>
      <c r="R530" s="96"/>
      <c r="S530" s="96"/>
      <c r="T530" s="96"/>
      <c r="U530" s="96"/>
      <c r="V530" s="96"/>
      <c r="W530" s="96"/>
      <c r="X530" s="96"/>
      <c r="Y530" s="96"/>
    </row>
    <row r="531" spans="1:25" x14ac:dyDescent="0.25">
      <c r="A531" s="96"/>
      <c r="B531" s="96"/>
      <c r="C531" s="96"/>
      <c r="D531" s="96"/>
      <c r="E531" s="96"/>
      <c r="F531" s="96"/>
      <c r="G531" s="96"/>
      <c r="H531" s="96"/>
      <c r="I531" s="96"/>
      <c r="J531" s="96"/>
      <c r="K531" s="96"/>
      <c r="L531" s="96"/>
      <c r="M531" s="96"/>
      <c r="N531" s="96"/>
      <c r="O531" s="96"/>
      <c r="P531" s="96"/>
      <c r="Q531" s="96"/>
      <c r="R531" s="96"/>
      <c r="S531" s="96"/>
      <c r="T531" s="96"/>
      <c r="U531" s="96"/>
      <c r="V531" s="96"/>
      <c r="W531" s="96"/>
      <c r="X531" s="96"/>
      <c r="Y531" s="96"/>
    </row>
    <row r="532" spans="1:25" x14ac:dyDescent="0.25">
      <c r="A532" s="96"/>
      <c r="B532" s="96"/>
      <c r="C532" s="96"/>
      <c r="D532" s="96"/>
      <c r="E532" s="96"/>
      <c r="F532" s="96"/>
      <c r="G532" s="96"/>
      <c r="H532" s="96"/>
      <c r="I532" s="96"/>
      <c r="J532" s="96"/>
      <c r="K532" s="96"/>
      <c r="L532" s="96"/>
      <c r="M532" s="96"/>
      <c r="N532" s="96"/>
      <c r="O532" s="96"/>
      <c r="P532" s="96"/>
      <c r="Q532" s="96"/>
      <c r="R532" s="96"/>
      <c r="S532" s="96"/>
      <c r="T532" s="96"/>
      <c r="U532" s="96"/>
      <c r="V532" s="96"/>
      <c r="W532" s="96"/>
      <c r="X532" s="96"/>
      <c r="Y532" s="96"/>
    </row>
    <row r="536" spans="1:25" x14ac:dyDescent="0.25">
      <c r="A536" s="31" t="s">
        <v>170</v>
      </c>
      <c r="B536" s="31"/>
      <c r="C536" s="31"/>
      <c r="D536" s="31"/>
      <c r="E536" s="31"/>
      <c r="F536" s="31"/>
      <c r="G536" s="31"/>
      <c r="H536" s="31"/>
      <c r="I536" s="31"/>
      <c r="J536" s="31"/>
      <c r="K536" s="31"/>
      <c r="L536" s="31"/>
      <c r="M536" s="31"/>
      <c r="N536" s="31"/>
      <c r="O536" s="31"/>
      <c r="R536" s="32"/>
      <c r="S536" s="32"/>
      <c r="T536" s="32"/>
    </row>
    <row r="537" spans="1:25" ht="15" customHeight="1" x14ac:dyDescent="0.25">
      <c r="P537" s="33"/>
      <c r="Q537" s="33"/>
      <c r="R537" s="32"/>
      <c r="S537" s="32"/>
      <c r="T537" s="32"/>
      <c r="U537" s="33"/>
    </row>
    <row r="538" spans="1:25" ht="15" customHeight="1" x14ac:dyDescent="0.25"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</row>
    <row r="539" spans="1:25" ht="15" customHeight="1" x14ac:dyDescent="0.25">
      <c r="A539" s="97" t="s">
        <v>169</v>
      </c>
      <c r="B539" s="98"/>
      <c r="C539" s="98"/>
      <c r="D539" s="98"/>
      <c r="E539" s="98"/>
      <c r="F539" s="98"/>
      <c r="G539" s="98"/>
      <c r="H539" s="98"/>
      <c r="I539" s="98"/>
      <c r="J539" s="98"/>
      <c r="K539" s="98"/>
      <c r="L539" s="98"/>
      <c r="M539" s="98"/>
      <c r="N539" s="98"/>
      <c r="O539" s="98"/>
      <c r="P539" s="98"/>
      <c r="Q539" s="98"/>
      <c r="R539" s="98"/>
      <c r="S539" s="98"/>
      <c r="T539" s="98"/>
      <c r="U539" s="98"/>
      <c r="V539" s="98"/>
      <c r="W539" s="98"/>
      <c r="X539" s="98"/>
      <c r="Y539" s="98"/>
    </row>
    <row r="540" spans="1:25" ht="15" customHeight="1" x14ac:dyDescent="0.25">
      <c r="A540" s="98"/>
      <c r="B540" s="98"/>
      <c r="C540" s="98"/>
      <c r="D540" s="98"/>
      <c r="E540" s="98"/>
      <c r="F540" s="98"/>
      <c r="G540" s="98"/>
      <c r="H540" s="98"/>
      <c r="I540" s="98"/>
      <c r="J540" s="98"/>
      <c r="K540" s="98"/>
      <c r="L540" s="98"/>
      <c r="M540" s="98"/>
      <c r="N540" s="98"/>
      <c r="O540" s="98"/>
      <c r="P540" s="98"/>
      <c r="Q540" s="98"/>
      <c r="R540" s="98"/>
      <c r="S540" s="98"/>
      <c r="T540" s="98"/>
      <c r="U540" s="98"/>
      <c r="V540" s="98"/>
      <c r="W540" s="98"/>
      <c r="X540" s="98"/>
      <c r="Y540" s="98"/>
    </row>
    <row r="541" spans="1:25" ht="15" customHeight="1" x14ac:dyDescent="0.25">
      <c r="A541" s="98"/>
      <c r="B541" s="98"/>
      <c r="C541" s="98"/>
      <c r="D541" s="98"/>
      <c r="E541" s="98"/>
      <c r="F541" s="98"/>
      <c r="G541" s="98"/>
      <c r="H541" s="98"/>
      <c r="I541" s="98"/>
      <c r="J541" s="98"/>
      <c r="K541" s="98"/>
      <c r="L541" s="98"/>
      <c r="M541" s="98"/>
      <c r="N541" s="98"/>
      <c r="O541" s="98"/>
      <c r="P541" s="98"/>
      <c r="Q541" s="98"/>
      <c r="R541" s="98"/>
      <c r="S541" s="98"/>
      <c r="T541" s="98"/>
      <c r="U541" s="98"/>
      <c r="V541" s="98"/>
      <c r="W541" s="98"/>
      <c r="X541" s="98"/>
      <c r="Y541" s="98"/>
    </row>
    <row r="542" spans="1:25" ht="15" customHeight="1" x14ac:dyDescent="0.25">
      <c r="A542" s="98"/>
      <c r="B542" s="98"/>
      <c r="C542" s="98"/>
      <c r="D542" s="98"/>
      <c r="E542" s="98"/>
      <c r="F542" s="98"/>
      <c r="G542" s="98"/>
      <c r="H542" s="98"/>
      <c r="I542" s="98"/>
      <c r="J542" s="98"/>
      <c r="K542" s="98"/>
      <c r="L542" s="98"/>
      <c r="M542" s="98"/>
      <c r="N542" s="98"/>
      <c r="O542" s="98"/>
      <c r="P542" s="98"/>
      <c r="Q542" s="98"/>
      <c r="R542" s="98"/>
      <c r="S542" s="98"/>
      <c r="T542" s="98"/>
      <c r="U542" s="98"/>
      <c r="V542" s="98"/>
      <c r="W542" s="98"/>
      <c r="X542" s="98"/>
      <c r="Y542" s="98"/>
    </row>
    <row r="543" spans="1:25" ht="15" customHeight="1" x14ac:dyDescent="0.25">
      <c r="A543" s="98"/>
      <c r="B543" s="98"/>
      <c r="C543" s="98"/>
      <c r="D543" s="98"/>
      <c r="E543" s="98"/>
      <c r="F543" s="98"/>
      <c r="G543" s="98"/>
      <c r="H543" s="98"/>
      <c r="I543" s="98"/>
      <c r="J543" s="98"/>
      <c r="K543" s="98"/>
      <c r="L543" s="98"/>
      <c r="M543" s="98"/>
      <c r="N543" s="98"/>
      <c r="O543" s="98"/>
      <c r="P543" s="98"/>
      <c r="Q543" s="98"/>
      <c r="R543" s="98"/>
      <c r="S543" s="98"/>
      <c r="T543" s="98"/>
      <c r="U543" s="98"/>
      <c r="V543" s="98"/>
      <c r="W543" s="98"/>
      <c r="X543" s="98"/>
      <c r="Y543" s="98"/>
    </row>
    <row r="544" spans="1:25" ht="15" customHeight="1" x14ac:dyDescent="0.25">
      <c r="A544" s="98"/>
      <c r="B544" s="98"/>
      <c r="C544" s="98"/>
      <c r="D544" s="98"/>
      <c r="E544" s="98"/>
      <c r="F544" s="98"/>
      <c r="G544" s="98"/>
      <c r="H544" s="98"/>
      <c r="I544" s="98"/>
      <c r="J544" s="98"/>
      <c r="K544" s="98"/>
      <c r="L544" s="98"/>
      <c r="M544" s="98"/>
      <c r="N544" s="98"/>
      <c r="O544" s="98"/>
      <c r="P544" s="98"/>
      <c r="Q544" s="98"/>
      <c r="R544" s="98"/>
      <c r="S544" s="98"/>
      <c r="T544" s="98"/>
      <c r="U544" s="98"/>
      <c r="V544" s="98"/>
      <c r="W544" s="98"/>
      <c r="X544" s="98"/>
      <c r="Y544" s="98"/>
    </row>
    <row r="545" spans="1:25" ht="15" customHeight="1" x14ac:dyDescent="0.25">
      <c r="A545" s="98"/>
      <c r="B545" s="98"/>
      <c r="C545" s="98"/>
      <c r="D545" s="98"/>
      <c r="E545" s="98"/>
      <c r="F545" s="98"/>
      <c r="G545" s="98"/>
      <c r="H545" s="98"/>
      <c r="I545" s="98"/>
      <c r="J545" s="98"/>
      <c r="K545" s="98"/>
      <c r="L545" s="98"/>
      <c r="M545" s="98"/>
      <c r="N545" s="98"/>
      <c r="O545" s="98"/>
      <c r="P545" s="98"/>
      <c r="Q545" s="98"/>
      <c r="R545" s="98"/>
      <c r="S545" s="98"/>
      <c r="T545" s="98"/>
      <c r="U545" s="98"/>
      <c r="V545" s="98"/>
      <c r="W545" s="98"/>
      <c r="X545" s="98"/>
      <c r="Y545" s="98"/>
    </row>
    <row r="546" spans="1:25" ht="15" customHeight="1" x14ac:dyDescent="0.25">
      <c r="A546" s="98"/>
      <c r="B546" s="98"/>
      <c r="C546" s="98"/>
      <c r="D546" s="98"/>
      <c r="E546" s="98"/>
      <c r="F546" s="98"/>
      <c r="G546" s="98"/>
      <c r="H546" s="98"/>
      <c r="I546" s="98"/>
      <c r="J546" s="98"/>
      <c r="K546" s="98"/>
      <c r="L546" s="98"/>
      <c r="M546" s="98"/>
      <c r="N546" s="98"/>
      <c r="O546" s="98"/>
      <c r="P546" s="98"/>
      <c r="Q546" s="98"/>
      <c r="R546" s="98"/>
      <c r="S546" s="98"/>
      <c r="T546" s="98"/>
      <c r="U546" s="98"/>
      <c r="V546" s="98"/>
      <c r="W546" s="98"/>
      <c r="X546" s="98"/>
      <c r="Y546" s="98"/>
    </row>
    <row r="547" spans="1:25" ht="15" customHeight="1" x14ac:dyDescent="0.25">
      <c r="A547" s="98"/>
      <c r="B547" s="98"/>
      <c r="C547" s="98"/>
      <c r="D547" s="98"/>
      <c r="E547" s="98"/>
      <c r="F547" s="98"/>
      <c r="G547" s="98"/>
      <c r="H547" s="98"/>
      <c r="I547" s="98"/>
      <c r="J547" s="98"/>
      <c r="K547" s="98"/>
      <c r="L547" s="98"/>
      <c r="M547" s="98"/>
      <c r="N547" s="98"/>
      <c r="O547" s="98"/>
      <c r="P547" s="98"/>
      <c r="Q547" s="98"/>
      <c r="R547" s="98"/>
      <c r="S547" s="98"/>
      <c r="T547" s="98"/>
      <c r="U547" s="98"/>
      <c r="V547" s="98"/>
      <c r="W547" s="98"/>
      <c r="X547" s="98"/>
      <c r="Y547" s="98"/>
    </row>
    <row r="548" spans="1:25" ht="15" customHeight="1" x14ac:dyDescent="0.25">
      <c r="A548" s="98"/>
      <c r="B548" s="98"/>
      <c r="C548" s="98"/>
      <c r="D548" s="98"/>
      <c r="E548" s="98"/>
      <c r="F548" s="98"/>
      <c r="G548" s="98"/>
      <c r="H548" s="98"/>
      <c r="I548" s="98"/>
      <c r="J548" s="98"/>
      <c r="K548" s="98"/>
      <c r="L548" s="98"/>
      <c r="M548" s="98"/>
      <c r="N548" s="98"/>
      <c r="O548" s="98"/>
      <c r="P548" s="98"/>
      <c r="Q548" s="98"/>
      <c r="R548" s="98"/>
      <c r="S548" s="98"/>
      <c r="T548" s="98"/>
      <c r="U548" s="98"/>
      <c r="V548" s="98"/>
      <c r="W548" s="98"/>
      <c r="X548" s="98"/>
      <c r="Y548" s="98"/>
    </row>
    <row r="549" spans="1:25" ht="15" customHeight="1" x14ac:dyDescent="0.25">
      <c r="A549" s="98"/>
      <c r="B549" s="98"/>
      <c r="C549" s="98"/>
      <c r="D549" s="98"/>
      <c r="E549" s="98"/>
      <c r="F549" s="98"/>
      <c r="G549" s="98"/>
      <c r="H549" s="98"/>
      <c r="I549" s="98"/>
      <c r="J549" s="98"/>
      <c r="K549" s="98"/>
      <c r="L549" s="98"/>
      <c r="M549" s="98"/>
      <c r="N549" s="98"/>
      <c r="O549" s="98"/>
      <c r="P549" s="98"/>
      <c r="Q549" s="98"/>
      <c r="R549" s="98"/>
      <c r="S549" s="98"/>
      <c r="T549" s="98"/>
      <c r="U549" s="98"/>
      <c r="V549" s="98"/>
      <c r="W549" s="98"/>
      <c r="X549" s="98"/>
      <c r="Y549" s="98"/>
    </row>
    <row r="550" spans="1:25" x14ac:dyDescent="0.25">
      <c r="A550" s="98"/>
      <c r="B550" s="98"/>
      <c r="C550" s="98"/>
      <c r="D550" s="98"/>
      <c r="E550" s="98"/>
      <c r="F550" s="98"/>
      <c r="G550" s="98"/>
      <c r="H550" s="98"/>
      <c r="I550" s="98"/>
      <c r="J550" s="98"/>
      <c r="K550" s="98"/>
      <c r="L550" s="98"/>
      <c r="M550" s="98"/>
      <c r="N550" s="98"/>
      <c r="O550" s="98"/>
      <c r="P550" s="98"/>
      <c r="Q550" s="98"/>
      <c r="R550" s="98"/>
      <c r="S550" s="98"/>
      <c r="T550" s="98"/>
      <c r="U550" s="98"/>
      <c r="V550" s="98"/>
      <c r="W550" s="98"/>
      <c r="X550" s="98"/>
      <c r="Y550" s="98"/>
    </row>
    <row r="551" spans="1:25" x14ac:dyDescent="0.25">
      <c r="A551" s="98"/>
      <c r="B551" s="98"/>
      <c r="C551" s="98"/>
      <c r="D551" s="98"/>
      <c r="E551" s="98"/>
      <c r="F551" s="98"/>
      <c r="G551" s="98"/>
      <c r="H551" s="98"/>
      <c r="I551" s="98"/>
      <c r="J551" s="98"/>
      <c r="K551" s="98"/>
      <c r="L551" s="98"/>
      <c r="M551" s="98"/>
      <c r="N551" s="98"/>
      <c r="O551" s="98"/>
      <c r="P551" s="98"/>
      <c r="Q551" s="98"/>
      <c r="R551" s="98"/>
      <c r="S551" s="98"/>
      <c r="T551" s="98"/>
      <c r="U551" s="98"/>
      <c r="V551" s="98"/>
      <c r="W551" s="98"/>
      <c r="X551" s="98"/>
      <c r="Y551" s="98"/>
    </row>
    <row r="552" spans="1:25" x14ac:dyDescent="0.25">
      <c r="A552" s="98"/>
      <c r="B552" s="98"/>
      <c r="C552" s="98"/>
      <c r="D552" s="98"/>
      <c r="E552" s="98"/>
      <c r="F552" s="98"/>
      <c r="G552" s="98"/>
      <c r="H552" s="98"/>
      <c r="I552" s="98"/>
      <c r="J552" s="98"/>
      <c r="K552" s="98"/>
      <c r="L552" s="98"/>
      <c r="M552" s="98"/>
      <c r="N552" s="98"/>
      <c r="O552" s="98"/>
      <c r="P552" s="98"/>
      <c r="Q552" s="98"/>
      <c r="R552" s="98"/>
      <c r="S552" s="98"/>
      <c r="T552" s="98"/>
      <c r="U552" s="98"/>
      <c r="V552" s="98"/>
      <c r="W552" s="98"/>
      <c r="X552" s="98"/>
      <c r="Y552" s="98"/>
    </row>
    <row r="553" spans="1:25" ht="15" customHeight="1" x14ac:dyDescent="0.25">
      <c r="A553" s="98"/>
      <c r="B553" s="98"/>
      <c r="C553" s="98"/>
      <c r="D553" s="98"/>
      <c r="E553" s="98"/>
      <c r="F553" s="98"/>
      <c r="G553" s="98"/>
      <c r="H553" s="98"/>
      <c r="I553" s="98"/>
      <c r="J553" s="98"/>
      <c r="K553" s="98"/>
      <c r="L553" s="98"/>
      <c r="M553" s="98"/>
      <c r="N553" s="98"/>
      <c r="O553" s="98"/>
      <c r="P553" s="98"/>
      <c r="Q553" s="98"/>
      <c r="R553" s="98"/>
      <c r="S553" s="98"/>
      <c r="T553" s="98"/>
      <c r="U553" s="98"/>
      <c r="V553" s="98"/>
      <c r="W553" s="98"/>
      <c r="X553" s="98"/>
      <c r="Y553" s="98"/>
    </row>
    <row r="554" spans="1:25" x14ac:dyDescent="0.25">
      <c r="A554" s="98"/>
      <c r="B554" s="98"/>
      <c r="C554" s="98"/>
      <c r="D554" s="98"/>
      <c r="E554" s="98"/>
      <c r="F554" s="98"/>
      <c r="G554" s="98"/>
      <c r="H554" s="98"/>
      <c r="I554" s="98"/>
      <c r="J554" s="98"/>
      <c r="K554" s="98"/>
      <c r="L554" s="98"/>
      <c r="M554" s="98"/>
      <c r="N554" s="98"/>
      <c r="O554" s="98"/>
      <c r="P554" s="98"/>
      <c r="Q554" s="98"/>
      <c r="R554" s="98"/>
      <c r="S554" s="98"/>
      <c r="T554" s="98"/>
      <c r="U554" s="98"/>
      <c r="V554" s="98"/>
      <c r="W554" s="98"/>
      <c r="X554" s="98"/>
      <c r="Y554" s="98"/>
    </row>
    <row r="555" spans="1:25" x14ac:dyDescent="0.25">
      <c r="A555" s="98"/>
      <c r="B555" s="98"/>
      <c r="C555" s="98"/>
      <c r="D555" s="98"/>
      <c r="E555" s="98"/>
      <c r="F555" s="98"/>
      <c r="G555" s="98"/>
      <c r="H555" s="98"/>
      <c r="I555" s="98"/>
      <c r="J555" s="98"/>
      <c r="K555" s="98"/>
      <c r="L555" s="98"/>
      <c r="M555" s="98"/>
      <c r="N555" s="98"/>
      <c r="O555" s="98"/>
      <c r="P555" s="98"/>
      <c r="Q555" s="98"/>
      <c r="R555" s="98"/>
      <c r="S555" s="98"/>
      <c r="T555" s="98"/>
      <c r="U555" s="98"/>
      <c r="V555" s="98"/>
      <c r="W555" s="98"/>
      <c r="X555" s="98"/>
      <c r="Y555" s="98"/>
    </row>
    <row r="556" spans="1:25" ht="15" customHeight="1" x14ac:dyDescent="0.25">
      <c r="A556" s="98"/>
      <c r="B556" s="98"/>
      <c r="C556" s="98"/>
      <c r="D556" s="98"/>
      <c r="E556" s="98"/>
      <c r="F556" s="98"/>
      <c r="G556" s="98"/>
      <c r="H556" s="98"/>
      <c r="I556" s="98"/>
      <c r="J556" s="98"/>
      <c r="K556" s="98"/>
      <c r="L556" s="98"/>
      <c r="M556" s="98"/>
      <c r="N556" s="98"/>
      <c r="O556" s="98"/>
      <c r="P556" s="98"/>
      <c r="Q556" s="98"/>
      <c r="R556" s="98"/>
      <c r="S556" s="98"/>
      <c r="T556" s="98"/>
      <c r="U556" s="98"/>
      <c r="V556" s="98"/>
      <c r="W556" s="98"/>
      <c r="X556" s="98"/>
      <c r="Y556" s="98"/>
    </row>
    <row r="557" spans="1:25" x14ac:dyDescent="0.25">
      <c r="A557" s="33"/>
      <c r="B557" s="33"/>
      <c r="C557" s="33"/>
      <c r="D557" s="33"/>
      <c r="E557" s="33"/>
      <c r="F557" s="33"/>
      <c r="G557" s="33"/>
      <c r="H557" s="33"/>
      <c r="I557" s="33"/>
      <c r="J557" s="33"/>
      <c r="K557" s="33"/>
      <c r="L557" s="33"/>
      <c r="M557" s="33"/>
      <c r="N557" s="33"/>
      <c r="O557" s="33"/>
      <c r="P557" s="33"/>
      <c r="Q557" s="33"/>
      <c r="R557" s="33"/>
      <c r="S557" s="33"/>
      <c r="T557" s="33"/>
      <c r="U557" s="33"/>
    </row>
    <row r="558" spans="1:25" x14ac:dyDescent="0.25">
      <c r="A558" s="33"/>
      <c r="B558" s="33"/>
      <c r="C558" s="33"/>
      <c r="D558" s="33"/>
      <c r="E558" s="33"/>
      <c r="F558" s="33"/>
      <c r="G558" s="33"/>
      <c r="H558" s="33"/>
      <c r="I558" s="33"/>
      <c r="J558" s="33"/>
      <c r="K558" s="33"/>
      <c r="L558" s="33"/>
      <c r="M558" s="33"/>
      <c r="N558" s="33"/>
      <c r="O558" s="33"/>
      <c r="P558" s="33"/>
      <c r="Q558" s="33"/>
      <c r="R558" s="33"/>
      <c r="S558" s="33"/>
      <c r="T558" s="33"/>
      <c r="U558" s="33"/>
    </row>
    <row r="559" spans="1:25" x14ac:dyDescent="0.25">
      <c r="R559" s="34"/>
      <c r="S559" s="34"/>
      <c r="T559" s="34"/>
    </row>
    <row r="560" spans="1:25" x14ac:dyDescent="0.25">
      <c r="A560" s="36" t="s">
        <v>174</v>
      </c>
      <c r="P560" s="35"/>
      <c r="Q560" s="35"/>
      <c r="R560" s="34"/>
      <c r="S560" s="34"/>
      <c r="T560" s="34"/>
      <c r="U560" s="35"/>
    </row>
    <row r="561" spans="1:21" x14ac:dyDescent="0.25">
      <c r="A561" s="36" t="s">
        <v>171</v>
      </c>
      <c r="B561" s="36"/>
      <c r="C561" s="36"/>
      <c r="D561" s="36"/>
      <c r="E561" s="36"/>
      <c r="F561" s="36"/>
      <c r="G561" s="36"/>
      <c r="H561" s="36"/>
      <c r="I561" s="36"/>
      <c r="N561" s="35"/>
      <c r="O561" s="35"/>
      <c r="P561" s="37"/>
      <c r="Q561" s="37"/>
      <c r="R561" s="34"/>
      <c r="S561" s="34"/>
      <c r="T561" s="34"/>
    </row>
    <row r="562" spans="1:21" ht="15" customHeight="1" x14ac:dyDescent="0.25">
      <c r="M562" s="38"/>
      <c r="N562" s="38"/>
      <c r="R562" s="34"/>
      <c r="S562" s="34"/>
      <c r="T562" s="34"/>
    </row>
    <row r="563" spans="1:21" x14ac:dyDescent="0.25">
      <c r="R563" s="34"/>
      <c r="S563" s="34"/>
      <c r="T563" s="34"/>
    </row>
    <row r="564" spans="1:21" x14ac:dyDescent="0.25">
      <c r="D564" s="8"/>
      <c r="E564" s="8"/>
      <c r="P564" s="38"/>
      <c r="Q564" s="38"/>
      <c r="R564" s="34"/>
      <c r="S564" s="34"/>
      <c r="T564" s="34"/>
      <c r="U564" s="38"/>
    </row>
    <row r="565" spans="1:21" x14ac:dyDescent="0.25">
      <c r="A565" s="39"/>
      <c r="B565" s="39"/>
      <c r="C565" s="39"/>
      <c r="D565" s="40"/>
      <c r="E565" s="40"/>
      <c r="F565" s="38"/>
      <c r="G565" s="38"/>
      <c r="H565" s="38"/>
      <c r="I565" s="38"/>
      <c r="J565" s="38"/>
      <c r="K565" s="38"/>
      <c r="L565" s="38"/>
      <c r="M565" s="38"/>
      <c r="N565" s="38"/>
      <c r="O565" s="38"/>
      <c r="P565" s="38"/>
      <c r="Q565" s="38"/>
      <c r="U565" s="38"/>
    </row>
    <row r="566" spans="1:21" x14ac:dyDescent="0.25">
      <c r="A566" s="127"/>
      <c r="B566" s="127"/>
      <c r="C566" s="127"/>
      <c r="D566" s="40"/>
      <c r="E566" s="40"/>
      <c r="F566" s="38"/>
      <c r="G566" s="38"/>
      <c r="H566" s="38"/>
      <c r="I566" s="38"/>
      <c r="J566" s="38"/>
      <c r="K566" s="38"/>
      <c r="L566" s="38"/>
      <c r="M566" s="38"/>
      <c r="N566" s="38"/>
      <c r="O566" s="38"/>
      <c r="P566" s="34"/>
      <c r="Q566" s="34"/>
      <c r="R566" s="41"/>
      <c r="U566" s="34"/>
    </row>
    <row r="567" spans="1:21" x14ac:dyDescent="0.25">
      <c r="A567" s="328"/>
      <c r="B567" s="328"/>
      <c r="C567" s="328"/>
      <c r="D567" s="328"/>
      <c r="E567" s="328"/>
      <c r="F567" s="328"/>
      <c r="G567" s="328"/>
      <c r="H567" s="328"/>
      <c r="I567" s="328"/>
      <c r="J567" s="328"/>
      <c r="K567" s="328"/>
      <c r="L567" s="328"/>
      <c r="M567" s="328"/>
      <c r="N567" s="328"/>
      <c r="O567" s="328"/>
      <c r="P567" s="328"/>
      <c r="Q567" s="328"/>
      <c r="R567" s="328"/>
      <c r="S567" s="328"/>
      <c r="T567" s="328"/>
      <c r="U567" s="328"/>
    </row>
    <row r="568" spans="1:21" x14ac:dyDescent="0.25">
      <c r="A568" s="34"/>
      <c r="B568" s="34"/>
      <c r="C568" s="34"/>
      <c r="D568" s="34"/>
      <c r="E568" s="34"/>
      <c r="F568" s="34"/>
      <c r="G568" s="34"/>
      <c r="H568" s="34"/>
      <c r="I568" s="34"/>
      <c r="J568" s="34"/>
      <c r="K568" s="34"/>
      <c r="L568" s="34"/>
      <c r="M568" s="34"/>
      <c r="N568" s="34"/>
      <c r="O568" s="34"/>
      <c r="P568" s="34"/>
      <c r="Q568" s="34"/>
      <c r="U568" s="34"/>
    </row>
    <row r="569" spans="1:21" x14ac:dyDescent="0.25">
      <c r="A569" s="34"/>
      <c r="B569" s="34"/>
      <c r="C569" s="34"/>
      <c r="D569" s="34"/>
      <c r="E569" s="34"/>
      <c r="F569" s="34"/>
      <c r="G569" s="34"/>
      <c r="H569" s="34"/>
      <c r="I569" s="34"/>
      <c r="J569" s="34"/>
      <c r="K569" s="34"/>
      <c r="L569" s="34"/>
      <c r="M569" s="34"/>
      <c r="N569" s="34"/>
      <c r="O569" s="34"/>
      <c r="P569" s="34"/>
      <c r="Q569" s="34"/>
      <c r="U569" s="34"/>
    </row>
  </sheetData>
  <sheetProtection formatCells="0" insertColumns="0" insertRows="0" deleteColumns="0" deleteRows="0"/>
  <mergeCells count="603">
    <mergeCell ref="P187:R187"/>
    <mergeCell ref="G187:I187"/>
    <mergeCell ref="A567:U567"/>
    <mergeCell ref="Q324:R324"/>
    <mergeCell ref="Q325:R325"/>
    <mergeCell ref="Q326:R326"/>
    <mergeCell ref="Q359:R359"/>
    <mergeCell ref="Q360:R360"/>
    <mergeCell ref="Q361:R361"/>
    <mergeCell ref="Q362:R362"/>
    <mergeCell ref="Q356:R357"/>
    <mergeCell ref="Q358:R358"/>
    <mergeCell ref="L409:V409"/>
    <mergeCell ref="O362:P362"/>
    <mergeCell ref="G356:N357"/>
    <mergeCell ref="O356:P357"/>
    <mergeCell ref="G358:N358"/>
    <mergeCell ref="O358:P358"/>
    <mergeCell ref="G359:N359"/>
    <mergeCell ref="O359:P359"/>
    <mergeCell ref="G360:N360"/>
    <mergeCell ref="O360:P360"/>
    <mergeCell ref="G330:J331"/>
    <mergeCell ref="K330:L331"/>
    <mergeCell ref="S187:U187"/>
    <mergeCell ref="P189:R189"/>
    <mergeCell ref="M188:O188"/>
    <mergeCell ref="M332:N332"/>
    <mergeCell ref="O332:P332"/>
    <mergeCell ref="Q332:R332"/>
    <mergeCell ref="P171:R171"/>
    <mergeCell ref="G300:J300"/>
    <mergeCell ref="O325:P325"/>
    <mergeCell ref="O326:P326"/>
    <mergeCell ref="G324:N324"/>
    <mergeCell ref="G325:N325"/>
    <mergeCell ref="G323:N323"/>
    <mergeCell ref="G326:N326"/>
    <mergeCell ref="O322:P322"/>
    <mergeCell ref="O323:P323"/>
    <mergeCell ref="O324:P324"/>
    <mergeCell ref="G322:N322"/>
    <mergeCell ref="Q320:R321"/>
    <mergeCell ref="Q322:R322"/>
    <mergeCell ref="Q323:R323"/>
    <mergeCell ref="M190:O190"/>
    <mergeCell ref="J248:L248"/>
    <mergeCell ref="G186:I186"/>
    <mergeCell ref="P177:R177"/>
    <mergeCell ref="P176:R176"/>
    <mergeCell ref="P175:R175"/>
    <mergeCell ref="J171:L171"/>
    <mergeCell ref="G185:I185"/>
    <mergeCell ref="J185:L185"/>
    <mergeCell ref="M185:O185"/>
    <mergeCell ref="P185:R185"/>
    <mergeCell ref="S185:U185"/>
    <mergeCell ref="U27:V27"/>
    <mergeCell ref="S27:T27"/>
    <mergeCell ref="G27:H27"/>
    <mergeCell ref="C51:F53"/>
    <mergeCell ref="I23:J23"/>
    <mergeCell ref="G23:H23"/>
    <mergeCell ref="U22:V22"/>
    <mergeCell ref="S22:T22"/>
    <mergeCell ref="Q22:R22"/>
    <mergeCell ref="O22:P22"/>
    <mergeCell ref="M22:N22"/>
    <mergeCell ref="K22:L22"/>
    <mergeCell ref="I22:J22"/>
    <mergeCell ref="G22:H22"/>
    <mergeCell ref="K25:L25"/>
    <mergeCell ref="I25:J25"/>
    <mergeCell ref="G25:H25"/>
    <mergeCell ref="U24:V24"/>
    <mergeCell ref="S24:T24"/>
    <mergeCell ref="Q24:R24"/>
    <mergeCell ref="O24:P24"/>
    <mergeCell ref="M24:N24"/>
    <mergeCell ref="K24:L24"/>
    <mergeCell ref="I24:J24"/>
    <mergeCell ref="G24:H24"/>
    <mergeCell ref="P151:Q151"/>
    <mergeCell ref="R151:S151"/>
    <mergeCell ref="A154:Y163"/>
    <mergeCell ref="S175:U175"/>
    <mergeCell ref="A148:C148"/>
    <mergeCell ref="A167:U167"/>
    <mergeCell ref="T151:U151"/>
    <mergeCell ref="M147:O147"/>
    <mergeCell ref="P147:Q147"/>
    <mergeCell ref="C173:F173"/>
    <mergeCell ref="J175:L175"/>
    <mergeCell ref="R147:S147"/>
    <mergeCell ref="M148:O148"/>
    <mergeCell ref="P148:Q148"/>
    <mergeCell ref="R148:S148"/>
    <mergeCell ref="T148:U148"/>
    <mergeCell ref="T149:U149"/>
    <mergeCell ref="T150:U150"/>
    <mergeCell ref="U26:V26"/>
    <mergeCell ref="S26:T26"/>
    <mergeCell ref="Q26:R26"/>
    <mergeCell ref="O26:P26"/>
    <mergeCell ref="M26:N26"/>
    <mergeCell ref="U25:V25"/>
    <mergeCell ref="S25:T25"/>
    <mergeCell ref="Q25:R25"/>
    <mergeCell ref="O25:P25"/>
    <mergeCell ref="M25:N25"/>
    <mergeCell ref="D510:F510"/>
    <mergeCell ref="G510:I510"/>
    <mergeCell ref="J510:L510"/>
    <mergeCell ref="M510:O510"/>
    <mergeCell ref="P510:R510"/>
    <mergeCell ref="D509:F509"/>
    <mergeCell ref="C416:K416"/>
    <mergeCell ref="C417:K417"/>
    <mergeCell ref="C418:K418"/>
    <mergeCell ref="C419:K419"/>
    <mergeCell ref="C420:K420"/>
    <mergeCell ref="C421:K421"/>
    <mergeCell ref="C422:K422"/>
    <mergeCell ref="D477:G477"/>
    <mergeCell ref="K477:M477"/>
    <mergeCell ref="D478:G478"/>
    <mergeCell ref="K478:M478"/>
    <mergeCell ref="D479:G479"/>
    <mergeCell ref="K479:M479"/>
    <mergeCell ref="G361:N361"/>
    <mergeCell ref="O361:P361"/>
    <mergeCell ref="C410:K410"/>
    <mergeCell ref="K332:L332"/>
    <mergeCell ref="C187:F187"/>
    <mergeCell ref="P188:R188"/>
    <mergeCell ref="M186:O186"/>
    <mergeCell ref="P186:R186"/>
    <mergeCell ref="J244:L244"/>
    <mergeCell ref="O300:P300"/>
    <mergeCell ref="Q300:R300"/>
    <mergeCell ref="K300:L300"/>
    <mergeCell ref="A292:U294"/>
    <mergeCell ref="J249:L249"/>
    <mergeCell ref="M249:O249"/>
    <mergeCell ref="S249:U249"/>
    <mergeCell ref="B249:I249"/>
    <mergeCell ref="M296:R296"/>
    <mergeCell ref="G362:N362"/>
    <mergeCell ref="B244:I244"/>
    <mergeCell ref="B243:I243"/>
    <mergeCell ref="O331:P331"/>
    <mergeCell ref="Q331:R331"/>
    <mergeCell ref="G320:N321"/>
    <mergeCell ref="C411:K411"/>
    <mergeCell ref="C412:K412"/>
    <mergeCell ref="C413:K413"/>
    <mergeCell ref="C423:K423"/>
    <mergeCell ref="C414:K414"/>
    <mergeCell ref="C415:K415"/>
    <mergeCell ref="N452:P452"/>
    <mergeCell ref="L453:M453"/>
    <mergeCell ref="N453:P453"/>
    <mergeCell ref="D453:K453"/>
    <mergeCell ref="D452:K452"/>
    <mergeCell ref="L415:M415"/>
    <mergeCell ref="L416:M416"/>
    <mergeCell ref="L417:M417"/>
    <mergeCell ref="L426:M426"/>
    <mergeCell ref="C176:F176"/>
    <mergeCell ref="C177:F177"/>
    <mergeCell ref="G177:I177"/>
    <mergeCell ref="G173:I173"/>
    <mergeCell ref="M175:O175"/>
    <mergeCell ref="M173:O173"/>
    <mergeCell ref="J176:L176"/>
    <mergeCell ref="M176:O176"/>
    <mergeCell ref="C184:F184"/>
    <mergeCell ref="G182:U182"/>
    <mergeCell ref="G183:I183"/>
    <mergeCell ref="J183:L183"/>
    <mergeCell ref="M183:O183"/>
    <mergeCell ref="P178:R178"/>
    <mergeCell ref="P173:R173"/>
    <mergeCell ref="M184:O184"/>
    <mergeCell ref="J184:L184"/>
    <mergeCell ref="C174:F174"/>
    <mergeCell ref="G174:I174"/>
    <mergeCell ref="J174:L174"/>
    <mergeCell ref="C175:F175"/>
    <mergeCell ref="S176:U176"/>
    <mergeCell ref="S173:U173"/>
    <mergeCell ref="P184:R184"/>
    <mergeCell ref="C172:F172"/>
    <mergeCell ref="F149:G149"/>
    <mergeCell ref="A146:C146"/>
    <mergeCell ref="T147:U147"/>
    <mergeCell ref="S171:U171"/>
    <mergeCell ref="S174:U174"/>
    <mergeCell ref="J172:L172"/>
    <mergeCell ref="P174:R174"/>
    <mergeCell ref="P150:Q150"/>
    <mergeCell ref="P146:Q146"/>
    <mergeCell ref="M146:O146"/>
    <mergeCell ref="T146:U146"/>
    <mergeCell ref="P152:Q152"/>
    <mergeCell ref="R152:S152"/>
    <mergeCell ref="T152:U152"/>
    <mergeCell ref="R146:S146"/>
    <mergeCell ref="G170:U170"/>
    <mergeCell ref="M172:O172"/>
    <mergeCell ref="P172:R172"/>
    <mergeCell ref="S172:U172"/>
    <mergeCell ref="C170:F171"/>
    <mergeCell ref="G171:I171"/>
    <mergeCell ref="A165:Z165"/>
    <mergeCell ref="R150:S150"/>
    <mergeCell ref="A144:C145"/>
    <mergeCell ref="D144:E145"/>
    <mergeCell ref="P190:R190"/>
    <mergeCell ref="M189:O189"/>
    <mergeCell ref="G184:I184"/>
    <mergeCell ref="M171:O171"/>
    <mergeCell ref="C185:F185"/>
    <mergeCell ref="M150:O150"/>
    <mergeCell ref="M149:O149"/>
    <mergeCell ref="A151:C151"/>
    <mergeCell ref="A150:C150"/>
    <mergeCell ref="A149:C149"/>
    <mergeCell ref="A152:C152"/>
    <mergeCell ref="G172:I172"/>
    <mergeCell ref="G176:I176"/>
    <mergeCell ref="J173:L173"/>
    <mergeCell ref="M174:O174"/>
    <mergeCell ref="G178:I178"/>
    <mergeCell ref="J178:L178"/>
    <mergeCell ref="M178:O178"/>
    <mergeCell ref="G175:I175"/>
    <mergeCell ref="P149:Q149"/>
    <mergeCell ref="R149:S149"/>
    <mergeCell ref="M151:O151"/>
    <mergeCell ref="C54:F54"/>
    <mergeCell ref="C55:F55"/>
    <mergeCell ref="C56:F56"/>
    <mergeCell ref="C57:F57"/>
    <mergeCell ref="D152:E152"/>
    <mergeCell ref="F152:G152"/>
    <mergeCell ref="H152:I152"/>
    <mergeCell ref="G332:J332"/>
    <mergeCell ref="B245:I245"/>
    <mergeCell ref="B246:I246"/>
    <mergeCell ref="C188:F188"/>
    <mergeCell ref="G188:I188"/>
    <mergeCell ref="J188:L188"/>
    <mergeCell ref="A239:Y240"/>
    <mergeCell ref="J190:L190"/>
    <mergeCell ref="J189:L189"/>
    <mergeCell ref="A87:Y135"/>
    <mergeCell ref="H144:I145"/>
    <mergeCell ref="H146:I146"/>
    <mergeCell ref="S54:T54"/>
    <mergeCell ref="U54:V54"/>
    <mergeCell ref="S55:T55"/>
    <mergeCell ref="U55:V55"/>
    <mergeCell ref="S56:T56"/>
    <mergeCell ref="K27:L27"/>
    <mergeCell ref="D75:E75"/>
    <mergeCell ref="F144:G145"/>
    <mergeCell ref="A147:C147"/>
    <mergeCell ref="K28:L28"/>
    <mergeCell ref="E9:Q9"/>
    <mergeCell ref="M144:O145"/>
    <mergeCell ref="C19:F21"/>
    <mergeCell ref="C22:F22"/>
    <mergeCell ref="C23:F23"/>
    <mergeCell ref="C24:F24"/>
    <mergeCell ref="C26:F26"/>
    <mergeCell ref="C28:F28"/>
    <mergeCell ref="C25:F25"/>
    <mergeCell ref="C27:F27"/>
    <mergeCell ref="C58:F58"/>
    <mergeCell ref="C59:F59"/>
    <mergeCell ref="C60:F60"/>
    <mergeCell ref="I54:J54"/>
    <mergeCell ref="I56:J56"/>
    <mergeCell ref="I57:J57"/>
    <mergeCell ref="G53:H53"/>
    <mergeCell ref="G54:H54"/>
    <mergeCell ref="D40:E40"/>
    <mergeCell ref="U21:V21"/>
    <mergeCell ref="S21:T21"/>
    <mergeCell ref="S20:V20"/>
    <mergeCell ref="H147:I147"/>
    <mergeCell ref="H148:I148"/>
    <mergeCell ref="H149:I149"/>
    <mergeCell ref="H150:I150"/>
    <mergeCell ref="H151:I151"/>
    <mergeCell ref="A143:I143"/>
    <mergeCell ref="D149:E149"/>
    <mergeCell ref="D147:E147"/>
    <mergeCell ref="F147:G147"/>
    <mergeCell ref="D150:E150"/>
    <mergeCell ref="F150:G150"/>
    <mergeCell ref="F148:G148"/>
    <mergeCell ref="D151:E151"/>
    <mergeCell ref="F151:G151"/>
    <mergeCell ref="D148:E148"/>
    <mergeCell ref="D146:E146"/>
    <mergeCell ref="F146:G146"/>
    <mergeCell ref="O53:P53"/>
    <mergeCell ref="Q53:R53"/>
    <mergeCell ref="G58:H58"/>
    <mergeCell ref="I58:J58"/>
    <mergeCell ref="G28:H28"/>
    <mergeCell ref="M27:N27"/>
    <mergeCell ref="P144:Q145"/>
    <mergeCell ref="R144:S145"/>
    <mergeCell ref="K58:L58"/>
    <mergeCell ref="S60:T60"/>
    <mergeCell ref="U59:V59"/>
    <mergeCell ref="S59:T59"/>
    <mergeCell ref="Q60:R60"/>
    <mergeCell ref="G60:H60"/>
    <mergeCell ref="M143:U143"/>
    <mergeCell ref="T144:U145"/>
    <mergeCell ref="O27:P27"/>
    <mergeCell ref="Q27:R27"/>
    <mergeCell ref="G55:H55"/>
    <mergeCell ref="K56:L56"/>
    <mergeCell ref="I60:J60"/>
    <mergeCell ref="K60:L60"/>
    <mergeCell ref="M60:N60"/>
    <mergeCell ref="O60:P60"/>
    <mergeCell ref="Q58:R58"/>
    <mergeCell ref="M54:N54"/>
    <mergeCell ref="M55:N55"/>
    <mergeCell ref="G52:J52"/>
    <mergeCell ref="K52:N52"/>
    <mergeCell ref="I59:J59"/>
    <mergeCell ref="K53:L53"/>
    <mergeCell ref="K54:L54"/>
    <mergeCell ref="K55:L55"/>
    <mergeCell ref="K57:L57"/>
    <mergeCell ref="I53:J53"/>
    <mergeCell ref="I55:J55"/>
    <mergeCell ref="M56:N56"/>
    <mergeCell ref="M57:N57"/>
    <mergeCell ref="M58:N58"/>
    <mergeCell ref="O28:P28"/>
    <mergeCell ref="Q28:R28"/>
    <mergeCell ref="U28:V28"/>
    <mergeCell ref="O20:R20"/>
    <mergeCell ref="G21:H21"/>
    <mergeCell ref="I21:J21"/>
    <mergeCell ref="K21:L21"/>
    <mergeCell ref="M21:N21"/>
    <mergeCell ref="O21:P21"/>
    <mergeCell ref="Q21:R21"/>
    <mergeCell ref="S28:T28"/>
    <mergeCell ref="M28:N28"/>
    <mergeCell ref="I27:J27"/>
    <mergeCell ref="G26:H26"/>
    <mergeCell ref="I26:J26"/>
    <mergeCell ref="K26:L26"/>
    <mergeCell ref="I28:J28"/>
    <mergeCell ref="G20:J20"/>
    <mergeCell ref="U23:V23"/>
    <mergeCell ref="S23:T23"/>
    <mergeCell ref="Q23:R23"/>
    <mergeCell ref="O23:P23"/>
    <mergeCell ref="M23:N23"/>
    <mergeCell ref="K23:L23"/>
    <mergeCell ref="E5:Q8"/>
    <mergeCell ref="G56:H56"/>
    <mergeCell ref="G57:H57"/>
    <mergeCell ref="G59:H59"/>
    <mergeCell ref="Q55:R55"/>
    <mergeCell ref="O56:P56"/>
    <mergeCell ref="Q56:R56"/>
    <mergeCell ref="O57:P57"/>
    <mergeCell ref="Q57:R57"/>
    <mergeCell ref="O59:P59"/>
    <mergeCell ref="Q59:R59"/>
    <mergeCell ref="O55:P55"/>
    <mergeCell ref="O52:R52"/>
    <mergeCell ref="O54:P54"/>
    <mergeCell ref="Q54:R54"/>
    <mergeCell ref="K59:L59"/>
    <mergeCell ref="A16:U16"/>
    <mergeCell ref="M59:N59"/>
    <mergeCell ref="G51:V51"/>
    <mergeCell ref="S52:V52"/>
    <mergeCell ref="S53:T53"/>
    <mergeCell ref="U53:V53"/>
    <mergeCell ref="K20:N20"/>
    <mergeCell ref="M53:N53"/>
    <mergeCell ref="U56:V56"/>
    <mergeCell ref="U58:V58"/>
    <mergeCell ref="S58:T58"/>
    <mergeCell ref="U57:V57"/>
    <mergeCell ref="S57:T57"/>
    <mergeCell ref="M243:O243"/>
    <mergeCell ref="P245:R245"/>
    <mergeCell ref="M246:O246"/>
    <mergeCell ref="P246:R246"/>
    <mergeCell ref="V246:X246"/>
    <mergeCell ref="V243:X243"/>
    <mergeCell ref="S243:U243"/>
    <mergeCell ref="V244:X244"/>
    <mergeCell ref="M244:O244"/>
    <mergeCell ref="P244:R244"/>
    <mergeCell ref="P243:R243"/>
    <mergeCell ref="M152:O152"/>
    <mergeCell ref="P183:R183"/>
    <mergeCell ref="M187:O187"/>
    <mergeCell ref="S188:U188"/>
    <mergeCell ref="S189:U189"/>
    <mergeCell ref="A62:Z62"/>
    <mergeCell ref="O58:P58"/>
    <mergeCell ref="U60:V60"/>
    <mergeCell ref="V249:X249"/>
    <mergeCell ref="K301:L301"/>
    <mergeCell ref="M301:N301"/>
    <mergeCell ref="O301:P301"/>
    <mergeCell ref="Q301:R301"/>
    <mergeCell ref="Q297:R297"/>
    <mergeCell ref="K296:L297"/>
    <mergeCell ref="G301:J301"/>
    <mergeCell ref="K298:L298"/>
    <mergeCell ref="P249:R249"/>
    <mergeCell ref="O297:P297"/>
    <mergeCell ref="J245:L245"/>
    <mergeCell ref="M245:O245"/>
    <mergeCell ref="J177:L177"/>
    <mergeCell ref="M177:O177"/>
    <mergeCell ref="C189:F189"/>
    <mergeCell ref="G189:I189"/>
    <mergeCell ref="G190:I190"/>
    <mergeCell ref="C178:F178"/>
    <mergeCell ref="C182:F183"/>
    <mergeCell ref="J187:L187"/>
    <mergeCell ref="C190:F190"/>
    <mergeCell ref="C186:F186"/>
    <mergeCell ref="J186:L186"/>
    <mergeCell ref="B248:I248"/>
    <mergeCell ref="K335:L335"/>
    <mergeCell ref="O335:P335"/>
    <mergeCell ref="Q335:R335"/>
    <mergeCell ref="M335:N335"/>
    <mergeCell ref="G333:J333"/>
    <mergeCell ref="K333:L333"/>
    <mergeCell ref="M333:N333"/>
    <mergeCell ref="O333:P333"/>
    <mergeCell ref="Q333:R333"/>
    <mergeCell ref="G334:J334"/>
    <mergeCell ref="K334:L334"/>
    <mergeCell ref="M334:N334"/>
    <mergeCell ref="Q334:R334"/>
    <mergeCell ref="O334:P334"/>
    <mergeCell ref="M297:N297"/>
    <mergeCell ref="K299:L299"/>
    <mergeCell ref="G299:J299"/>
    <mergeCell ref="G298:J298"/>
    <mergeCell ref="G296:J297"/>
    <mergeCell ref="O320:P321"/>
    <mergeCell ref="M330:R330"/>
    <mergeCell ref="M331:N331"/>
    <mergeCell ref="H479:J479"/>
    <mergeCell ref="H478:J478"/>
    <mergeCell ref="P509:R509"/>
    <mergeCell ref="G509:I509"/>
    <mergeCell ref="J509:L509"/>
    <mergeCell ref="M509:O509"/>
    <mergeCell ref="D481:G481"/>
    <mergeCell ref="K481:M481"/>
    <mergeCell ref="H480:J480"/>
    <mergeCell ref="H481:J481"/>
    <mergeCell ref="D507:F508"/>
    <mergeCell ref="G507:R507"/>
    <mergeCell ref="G508:I508"/>
    <mergeCell ref="J508:L508"/>
    <mergeCell ref="M508:O508"/>
    <mergeCell ref="P508:R508"/>
    <mergeCell ref="D480:G480"/>
    <mergeCell ref="K480:M480"/>
    <mergeCell ref="A500:Y502"/>
    <mergeCell ref="P521:R521"/>
    <mergeCell ref="D519:F519"/>
    <mergeCell ref="G519:I519"/>
    <mergeCell ref="J519:L519"/>
    <mergeCell ref="M521:O521"/>
    <mergeCell ref="M519:O519"/>
    <mergeCell ref="M520:O520"/>
    <mergeCell ref="P519:R519"/>
    <mergeCell ref="P520:R520"/>
    <mergeCell ref="D521:F521"/>
    <mergeCell ref="G521:I521"/>
    <mergeCell ref="J521:L521"/>
    <mergeCell ref="A566:C566"/>
    <mergeCell ref="D520:F520"/>
    <mergeCell ref="G520:I520"/>
    <mergeCell ref="J520:L520"/>
    <mergeCell ref="D511:F511"/>
    <mergeCell ref="G511:I511"/>
    <mergeCell ref="J511:L511"/>
    <mergeCell ref="M511:O511"/>
    <mergeCell ref="P511:R511"/>
    <mergeCell ref="G516:R516"/>
    <mergeCell ref="D518:F518"/>
    <mergeCell ref="G518:I518"/>
    <mergeCell ref="J518:L518"/>
    <mergeCell ref="M518:O518"/>
    <mergeCell ref="P518:R518"/>
    <mergeCell ref="M517:O517"/>
    <mergeCell ref="D512:F512"/>
    <mergeCell ref="G512:I512"/>
    <mergeCell ref="J512:L512"/>
    <mergeCell ref="M512:O512"/>
    <mergeCell ref="P512:R512"/>
    <mergeCell ref="D516:F517"/>
    <mergeCell ref="G517:I517"/>
    <mergeCell ref="J517:L517"/>
    <mergeCell ref="A524:Y532"/>
    <mergeCell ref="A539:Y556"/>
    <mergeCell ref="H477:J477"/>
    <mergeCell ref="L419:M419"/>
    <mergeCell ref="L420:M420"/>
    <mergeCell ref="L421:M421"/>
    <mergeCell ref="L422:M422"/>
    <mergeCell ref="L423:M423"/>
    <mergeCell ref="L424:M424"/>
    <mergeCell ref="L425:M425"/>
    <mergeCell ref="C426:K426"/>
    <mergeCell ref="L452:M452"/>
    <mergeCell ref="V426:W426"/>
    <mergeCell ref="V423:W423"/>
    <mergeCell ref="V424:W424"/>
    <mergeCell ref="V425:W425"/>
    <mergeCell ref="V419:W419"/>
    <mergeCell ref="V420:W420"/>
    <mergeCell ref="V421:W421"/>
    <mergeCell ref="V422:W422"/>
    <mergeCell ref="C424:K424"/>
    <mergeCell ref="Q452:S452"/>
    <mergeCell ref="Q453:S453"/>
    <mergeCell ref="P517:R517"/>
    <mergeCell ref="V418:W418"/>
    <mergeCell ref="V411:W411"/>
    <mergeCell ref="V412:W412"/>
    <mergeCell ref="V413:W413"/>
    <mergeCell ref="V414:W414"/>
    <mergeCell ref="V415:W415"/>
    <mergeCell ref="V416:W416"/>
    <mergeCell ref="V417:W417"/>
    <mergeCell ref="L418:M418"/>
    <mergeCell ref="L412:M412"/>
    <mergeCell ref="U2:AB2"/>
    <mergeCell ref="U3:X3"/>
    <mergeCell ref="U4:X4"/>
    <mergeCell ref="Y3:AB3"/>
    <mergeCell ref="Y4:AB4"/>
    <mergeCell ref="A193:Y235"/>
    <mergeCell ref="A274:Y285"/>
    <mergeCell ref="A365:Y402"/>
    <mergeCell ref="A455:Y472"/>
    <mergeCell ref="C425:K425"/>
    <mergeCell ref="L413:M413"/>
    <mergeCell ref="L414:M414"/>
    <mergeCell ref="V410:W410"/>
    <mergeCell ref="L410:M410"/>
    <mergeCell ref="L411:M411"/>
    <mergeCell ref="M298:N298"/>
    <mergeCell ref="O298:P298"/>
    <mergeCell ref="Q298:R298"/>
    <mergeCell ref="Q299:R299"/>
    <mergeCell ref="M300:N300"/>
    <mergeCell ref="M299:N299"/>
    <mergeCell ref="O299:P299"/>
    <mergeCell ref="A407:U408"/>
    <mergeCell ref="G335:J335"/>
    <mergeCell ref="G19:V19"/>
    <mergeCell ref="S248:U248"/>
    <mergeCell ref="S245:U245"/>
    <mergeCell ref="S190:U190"/>
    <mergeCell ref="S186:U186"/>
    <mergeCell ref="S184:U184"/>
    <mergeCell ref="S183:U183"/>
    <mergeCell ref="S178:U178"/>
    <mergeCell ref="S177:U177"/>
    <mergeCell ref="A139:U139"/>
    <mergeCell ref="V247:X247"/>
    <mergeCell ref="B247:I247"/>
    <mergeCell ref="S244:U244"/>
    <mergeCell ref="M248:O248"/>
    <mergeCell ref="P248:R248"/>
    <mergeCell ref="J243:L243"/>
    <mergeCell ref="V245:X245"/>
    <mergeCell ref="J246:L246"/>
    <mergeCell ref="S246:U246"/>
    <mergeCell ref="V248:X248"/>
    <mergeCell ref="J247:L247"/>
    <mergeCell ref="M247:O247"/>
    <mergeCell ref="P247:R247"/>
    <mergeCell ref="S247:U247"/>
  </mergeCells>
  <pageMargins left="0.11811023622047245" right="0.11811023622047245" top="0.15748031496062992" bottom="0.15748031496062992" header="0.11811023622047245" footer="0.11811023622047245"/>
  <pageSetup paperSize="9" scale="77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D13"/>
  <sheetViews>
    <sheetView workbookViewId="0"/>
  </sheetViews>
  <sheetFormatPr defaultRowHeight="15" x14ac:dyDescent="0.25"/>
  <cols>
    <col min="1" max="1" width="8.5703125" bestFit="1" customWidth="1"/>
    <col min="2" max="2" width="11.5703125" bestFit="1" customWidth="1"/>
    <col min="3" max="3" width="24.5703125" bestFit="1" customWidth="1"/>
    <col min="4" max="4" width="5.28515625" bestFit="1" customWidth="1"/>
  </cols>
  <sheetData>
    <row r="1" spans="1:4" x14ac:dyDescent="0.25">
      <c r="A1" t="s">
        <v>101</v>
      </c>
      <c r="B1" t="s">
        <v>119</v>
      </c>
      <c r="C1" t="s">
        <v>111</v>
      </c>
      <c r="D1" t="s">
        <v>96</v>
      </c>
    </row>
    <row r="2" spans="1:4" x14ac:dyDescent="0.25">
      <c r="A2">
        <v>1</v>
      </c>
      <c r="B2" t="s">
        <v>89</v>
      </c>
      <c r="C2" t="s">
        <v>63</v>
      </c>
      <c r="D2">
        <v>1</v>
      </c>
    </row>
    <row r="3" spans="1:4" x14ac:dyDescent="0.25">
      <c r="A3">
        <v>0</v>
      </c>
      <c r="B3" t="s">
        <v>89</v>
      </c>
      <c r="C3" t="s">
        <v>91</v>
      </c>
      <c r="D3">
        <v>2</v>
      </c>
    </row>
    <row r="4" spans="1:4" x14ac:dyDescent="0.25">
      <c r="A4">
        <v>23</v>
      </c>
      <c r="B4" t="s">
        <v>89</v>
      </c>
      <c r="C4" t="s">
        <v>62</v>
      </c>
      <c r="D4">
        <v>3</v>
      </c>
    </row>
    <row r="5" spans="1:4" x14ac:dyDescent="0.25">
      <c r="A5">
        <v>1</v>
      </c>
      <c r="B5" t="s">
        <v>89</v>
      </c>
      <c r="C5" t="s">
        <v>90</v>
      </c>
      <c r="D5">
        <v>4</v>
      </c>
    </row>
    <row r="6" spans="1:4" x14ac:dyDescent="0.25">
      <c r="A6">
        <v>24598</v>
      </c>
      <c r="B6" t="s">
        <v>49</v>
      </c>
      <c r="C6" t="s">
        <v>63</v>
      </c>
      <c r="D6">
        <v>1</v>
      </c>
    </row>
    <row r="7" spans="1:4" x14ac:dyDescent="0.25">
      <c r="A7">
        <v>117</v>
      </c>
      <c r="B7" t="s">
        <v>49</v>
      </c>
      <c r="C7" t="s">
        <v>91</v>
      </c>
      <c r="D7">
        <v>2</v>
      </c>
    </row>
    <row r="8" spans="1:4" x14ac:dyDescent="0.25">
      <c r="A8">
        <v>103</v>
      </c>
      <c r="B8" t="s">
        <v>49</v>
      </c>
      <c r="C8" t="s">
        <v>62</v>
      </c>
      <c r="D8">
        <v>3</v>
      </c>
    </row>
    <row r="9" spans="1:4" x14ac:dyDescent="0.25">
      <c r="A9">
        <v>97</v>
      </c>
      <c r="B9" t="s">
        <v>49</v>
      </c>
      <c r="C9" t="s">
        <v>90</v>
      </c>
      <c r="D9">
        <v>4</v>
      </c>
    </row>
    <row r="10" spans="1:4" x14ac:dyDescent="0.25">
      <c r="A10">
        <v>8344</v>
      </c>
      <c r="B10" t="s">
        <v>50</v>
      </c>
      <c r="C10" t="s">
        <v>63</v>
      </c>
      <c r="D10">
        <v>1</v>
      </c>
    </row>
    <row r="11" spans="1:4" x14ac:dyDescent="0.25">
      <c r="A11">
        <v>54</v>
      </c>
      <c r="B11" t="s">
        <v>50</v>
      </c>
      <c r="C11" t="s">
        <v>91</v>
      </c>
      <c r="D11">
        <v>2</v>
      </c>
    </row>
    <row r="12" spans="1:4" x14ac:dyDescent="0.25">
      <c r="A12">
        <v>269</v>
      </c>
      <c r="B12" t="s">
        <v>50</v>
      </c>
      <c r="C12" t="s">
        <v>62</v>
      </c>
      <c r="D12">
        <v>3</v>
      </c>
    </row>
    <row r="13" spans="1:4" x14ac:dyDescent="0.25">
      <c r="A13">
        <v>99</v>
      </c>
      <c r="B13" t="s">
        <v>50</v>
      </c>
      <c r="C13" t="s">
        <v>90</v>
      </c>
      <c r="D13">
        <v>4</v>
      </c>
    </row>
  </sheetData>
  <pageMargins left="0.7" right="0.7" top="0.75" bottom="0.75" header="0.3" footer="0.3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G7"/>
  <sheetViews>
    <sheetView workbookViewId="0"/>
  </sheetViews>
  <sheetFormatPr defaultRowHeight="15" x14ac:dyDescent="0.25"/>
  <cols>
    <col min="1" max="1" width="5.28515625" bestFit="1" customWidth="1"/>
    <col min="2" max="2" width="14.5703125" bestFit="1" customWidth="1"/>
    <col min="3" max="3" width="17.42578125" bestFit="1" customWidth="1"/>
    <col min="4" max="4" width="23.7109375" bestFit="1" customWidth="1"/>
    <col min="5" max="5" width="19.140625" bestFit="1" customWidth="1"/>
    <col min="6" max="6" width="13.28515625" bestFit="1" customWidth="1"/>
    <col min="7" max="7" width="13.140625" bestFit="1" customWidth="1"/>
  </cols>
  <sheetData>
    <row r="1" spans="1:7" x14ac:dyDescent="0.25">
      <c r="A1" t="s">
        <v>96</v>
      </c>
      <c r="B1" t="s">
        <v>106</v>
      </c>
      <c r="C1" t="s">
        <v>58</v>
      </c>
      <c r="D1" t="s">
        <v>59</v>
      </c>
      <c r="E1" t="s">
        <v>60</v>
      </c>
      <c r="F1" t="s">
        <v>72</v>
      </c>
      <c r="G1" t="s">
        <v>61</v>
      </c>
    </row>
    <row r="2" spans="1:7" x14ac:dyDescent="0.25">
      <c r="A2">
        <v>1</v>
      </c>
      <c r="B2" t="s">
        <v>124</v>
      </c>
      <c r="C2">
        <v>0</v>
      </c>
      <c r="D2">
        <v>5</v>
      </c>
      <c r="E2">
        <v>0</v>
      </c>
      <c r="F2">
        <v>54</v>
      </c>
      <c r="G2">
        <v>180</v>
      </c>
    </row>
    <row r="3" spans="1:7" x14ac:dyDescent="0.25">
      <c r="A3">
        <v>2</v>
      </c>
      <c r="B3" t="s">
        <v>123</v>
      </c>
      <c r="C3">
        <v>0</v>
      </c>
      <c r="D3">
        <v>5</v>
      </c>
      <c r="E3">
        <v>0</v>
      </c>
      <c r="F3">
        <v>35</v>
      </c>
      <c r="G3">
        <v>19</v>
      </c>
    </row>
    <row r="4" spans="1:7" x14ac:dyDescent="0.25">
      <c r="A4">
        <v>3</v>
      </c>
      <c r="B4" t="s">
        <v>141</v>
      </c>
      <c r="C4">
        <v>3</v>
      </c>
      <c r="D4">
        <v>5</v>
      </c>
      <c r="E4">
        <v>0</v>
      </c>
      <c r="F4">
        <v>20</v>
      </c>
      <c r="G4">
        <v>1</v>
      </c>
    </row>
    <row r="5" spans="1:7" x14ac:dyDescent="0.25">
      <c r="A5">
        <v>4</v>
      </c>
      <c r="B5" t="s">
        <v>155</v>
      </c>
      <c r="C5">
        <v>0</v>
      </c>
      <c r="D5">
        <v>0</v>
      </c>
      <c r="E5">
        <v>0</v>
      </c>
      <c r="F5">
        <v>13</v>
      </c>
      <c r="G5">
        <v>0</v>
      </c>
    </row>
    <row r="6" spans="1:7" x14ac:dyDescent="0.25">
      <c r="A6">
        <v>5</v>
      </c>
      <c r="B6" t="s">
        <v>139</v>
      </c>
      <c r="C6">
        <v>0</v>
      </c>
      <c r="D6">
        <v>0</v>
      </c>
      <c r="E6">
        <v>0</v>
      </c>
      <c r="F6">
        <v>3</v>
      </c>
      <c r="G6">
        <v>5</v>
      </c>
    </row>
    <row r="7" spans="1:7" x14ac:dyDescent="0.25">
      <c r="A7">
        <v>6</v>
      </c>
      <c r="B7" t="s">
        <v>103</v>
      </c>
      <c r="C7">
        <v>11</v>
      </c>
      <c r="D7">
        <v>2</v>
      </c>
      <c r="E7">
        <v>1</v>
      </c>
      <c r="F7">
        <v>33</v>
      </c>
      <c r="G7">
        <v>21</v>
      </c>
    </row>
  </sheetData>
  <pageMargins left="0.7" right="0.7" top="0.75" bottom="0.75" header="0.3" footer="0.3"/>
  <tableParts count="1">
    <tablePart r:id="rId1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G7"/>
  <sheetViews>
    <sheetView workbookViewId="0"/>
  </sheetViews>
  <sheetFormatPr defaultRowHeight="15" x14ac:dyDescent="0.25"/>
  <cols>
    <col min="1" max="1" width="5.28515625" bestFit="1" customWidth="1"/>
    <col min="2" max="2" width="14.5703125" bestFit="1" customWidth="1"/>
    <col min="3" max="3" width="17.42578125" bestFit="1" customWidth="1"/>
    <col min="4" max="4" width="23.7109375" bestFit="1" customWidth="1"/>
    <col min="5" max="5" width="19.140625" bestFit="1" customWidth="1"/>
    <col min="6" max="6" width="13.28515625" bestFit="1" customWidth="1"/>
    <col min="7" max="7" width="13.140625" bestFit="1" customWidth="1"/>
  </cols>
  <sheetData>
    <row r="1" spans="1:7" x14ac:dyDescent="0.25">
      <c r="A1" t="s">
        <v>96</v>
      </c>
      <c r="B1" t="s">
        <v>106</v>
      </c>
      <c r="C1" t="s">
        <v>58</v>
      </c>
      <c r="D1" t="s">
        <v>59</v>
      </c>
      <c r="E1" t="s">
        <v>60</v>
      </c>
      <c r="F1" t="s">
        <v>72</v>
      </c>
      <c r="G1" t="s">
        <v>61</v>
      </c>
    </row>
    <row r="2" spans="1:7" x14ac:dyDescent="0.25">
      <c r="A2">
        <v>1</v>
      </c>
      <c r="B2" t="s">
        <v>124</v>
      </c>
      <c r="C2">
        <v>14</v>
      </c>
      <c r="D2">
        <v>55</v>
      </c>
      <c r="E2">
        <v>0</v>
      </c>
      <c r="F2">
        <v>1110</v>
      </c>
      <c r="G2">
        <v>1911</v>
      </c>
    </row>
    <row r="3" spans="1:7" x14ac:dyDescent="0.25">
      <c r="A3">
        <v>2</v>
      </c>
      <c r="B3" t="s">
        <v>123</v>
      </c>
      <c r="C3">
        <v>56</v>
      </c>
      <c r="D3">
        <v>151</v>
      </c>
      <c r="E3">
        <v>0</v>
      </c>
      <c r="F3">
        <v>285</v>
      </c>
      <c r="G3">
        <v>215</v>
      </c>
    </row>
    <row r="4" spans="1:7" x14ac:dyDescent="0.25">
      <c r="A4">
        <v>3</v>
      </c>
      <c r="B4" t="s">
        <v>141</v>
      </c>
      <c r="C4">
        <v>7</v>
      </c>
      <c r="D4">
        <v>17</v>
      </c>
      <c r="E4">
        <v>0</v>
      </c>
      <c r="F4">
        <v>140</v>
      </c>
      <c r="G4">
        <v>57</v>
      </c>
    </row>
    <row r="5" spans="1:7" x14ac:dyDescent="0.25">
      <c r="A5">
        <v>4</v>
      </c>
      <c r="B5" t="s">
        <v>151</v>
      </c>
      <c r="C5">
        <v>0</v>
      </c>
      <c r="D5">
        <v>0</v>
      </c>
      <c r="E5">
        <v>0</v>
      </c>
      <c r="F5">
        <v>59</v>
      </c>
      <c r="G5">
        <v>29</v>
      </c>
    </row>
    <row r="6" spans="1:7" x14ac:dyDescent="0.25">
      <c r="A6">
        <v>5</v>
      </c>
      <c r="B6" t="s">
        <v>140</v>
      </c>
      <c r="C6">
        <v>0</v>
      </c>
      <c r="D6">
        <v>1</v>
      </c>
      <c r="E6">
        <v>0</v>
      </c>
      <c r="F6">
        <v>21</v>
      </c>
      <c r="G6">
        <v>28</v>
      </c>
    </row>
    <row r="7" spans="1:7" x14ac:dyDescent="0.25">
      <c r="A7">
        <v>6</v>
      </c>
      <c r="B7" t="s">
        <v>103</v>
      </c>
      <c r="C7">
        <v>58</v>
      </c>
      <c r="D7">
        <v>23</v>
      </c>
      <c r="E7">
        <v>4</v>
      </c>
      <c r="F7">
        <v>202</v>
      </c>
      <c r="G7">
        <v>202</v>
      </c>
    </row>
  </sheetData>
  <pageMargins left="0.7" right="0.7" top="0.75" bottom="0.75" header="0.3" footer="0.3"/>
  <tableParts count="1">
    <tablePart r:id="rId1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1:C26"/>
  <sheetViews>
    <sheetView workbookViewId="0"/>
  </sheetViews>
  <sheetFormatPr defaultRowHeight="15" x14ac:dyDescent="0.25"/>
  <cols>
    <col min="1" max="1" width="7.28515625" bestFit="1" customWidth="1"/>
    <col min="2" max="2" width="26.7109375" bestFit="1" customWidth="1"/>
    <col min="3" max="3" width="21.140625" bestFit="1" customWidth="1"/>
  </cols>
  <sheetData>
    <row r="1" spans="1:3" x14ac:dyDescent="0.25">
      <c r="A1" t="s">
        <v>107</v>
      </c>
      <c r="B1" t="s">
        <v>8</v>
      </c>
      <c r="C1" t="s">
        <v>108</v>
      </c>
    </row>
    <row r="2" spans="1:3" x14ac:dyDescent="0.25">
      <c r="A2">
        <v>1481</v>
      </c>
      <c r="B2" t="s">
        <v>109</v>
      </c>
      <c r="C2" t="s">
        <v>156</v>
      </c>
    </row>
    <row r="3" spans="1:3" x14ac:dyDescent="0.25">
      <c r="A3">
        <v>1490</v>
      </c>
      <c r="B3" t="s">
        <v>109</v>
      </c>
      <c r="C3" t="s">
        <v>157</v>
      </c>
    </row>
    <row r="4" spans="1:3" x14ac:dyDescent="0.25">
      <c r="A4">
        <v>1490</v>
      </c>
      <c r="B4" t="s">
        <v>109</v>
      </c>
      <c r="C4" t="s">
        <v>158</v>
      </c>
    </row>
    <row r="5" spans="1:3" x14ac:dyDescent="0.25">
      <c r="A5">
        <v>1566</v>
      </c>
      <c r="B5" t="s">
        <v>109</v>
      </c>
      <c r="C5" t="s">
        <v>159</v>
      </c>
    </row>
    <row r="6" spans="1:3" x14ac:dyDescent="0.25">
      <c r="A6">
        <v>1524</v>
      </c>
      <c r="B6" t="s">
        <v>109</v>
      </c>
      <c r="C6" t="s">
        <v>160</v>
      </c>
    </row>
    <row r="7" spans="1:3" x14ac:dyDescent="0.25">
      <c r="A7">
        <v>2059</v>
      </c>
      <c r="B7" t="s">
        <v>5</v>
      </c>
      <c r="C7" t="s">
        <v>156</v>
      </c>
    </row>
    <row r="8" spans="1:3" x14ac:dyDescent="0.25">
      <c r="A8">
        <v>2057</v>
      </c>
      <c r="B8" t="s">
        <v>5</v>
      </c>
      <c r="C8" t="s">
        <v>157</v>
      </c>
    </row>
    <row r="9" spans="1:3" x14ac:dyDescent="0.25">
      <c r="A9">
        <v>2088</v>
      </c>
      <c r="B9" t="s">
        <v>5</v>
      </c>
      <c r="C9" t="s">
        <v>158</v>
      </c>
    </row>
    <row r="10" spans="1:3" x14ac:dyDescent="0.25">
      <c r="A10">
        <v>2088</v>
      </c>
      <c r="B10" t="s">
        <v>5</v>
      </c>
      <c r="C10" t="s">
        <v>159</v>
      </c>
    </row>
    <row r="11" spans="1:3" x14ac:dyDescent="0.25">
      <c r="A11">
        <v>2114</v>
      </c>
      <c r="B11" t="s">
        <v>5</v>
      </c>
      <c r="C11" t="s">
        <v>160</v>
      </c>
    </row>
    <row r="12" spans="1:3" x14ac:dyDescent="0.25">
      <c r="A12">
        <v>39</v>
      </c>
      <c r="B12" t="s">
        <v>6</v>
      </c>
      <c r="C12" t="s">
        <v>156</v>
      </c>
    </row>
    <row r="13" spans="1:3" x14ac:dyDescent="0.25">
      <c r="A13">
        <v>74</v>
      </c>
      <c r="B13" t="s">
        <v>6</v>
      </c>
      <c r="C13" t="s">
        <v>157</v>
      </c>
    </row>
    <row r="14" spans="1:3" x14ac:dyDescent="0.25">
      <c r="A14">
        <v>104</v>
      </c>
      <c r="B14" t="s">
        <v>6</v>
      </c>
      <c r="C14" t="s">
        <v>158</v>
      </c>
    </row>
    <row r="15" spans="1:3" x14ac:dyDescent="0.25">
      <c r="A15">
        <v>62</v>
      </c>
      <c r="B15" t="s">
        <v>6</v>
      </c>
      <c r="C15" t="s">
        <v>159</v>
      </c>
    </row>
    <row r="16" spans="1:3" x14ac:dyDescent="0.25">
      <c r="A16">
        <v>95</v>
      </c>
      <c r="B16" t="s">
        <v>6</v>
      </c>
      <c r="C16" t="s">
        <v>160</v>
      </c>
    </row>
    <row r="17" spans="1:3" x14ac:dyDescent="0.25">
      <c r="A17">
        <v>38</v>
      </c>
      <c r="B17" t="s">
        <v>7</v>
      </c>
      <c r="C17" t="s">
        <v>156</v>
      </c>
    </row>
    <row r="18" spans="1:3" x14ac:dyDescent="0.25">
      <c r="A18">
        <v>53</v>
      </c>
      <c r="B18" t="s">
        <v>7</v>
      </c>
      <c r="C18" t="s">
        <v>157</v>
      </c>
    </row>
    <row r="19" spans="1:3" x14ac:dyDescent="0.25">
      <c r="A19">
        <v>39</v>
      </c>
      <c r="B19" t="s">
        <v>7</v>
      </c>
      <c r="C19" t="s">
        <v>158</v>
      </c>
    </row>
    <row r="20" spans="1:3" x14ac:dyDescent="0.25">
      <c r="A20">
        <v>60</v>
      </c>
      <c r="B20" t="s">
        <v>7</v>
      </c>
      <c r="C20" t="s">
        <v>159</v>
      </c>
    </row>
    <row r="21" spans="1:3" x14ac:dyDescent="0.25">
      <c r="A21" s="2">
        <v>47</v>
      </c>
      <c r="B21" s="2" t="s">
        <v>7</v>
      </c>
      <c r="C21" s="2" t="s">
        <v>160</v>
      </c>
    </row>
    <row r="22" spans="1:3" x14ac:dyDescent="0.25">
      <c r="A22" s="2">
        <v>1</v>
      </c>
      <c r="B22" s="2" t="s">
        <v>134</v>
      </c>
      <c r="C22" s="2" t="s">
        <v>156</v>
      </c>
    </row>
    <row r="23" spans="1:3" x14ac:dyDescent="0.25">
      <c r="A23" s="2">
        <v>1</v>
      </c>
      <c r="B23" s="2" t="s">
        <v>134</v>
      </c>
      <c r="C23" s="2" t="s">
        <v>157</v>
      </c>
    </row>
    <row r="24" spans="1:3" x14ac:dyDescent="0.25">
      <c r="A24" s="2">
        <v>1</v>
      </c>
      <c r="B24" s="2" t="s">
        <v>134</v>
      </c>
      <c r="C24" s="2" t="s">
        <v>158</v>
      </c>
    </row>
    <row r="25" spans="1:3" x14ac:dyDescent="0.25">
      <c r="A25" s="2">
        <v>1</v>
      </c>
      <c r="B25" s="2" t="s">
        <v>134</v>
      </c>
      <c r="C25" s="2" t="s">
        <v>159</v>
      </c>
    </row>
    <row r="26" spans="1:3" x14ac:dyDescent="0.25">
      <c r="A26" s="2">
        <v>1</v>
      </c>
      <c r="B26" s="2" t="s">
        <v>134</v>
      </c>
      <c r="C26" s="2" t="s">
        <v>160</v>
      </c>
    </row>
  </sheetData>
  <pageMargins left="0.7" right="0.7" top="0.75" bottom="0.75" header="0.3" footer="0.3"/>
  <tableParts count="1">
    <tablePart r:id="rId1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A1:C13"/>
  <sheetViews>
    <sheetView workbookViewId="0">
      <selection activeCell="B8" sqref="B8"/>
    </sheetView>
  </sheetViews>
  <sheetFormatPr defaultRowHeight="15" x14ac:dyDescent="0.25"/>
  <cols>
    <col min="1" max="1" width="21.7109375" bestFit="1" customWidth="1"/>
    <col min="2" max="2" width="8.5703125" bestFit="1" customWidth="1"/>
    <col min="3" max="3" width="14.85546875" bestFit="1" customWidth="1"/>
  </cols>
  <sheetData>
    <row r="1" spans="1:3" x14ac:dyDescent="0.25">
      <c r="A1" t="s">
        <v>110</v>
      </c>
      <c r="B1" t="s">
        <v>101</v>
      </c>
      <c r="C1" t="s">
        <v>111</v>
      </c>
    </row>
    <row r="2" spans="1:3" x14ac:dyDescent="0.25">
      <c r="A2" t="s">
        <v>112</v>
      </c>
      <c r="B2">
        <v>1015</v>
      </c>
      <c r="C2" t="s">
        <v>33</v>
      </c>
    </row>
    <row r="3" spans="1:3" x14ac:dyDescent="0.25">
      <c r="A3" t="s">
        <v>113</v>
      </c>
      <c r="B3">
        <v>8137</v>
      </c>
      <c r="C3" t="s">
        <v>33</v>
      </c>
    </row>
    <row r="4" spans="1:3" x14ac:dyDescent="0.25">
      <c r="A4" t="s">
        <v>114</v>
      </c>
      <c r="B4">
        <v>468</v>
      </c>
      <c r="C4" t="s">
        <v>33</v>
      </c>
    </row>
    <row r="5" spans="1:3" x14ac:dyDescent="0.25">
      <c r="A5" t="s">
        <v>29</v>
      </c>
      <c r="B5">
        <v>17199</v>
      </c>
      <c r="C5" t="s">
        <v>33</v>
      </c>
    </row>
    <row r="6" spans="1:3" x14ac:dyDescent="0.25">
      <c r="A6" t="s">
        <v>112</v>
      </c>
      <c r="B6">
        <v>41</v>
      </c>
      <c r="C6" t="s">
        <v>23</v>
      </c>
    </row>
    <row r="7" spans="1:3" x14ac:dyDescent="0.25">
      <c r="A7" t="s">
        <v>113</v>
      </c>
      <c r="B7">
        <v>206</v>
      </c>
      <c r="C7" t="s">
        <v>23</v>
      </c>
    </row>
    <row r="8" spans="1:3" x14ac:dyDescent="0.25">
      <c r="A8" t="s">
        <v>114</v>
      </c>
      <c r="B8">
        <v>46</v>
      </c>
      <c r="C8" t="s">
        <v>23</v>
      </c>
    </row>
    <row r="9" spans="1:3" x14ac:dyDescent="0.25">
      <c r="A9" t="s">
        <v>29</v>
      </c>
      <c r="B9">
        <v>355</v>
      </c>
      <c r="C9" t="s">
        <v>23</v>
      </c>
    </row>
    <row r="10" spans="1:3" x14ac:dyDescent="0.25">
      <c r="A10" t="s">
        <v>112</v>
      </c>
      <c r="B10">
        <v>87</v>
      </c>
      <c r="C10" t="s">
        <v>34</v>
      </c>
    </row>
    <row r="11" spans="1:3" x14ac:dyDescent="0.25">
      <c r="A11" t="s">
        <v>113</v>
      </c>
      <c r="B11">
        <v>1314</v>
      </c>
      <c r="C11" t="s">
        <v>34</v>
      </c>
    </row>
    <row r="12" spans="1:3" x14ac:dyDescent="0.25">
      <c r="A12" t="s">
        <v>114</v>
      </c>
      <c r="B12">
        <v>63</v>
      </c>
      <c r="C12" t="s">
        <v>34</v>
      </c>
    </row>
    <row r="13" spans="1:3" x14ac:dyDescent="0.25">
      <c r="A13" t="s">
        <v>29</v>
      </c>
      <c r="B13">
        <v>1658</v>
      </c>
      <c r="C13" t="s">
        <v>34</v>
      </c>
    </row>
  </sheetData>
  <pageMargins left="0.7" right="0.7" top="0.75" bottom="0.75" header="0.3" footer="0.3"/>
  <tableParts count="1">
    <tablePart r:id="rId1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/>
  <dimension ref="A1:D9"/>
  <sheetViews>
    <sheetView workbookViewId="0">
      <selection activeCell="A8" sqref="A8"/>
    </sheetView>
  </sheetViews>
  <sheetFormatPr defaultRowHeight="15" x14ac:dyDescent="0.25"/>
  <cols>
    <col min="1" max="1" width="8.5703125" bestFit="1" customWidth="1"/>
    <col min="2" max="2" width="56" bestFit="1" customWidth="1"/>
    <col min="3" max="3" width="18.85546875" bestFit="1" customWidth="1"/>
    <col min="4" max="4" width="5.28515625" bestFit="1" customWidth="1"/>
  </cols>
  <sheetData>
    <row r="1" spans="1:4" x14ac:dyDescent="0.25">
      <c r="A1" t="s">
        <v>101</v>
      </c>
      <c r="B1" t="s">
        <v>111</v>
      </c>
      <c r="C1" t="s">
        <v>99</v>
      </c>
      <c r="D1" t="s">
        <v>96</v>
      </c>
    </row>
    <row r="2" spans="1:4" x14ac:dyDescent="0.25">
      <c r="A2">
        <v>995</v>
      </c>
      <c r="B2" t="s">
        <v>135</v>
      </c>
      <c r="C2" t="s">
        <v>78</v>
      </c>
      <c r="D2">
        <v>1</v>
      </c>
    </row>
    <row r="3" spans="1:4" x14ac:dyDescent="0.25">
      <c r="A3">
        <v>1158</v>
      </c>
      <c r="B3" t="s">
        <v>135</v>
      </c>
      <c r="C3" t="s">
        <v>3</v>
      </c>
      <c r="D3">
        <v>1</v>
      </c>
    </row>
    <row r="4" spans="1:4" x14ac:dyDescent="0.25">
      <c r="A4">
        <v>55</v>
      </c>
      <c r="B4" t="s">
        <v>136</v>
      </c>
      <c r="C4" t="s">
        <v>3</v>
      </c>
      <c r="D4">
        <v>2</v>
      </c>
    </row>
    <row r="5" spans="1:4" x14ac:dyDescent="0.25">
      <c r="A5">
        <v>106</v>
      </c>
      <c r="B5" t="s">
        <v>136</v>
      </c>
      <c r="C5" t="s">
        <v>78</v>
      </c>
      <c r="D5">
        <v>2</v>
      </c>
    </row>
    <row r="6" spans="1:4" x14ac:dyDescent="0.25">
      <c r="A6">
        <v>25</v>
      </c>
      <c r="B6" t="s">
        <v>137</v>
      </c>
      <c r="C6" t="s">
        <v>78</v>
      </c>
      <c r="D6">
        <v>3</v>
      </c>
    </row>
    <row r="7" spans="1:4" x14ac:dyDescent="0.25">
      <c r="A7">
        <v>26</v>
      </c>
      <c r="B7" t="s">
        <v>137</v>
      </c>
      <c r="C7" t="s">
        <v>3</v>
      </c>
      <c r="D7">
        <v>3</v>
      </c>
    </row>
    <row r="8" spans="1:4" x14ac:dyDescent="0.25">
      <c r="A8">
        <v>0</v>
      </c>
      <c r="B8" t="s">
        <v>138</v>
      </c>
      <c r="C8" t="s">
        <v>78</v>
      </c>
      <c r="D8">
        <v>4</v>
      </c>
    </row>
    <row r="9" spans="1:4" x14ac:dyDescent="0.25">
      <c r="A9">
        <v>3</v>
      </c>
      <c r="B9" t="s">
        <v>138</v>
      </c>
      <c r="C9" t="s">
        <v>3</v>
      </c>
      <c r="D9">
        <v>4</v>
      </c>
    </row>
  </sheetData>
  <pageMargins left="0.7" right="0.7" top="0.75" bottom="0.75" header="0.3" footer="0.3"/>
  <tableParts count="1">
    <tablePart r:id="rId1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C13"/>
  <sheetViews>
    <sheetView workbookViewId="0"/>
  </sheetViews>
  <sheetFormatPr defaultRowHeight="15" x14ac:dyDescent="0.25"/>
  <cols>
    <col min="1" max="1" width="21.7109375" bestFit="1" customWidth="1"/>
    <col min="2" max="2" width="8.5703125" bestFit="1" customWidth="1"/>
    <col min="3" max="3" width="14.85546875" bestFit="1" customWidth="1"/>
  </cols>
  <sheetData>
    <row r="1" spans="1:3" x14ac:dyDescent="0.25">
      <c r="A1" t="s">
        <v>110</v>
      </c>
      <c r="B1" t="s">
        <v>101</v>
      </c>
      <c r="C1" t="s">
        <v>111</v>
      </c>
    </row>
    <row r="2" spans="1:3" x14ac:dyDescent="0.25">
      <c r="A2" t="s">
        <v>112</v>
      </c>
      <c r="B2">
        <v>10467</v>
      </c>
      <c r="C2" t="s">
        <v>33</v>
      </c>
    </row>
    <row r="3" spans="1:3" x14ac:dyDescent="0.25">
      <c r="A3" t="s">
        <v>113</v>
      </c>
      <c r="B3">
        <v>86310</v>
      </c>
      <c r="C3" t="s">
        <v>33</v>
      </c>
    </row>
    <row r="4" spans="1:3" x14ac:dyDescent="0.25">
      <c r="A4" t="s">
        <v>114</v>
      </c>
      <c r="B4">
        <v>4335</v>
      </c>
      <c r="C4" t="s">
        <v>33</v>
      </c>
    </row>
    <row r="5" spans="1:3" x14ac:dyDescent="0.25">
      <c r="A5" t="s">
        <v>29</v>
      </c>
      <c r="B5">
        <v>137379</v>
      </c>
      <c r="C5" t="s">
        <v>33</v>
      </c>
    </row>
    <row r="6" spans="1:3" x14ac:dyDescent="0.25">
      <c r="A6" t="s">
        <v>112</v>
      </c>
      <c r="B6">
        <v>270</v>
      </c>
      <c r="C6" t="s">
        <v>23</v>
      </c>
    </row>
    <row r="7" spans="1:3" x14ac:dyDescent="0.25">
      <c r="A7" t="s">
        <v>113</v>
      </c>
      <c r="B7">
        <v>1571</v>
      </c>
      <c r="C7" t="s">
        <v>23</v>
      </c>
    </row>
    <row r="8" spans="1:3" x14ac:dyDescent="0.25">
      <c r="A8" t="s">
        <v>114</v>
      </c>
      <c r="B8">
        <v>275</v>
      </c>
      <c r="C8" t="s">
        <v>23</v>
      </c>
    </row>
    <row r="9" spans="1:3" x14ac:dyDescent="0.25">
      <c r="A9" t="s">
        <v>29</v>
      </c>
      <c r="B9">
        <v>2994</v>
      </c>
      <c r="C9" t="s">
        <v>23</v>
      </c>
    </row>
    <row r="10" spans="1:3" x14ac:dyDescent="0.25">
      <c r="A10" t="s">
        <v>112</v>
      </c>
      <c r="B10">
        <v>1174</v>
      </c>
      <c r="C10" t="s">
        <v>34</v>
      </c>
    </row>
    <row r="11" spans="1:3" x14ac:dyDescent="0.25">
      <c r="A11" t="s">
        <v>113</v>
      </c>
      <c r="B11">
        <v>11368</v>
      </c>
      <c r="C11" t="s">
        <v>34</v>
      </c>
    </row>
    <row r="12" spans="1:3" x14ac:dyDescent="0.25">
      <c r="A12" t="s">
        <v>114</v>
      </c>
      <c r="B12">
        <v>603</v>
      </c>
      <c r="C12" t="s">
        <v>34</v>
      </c>
    </row>
    <row r="13" spans="1:3" x14ac:dyDescent="0.25">
      <c r="A13" t="s">
        <v>29</v>
      </c>
      <c r="B13">
        <v>15751</v>
      </c>
      <c r="C13" t="s">
        <v>34</v>
      </c>
    </row>
  </sheetData>
  <pageMargins left="0.7" right="0.7" top="0.75" bottom="0.75" header="0.3" footer="0.3"/>
  <tableParts count="1">
    <tablePart r:id="rId1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:D9"/>
  <sheetViews>
    <sheetView workbookViewId="0"/>
  </sheetViews>
  <sheetFormatPr defaultRowHeight="15" x14ac:dyDescent="0.25"/>
  <cols>
    <col min="1" max="1" width="8.5703125" bestFit="1" customWidth="1"/>
    <col min="2" max="2" width="56" bestFit="1" customWidth="1"/>
    <col min="3" max="3" width="18.85546875" bestFit="1" customWidth="1"/>
    <col min="4" max="4" width="5.28515625" bestFit="1" customWidth="1"/>
  </cols>
  <sheetData>
    <row r="1" spans="1:4" x14ac:dyDescent="0.25">
      <c r="A1" t="s">
        <v>101</v>
      </c>
      <c r="B1" t="s">
        <v>111</v>
      </c>
      <c r="C1" t="s">
        <v>99</v>
      </c>
      <c r="D1" t="s">
        <v>96</v>
      </c>
    </row>
    <row r="2" spans="1:4" x14ac:dyDescent="0.25">
      <c r="A2">
        <v>7638</v>
      </c>
      <c r="B2" t="s">
        <v>135</v>
      </c>
      <c r="C2" t="s">
        <v>3</v>
      </c>
      <c r="D2">
        <v>1</v>
      </c>
    </row>
    <row r="3" spans="1:4" x14ac:dyDescent="0.25">
      <c r="A3">
        <v>7701</v>
      </c>
      <c r="B3" t="s">
        <v>135</v>
      </c>
      <c r="C3" t="s">
        <v>78</v>
      </c>
      <c r="D3">
        <v>1</v>
      </c>
    </row>
    <row r="4" spans="1:4" x14ac:dyDescent="0.25">
      <c r="A4">
        <v>579</v>
      </c>
      <c r="B4" t="s">
        <v>136</v>
      </c>
      <c r="C4" t="s">
        <v>3</v>
      </c>
      <c r="D4">
        <v>2</v>
      </c>
    </row>
    <row r="5" spans="1:4" x14ac:dyDescent="0.25">
      <c r="A5">
        <v>821</v>
      </c>
      <c r="B5" t="s">
        <v>136</v>
      </c>
      <c r="C5" t="s">
        <v>78</v>
      </c>
      <c r="D5">
        <v>2</v>
      </c>
    </row>
    <row r="6" spans="1:4" x14ac:dyDescent="0.25">
      <c r="A6">
        <v>198</v>
      </c>
      <c r="B6" t="s">
        <v>137</v>
      </c>
      <c r="C6" t="s">
        <v>3</v>
      </c>
      <c r="D6">
        <v>3</v>
      </c>
    </row>
    <row r="7" spans="1:4" x14ac:dyDescent="0.25">
      <c r="A7">
        <v>228</v>
      </c>
      <c r="B7" t="s">
        <v>137</v>
      </c>
      <c r="C7" t="s">
        <v>78</v>
      </c>
      <c r="D7">
        <v>3</v>
      </c>
    </row>
    <row r="8" spans="1:4" x14ac:dyDescent="0.25">
      <c r="A8">
        <v>12</v>
      </c>
      <c r="B8" t="s">
        <v>138</v>
      </c>
      <c r="C8" t="s">
        <v>3</v>
      </c>
      <c r="D8">
        <v>4</v>
      </c>
    </row>
    <row r="9" spans="1:4" x14ac:dyDescent="0.25">
      <c r="A9">
        <v>17</v>
      </c>
      <c r="B9" t="s">
        <v>138</v>
      </c>
      <c r="C9" t="s">
        <v>78</v>
      </c>
      <c r="D9">
        <v>4</v>
      </c>
    </row>
  </sheetData>
  <pageMargins left="0.7" right="0.7" top="0.75" bottom="0.75" header="0.3" footer="0.3"/>
  <tableParts count="1">
    <tablePart r:id="rId1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E145"/>
  <sheetViews>
    <sheetView topLeftCell="A105" workbookViewId="0">
      <selection activeCell="C124" sqref="C124"/>
    </sheetView>
  </sheetViews>
  <sheetFormatPr defaultRowHeight="15" x14ac:dyDescent="0.25"/>
  <cols>
    <col min="1" max="1" width="5.28515625" bestFit="1" customWidth="1"/>
    <col min="2" max="2" width="41.140625" bestFit="1" customWidth="1"/>
    <col min="3" max="3" width="8.5703125" bestFit="1" customWidth="1"/>
    <col min="4" max="4" width="41.28515625" bestFit="1" customWidth="1"/>
    <col min="5" max="5" width="10" bestFit="1" customWidth="1"/>
  </cols>
  <sheetData>
    <row r="1" spans="1:5" x14ac:dyDescent="0.25">
      <c r="A1" t="s">
        <v>96</v>
      </c>
      <c r="B1" t="s">
        <v>2</v>
      </c>
      <c r="C1" t="s">
        <v>101</v>
      </c>
      <c r="D1" t="s">
        <v>111</v>
      </c>
      <c r="E1" t="s">
        <v>115</v>
      </c>
    </row>
    <row r="2" spans="1:5" x14ac:dyDescent="0.25">
      <c r="A2">
        <v>1</v>
      </c>
      <c r="B2" t="s">
        <v>33</v>
      </c>
      <c r="C2">
        <v>4170</v>
      </c>
      <c r="D2" t="s">
        <v>116</v>
      </c>
      <c r="E2">
        <v>1</v>
      </c>
    </row>
    <row r="3" spans="1:5" x14ac:dyDescent="0.25">
      <c r="A3">
        <v>2</v>
      </c>
      <c r="B3" t="s">
        <v>34</v>
      </c>
      <c r="C3">
        <v>544</v>
      </c>
      <c r="D3" t="s">
        <v>116</v>
      </c>
      <c r="E3">
        <v>1</v>
      </c>
    </row>
    <row r="4" spans="1:5" x14ac:dyDescent="0.25">
      <c r="A4">
        <v>3</v>
      </c>
      <c r="B4" t="s">
        <v>35</v>
      </c>
      <c r="C4">
        <v>100</v>
      </c>
      <c r="D4" t="s">
        <v>116</v>
      </c>
      <c r="E4">
        <v>1</v>
      </c>
    </row>
    <row r="5" spans="1:5" x14ac:dyDescent="0.25">
      <c r="A5">
        <v>4</v>
      </c>
      <c r="B5" t="s">
        <v>36</v>
      </c>
      <c r="C5">
        <v>9</v>
      </c>
      <c r="D5" t="s">
        <v>116</v>
      </c>
      <c r="E5">
        <v>1</v>
      </c>
    </row>
    <row r="6" spans="1:5" x14ac:dyDescent="0.25">
      <c r="A6">
        <v>5</v>
      </c>
      <c r="B6" t="s">
        <v>37</v>
      </c>
      <c r="C6">
        <v>0</v>
      </c>
      <c r="D6" t="s">
        <v>116</v>
      </c>
      <c r="E6">
        <v>1</v>
      </c>
    </row>
    <row r="7" spans="1:5" x14ac:dyDescent="0.25">
      <c r="A7">
        <v>6</v>
      </c>
      <c r="B7" t="s">
        <v>45</v>
      </c>
      <c r="C7">
        <v>2</v>
      </c>
      <c r="D7" t="s">
        <v>116</v>
      </c>
      <c r="E7">
        <v>1</v>
      </c>
    </row>
    <row r="8" spans="1:5" x14ac:dyDescent="0.25">
      <c r="A8">
        <v>7</v>
      </c>
      <c r="B8" t="s">
        <v>117</v>
      </c>
      <c r="C8">
        <v>0</v>
      </c>
      <c r="D8" t="s">
        <v>116</v>
      </c>
      <c r="E8">
        <v>1</v>
      </c>
    </row>
    <row r="9" spans="1:5" x14ac:dyDescent="0.25">
      <c r="A9">
        <v>8</v>
      </c>
      <c r="B9" t="s">
        <v>4</v>
      </c>
      <c r="C9">
        <v>0</v>
      </c>
      <c r="D9" t="s">
        <v>116</v>
      </c>
      <c r="E9">
        <v>1</v>
      </c>
    </row>
    <row r="10" spans="1:5" x14ac:dyDescent="0.25">
      <c r="A10">
        <v>9</v>
      </c>
      <c r="B10" t="s">
        <v>38</v>
      </c>
      <c r="C10">
        <v>4</v>
      </c>
      <c r="D10" t="s">
        <v>116</v>
      </c>
      <c r="E10">
        <v>1</v>
      </c>
    </row>
    <row r="11" spans="1:5" x14ac:dyDescent="0.25">
      <c r="A11">
        <v>10</v>
      </c>
      <c r="B11" t="s">
        <v>39</v>
      </c>
      <c r="C11">
        <v>5</v>
      </c>
      <c r="D11" t="s">
        <v>116</v>
      </c>
      <c r="E11">
        <v>1</v>
      </c>
    </row>
    <row r="12" spans="1:5" x14ac:dyDescent="0.25">
      <c r="A12">
        <v>11</v>
      </c>
      <c r="B12" t="s">
        <v>40</v>
      </c>
      <c r="C12">
        <v>1063</v>
      </c>
      <c r="D12" t="s">
        <v>116</v>
      </c>
      <c r="E12">
        <v>1</v>
      </c>
    </row>
    <row r="13" spans="1:5" x14ac:dyDescent="0.25">
      <c r="A13">
        <v>12</v>
      </c>
      <c r="B13" t="s">
        <v>41</v>
      </c>
      <c r="C13">
        <v>0</v>
      </c>
      <c r="D13" t="s">
        <v>116</v>
      </c>
      <c r="E13">
        <v>1</v>
      </c>
    </row>
    <row r="14" spans="1:5" x14ac:dyDescent="0.25">
      <c r="A14">
        <v>13</v>
      </c>
      <c r="B14" t="s">
        <v>10</v>
      </c>
      <c r="C14">
        <v>5</v>
      </c>
      <c r="D14" t="s">
        <v>116</v>
      </c>
      <c r="E14">
        <v>1</v>
      </c>
    </row>
    <row r="15" spans="1:5" x14ac:dyDescent="0.25">
      <c r="A15">
        <v>14</v>
      </c>
      <c r="B15" t="s">
        <v>42</v>
      </c>
      <c r="C15">
        <v>11</v>
      </c>
      <c r="D15" t="s">
        <v>116</v>
      </c>
      <c r="E15">
        <v>1</v>
      </c>
    </row>
    <row r="16" spans="1:5" x14ac:dyDescent="0.25">
      <c r="A16">
        <v>15</v>
      </c>
      <c r="B16" t="s">
        <v>43</v>
      </c>
      <c r="C16">
        <v>0</v>
      </c>
      <c r="D16" t="s">
        <v>116</v>
      </c>
      <c r="E16">
        <v>1</v>
      </c>
    </row>
    <row r="17" spans="1:5" x14ac:dyDescent="0.25">
      <c r="A17">
        <v>16</v>
      </c>
      <c r="B17" t="s">
        <v>44</v>
      </c>
      <c r="C17">
        <v>2</v>
      </c>
      <c r="D17" t="s">
        <v>116</v>
      </c>
      <c r="E17">
        <v>1</v>
      </c>
    </row>
    <row r="18" spans="1:5" x14ac:dyDescent="0.25">
      <c r="A18">
        <v>1</v>
      </c>
      <c r="B18" t="s">
        <v>33</v>
      </c>
      <c r="C18">
        <v>777</v>
      </c>
      <c r="D18" t="s">
        <v>11</v>
      </c>
      <c r="E18">
        <v>2</v>
      </c>
    </row>
    <row r="19" spans="1:5" x14ac:dyDescent="0.25">
      <c r="A19">
        <v>2</v>
      </c>
      <c r="B19" t="s">
        <v>34</v>
      </c>
      <c r="C19">
        <v>124</v>
      </c>
      <c r="D19" t="s">
        <v>11</v>
      </c>
      <c r="E19">
        <v>2</v>
      </c>
    </row>
    <row r="20" spans="1:5" x14ac:dyDescent="0.25">
      <c r="A20">
        <v>3</v>
      </c>
      <c r="B20" t="s">
        <v>35</v>
      </c>
      <c r="C20">
        <v>33</v>
      </c>
      <c r="D20" t="s">
        <v>11</v>
      </c>
      <c r="E20">
        <v>2</v>
      </c>
    </row>
    <row r="21" spans="1:5" x14ac:dyDescent="0.25">
      <c r="A21">
        <v>4</v>
      </c>
      <c r="B21" t="s">
        <v>36</v>
      </c>
      <c r="C21">
        <v>0</v>
      </c>
      <c r="D21" t="s">
        <v>11</v>
      </c>
      <c r="E21">
        <v>2</v>
      </c>
    </row>
    <row r="22" spans="1:5" x14ac:dyDescent="0.25">
      <c r="A22">
        <v>5</v>
      </c>
      <c r="B22" t="s">
        <v>37</v>
      </c>
      <c r="C22">
        <v>1</v>
      </c>
      <c r="D22" t="s">
        <v>11</v>
      </c>
      <c r="E22">
        <v>2</v>
      </c>
    </row>
    <row r="23" spans="1:5" x14ac:dyDescent="0.25">
      <c r="A23">
        <v>6</v>
      </c>
      <c r="B23" t="s">
        <v>45</v>
      </c>
      <c r="C23">
        <v>0</v>
      </c>
      <c r="D23" t="s">
        <v>11</v>
      </c>
      <c r="E23">
        <v>2</v>
      </c>
    </row>
    <row r="24" spans="1:5" x14ac:dyDescent="0.25">
      <c r="A24">
        <v>7</v>
      </c>
      <c r="B24" t="s">
        <v>117</v>
      </c>
      <c r="C24">
        <v>0</v>
      </c>
      <c r="D24" t="s">
        <v>11</v>
      </c>
      <c r="E24">
        <v>2</v>
      </c>
    </row>
    <row r="25" spans="1:5" x14ac:dyDescent="0.25">
      <c r="A25">
        <v>8</v>
      </c>
      <c r="B25" t="s">
        <v>4</v>
      </c>
      <c r="C25">
        <v>0</v>
      </c>
      <c r="D25" t="s">
        <v>11</v>
      </c>
      <c r="E25">
        <v>2</v>
      </c>
    </row>
    <row r="26" spans="1:5" x14ac:dyDescent="0.25">
      <c r="A26">
        <v>9</v>
      </c>
      <c r="B26" t="s">
        <v>38</v>
      </c>
      <c r="C26">
        <v>2</v>
      </c>
      <c r="D26" t="s">
        <v>11</v>
      </c>
      <c r="E26">
        <v>2</v>
      </c>
    </row>
    <row r="27" spans="1:5" x14ac:dyDescent="0.25">
      <c r="A27">
        <v>10</v>
      </c>
      <c r="B27" t="s">
        <v>39</v>
      </c>
      <c r="C27">
        <v>1</v>
      </c>
      <c r="D27" t="s">
        <v>11</v>
      </c>
      <c r="E27">
        <v>2</v>
      </c>
    </row>
    <row r="28" spans="1:5" x14ac:dyDescent="0.25">
      <c r="A28">
        <v>11</v>
      </c>
      <c r="B28" t="s">
        <v>40</v>
      </c>
      <c r="C28">
        <v>294</v>
      </c>
      <c r="D28" t="s">
        <v>11</v>
      </c>
      <c r="E28">
        <v>2</v>
      </c>
    </row>
    <row r="29" spans="1:5" x14ac:dyDescent="0.25">
      <c r="A29">
        <v>12</v>
      </c>
      <c r="B29" t="s">
        <v>41</v>
      </c>
      <c r="C29">
        <v>0</v>
      </c>
      <c r="D29" t="s">
        <v>11</v>
      </c>
      <c r="E29">
        <v>2</v>
      </c>
    </row>
    <row r="30" spans="1:5" x14ac:dyDescent="0.25">
      <c r="A30">
        <v>13</v>
      </c>
      <c r="B30" t="s">
        <v>10</v>
      </c>
      <c r="C30">
        <v>0</v>
      </c>
      <c r="D30" t="s">
        <v>11</v>
      </c>
      <c r="E30">
        <v>2</v>
      </c>
    </row>
    <row r="31" spans="1:5" x14ac:dyDescent="0.25">
      <c r="A31">
        <v>14</v>
      </c>
      <c r="B31" t="s">
        <v>42</v>
      </c>
      <c r="C31">
        <v>10</v>
      </c>
      <c r="D31" t="s">
        <v>11</v>
      </c>
      <c r="E31">
        <v>2</v>
      </c>
    </row>
    <row r="32" spans="1:5" x14ac:dyDescent="0.25">
      <c r="A32">
        <v>15</v>
      </c>
      <c r="B32" t="s">
        <v>43</v>
      </c>
      <c r="C32">
        <v>0</v>
      </c>
      <c r="D32" t="s">
        <v>11</v>
      </c>
      <c r="E32">
        <v>2</v>
      </c>
    </row>
    <row r="33" spans="1:5" x14ac:dyDescent="0.25">
      <c r="A33">
        <v>16</v>
      </c>
      <c r="B33" t="s">
        <v>44</v>
      </c>
      <c r="C33">
        <v>2</v>
      </c>
      <c r="D33" t="s">
        <v>11</v>
      </c>
      <c r="E33">
        <v>2</v>
      </c>
    </row>
    <row r="34" spans="1:5" x14ac:dyDescent="0.25">
      <c r="A34">
        <v>1</v>
      </c>
      <c r="B34" t="s">
        <v>33</v>
      </c>
      <c r="C34">
        <v>647</v>
      </c>
      <c r="D34" t="s">
        <v>95</v>
      </c>
      <c r="E34">
        <v>3</v>
      </c>
    </row>
    <row r="35" spans="1:5" x14ac:dyDescent="0.25">
      <c r="A35">
        <v>2</v>
      </c>
      <c r="B35" t="s">
        <v>34</v>
      </c>
      <c r="C35">
        <v>59</v>
      </c>
      <c r="D35" t="s">
        <v>95</v>
      </c>
      <c r="E35">
        <v>3</v>
      </c>
    </row>
    <row r="36" spans="1:5" x14ac:dyDescent="0.25">
      <c r="A36">
        <v>3</v>
      </c>
      <c r="B36" t="s">
        <v>35</v>
      </c>
      <c r="C36">
        <v>9</v>
      </c>
      <c r="D36" t="s">
        <v>95</v>
      </c>
      <c r="E36">
        <v>3</v>
      </c>
    </row>
    <row r="37" spans="1:5" x14ac:dyDescent="0.25">
      <c r="A37">
        <v>4</v>
      </c>
      <c r="B37" t="s">
        <v>36</v>
      </c>
      <c r="C37">
        <v>1</v>
      </c>
      <c r="D37" t="s">
        <v>95</v>
      </c>
      <c r="E37">
        <v>3</v>
      </c>
    </row>
    <row r="38" spans="1:5" x14ac:dyDescent="0.25">
      <c r="A38">
        <v>5</v>
      </c>
      <c r="B38" t="s">
        <v>37</v>
      </c>
      <c r="C38">
        <v>0</v>
      </c>
      <c r="D38" t="s">
        <v>95</v>
      </c>
      <c r="E38">
        <v>3</v>
      </c>
    </row>
    <row r="39" spans="1:5" x14ac:dyDescent="0.25">
      <c r="A39">
        <v>6</v>
      </c>
      <c r="B39" t="s">
        <v>45</v>
      </c>
      <c r="C39">
        <v>0</v>
      </c>
      <c r="D39" t="s">
        <v>95</v>
      </c>
      <c r="E39">
        <v>3</v>
      </c>
    </row>
    <row r="40" spans="1:5" x14ac:dyDescent="0.25">
      <c r="A40">
        <v>7</v>
      </c>
      <c r="B40" t="s">
        <v>117</v>
      </c>
      <c r="C40">
        <v>0</v>
      </c>
      <c r="D40" t="s">
        <v>95</v>
      </c>
      <c r="E40">
        <v>3</v>
      </c>
    </row>
    <row r="41" spans="1:5" x14ac:dyDescent="0.25">
      <c r="A41">
        <v>8</v>
      </c>
      <c r="B41" t="s">
        <v>4</v>
      </c>
      <c r="C41">
        <v>0</v>
      </c>
      <c r="D41" t="s">
        <v>95</v>
      </c>
      <c r="E41">
        <v>3</v>
      </c>
    </row>
    <row r="42" spans="1:5" x14ac:dyDescent="0.25">
      <c r="A42">
        <v>9</v>
      </c>
      <c r="B42" t="s">
        <v>38</v>
      </c>
      <c r="C42">
        <v>0</v>
      </c>
      <c r="D42" t="s">
        <v>95</v>
      </c>
      <c r="E42">
        <v>3</v>
      </c>
    </row>
    <row r="43" spans="1:5" x14ac:dyDescent="0.25">
      <c r="A43">
        <v>10</v>
      </c>
      <c r="B43" t="s">
        <v>39</v>
      </c>
      <c r="C43">
        <v>0</v>
      </c>
      <c r="D43" t="s">
        <v>95</v>
      </c>
      <c r="E43">
        <v>3</v>
      </c>
    </row>
    <row r="44" spans="1:5" x14ac:dyDescent="0.25">
      <c r="A44">
        <v>11</v>
      </c>
      <c r="B44" t="s">
        <v>40</v>
      </c>
      <c r="C44">
        <v>55</v>
      </c>
      <c r="D44" t="s">
        <v>95</v>
      </c>
      <c r="E44">
        <v>3</v>
      </c>
    </row>
    <row r="45" spans="1:5" x14ac:dyDescent="0.25">
      <c r="A45">
        <v>12</v>
      </c>
      <c r="B45" t="s">
        <v>41</v>
      </c>
      <c r="C45">
        <v>0</v>
      </c>
      <c r="D45" t="s">
        <v>95</v>
      </c>
      <c r="E45">
        <v>3</v>
      </c>
    </row>
    <row r="46" spans="1:5" x14ac:dyDescent="0.25">
      <c r="A46">
        <v>13</v>
      </c>
      <c r="B46" t="s">
        <v>10</v>
      </c>
      <c r="C46">
        <v>0</v>
      </c>
      <c r="D46" t="s">
        <v>95</v>
      </c>
      <c r="E46">
        <v>3</v>
      </c>
    </row>
    <row r="47" spans="1:5" x14ac:dyDescent="0.25">
      <c r="A47">
        <v>14</v>
      </c>
      <c r="B47" t="s">
        <v>42</v>
      </c>
      <c r="C47">
        <v>0</v>
      </c>
      <c r="D47" t="s">
        <v>95</v>
      </c>
      <c r="E47">
        <v>3</v>
      </c>
    </row>
    <row r="48" spans="1:5" x14ac:dyDescent="0.25">
      <c r="A48">
        <v>15</v>
      </c>
      <c r="B48" t="s">
        <v>43</v>
      </c>
      <c r="C48">
        <v>0</v>
      </c>
      <c r="D48" t="s">
        <v>95</v>
      </c>
      <c r="E48">
        <v>3</v>
      </c>
    </row>
    <row r="49" spans="1:5" x14ac:dyDescent="0.25">
      <c r="A49">
        <v>16</v>
      </c>
      <c r="B49" t="s">
        <v>44</v>
      </c>
      <c r="C49">
        <v>0</v>
      </c>
      <c r="D49" t="s">
        <v>95</v>
      </c>
      <c r="E49">
        <v>3</v>
      </c>
    </row>
    <row r="50" spans="1:5" x14ac:dyDescent="0.25">
      <c r="A50">
        <v>1</v>
      </c>
      <c r="B50" t="s">
        <v>33</v>
      </c>
      <c r="C50">
        <v>535</v>
      </c>
      <c r="D50" t="s">
        <v>85</v>
      </c>
      <c r="E50">
        <v>4</v>
      </c>
    </row>
    <row r="51" spans="1:5" x14ac:dyDescent="0.25">
      <c r="A51">
        <v>2</v>
      </c>
      <c r="B51" t="s">
        <v>34</v>
      </c>
      <c r="C51">
        <v>46</v>
      </c>
      <c r="D51" t="s">
        <v>85</v>
      </c>
      <c r="E51">
        <v>4</v>
      </c>
    </row>
    <row r="52" spans="1:5" x14ac:dyDescent="0.25">
      <c r="A52">
        <v>3</v>
      </c>
      <c r="B52" t="s">
        <v>35</v>
      </c>
      <c r="C52">
        <v>11</v>
      </c>
      <c r="D52" t="s">
        <v>85</v>
      </c>
      <c r="E52">
        <v>4</v>
      </c>
    </row>
    <row r="53" spans="1:5" x14ac:dyDescent="0.25">
      <c r="A53">
        <v>4</v>
      </c>
      <c r="B53" t="s">
        <v>36</v>
      </c>
      <c r="C53">
        <v>0</v>
      </c>
      <c r="D53" t="s">
        <v>85</v>
      </c>
      <c r="E53">
        <v>4</v>
      </c>
    </row>
    <row r="54" spans="1:5" x14ac:dyDescent="0.25">
      <c r="A54">
        <v>5</v>
      </c>
      <c r="B54" t="s">
        <v>37</v>
      </c>
      <c r="C54">
        <v>0</v>
      </c>
      <c r="D54" t="s">
        <v>85</v>
      </c>
      <c r="E54">
        <v>4</v>
      </c>
    </row>
    <row r="55" spans="1:5" x14ac:dyDescent="0.25">
      <c r="A55">
        <v>6</v>
      </c>
      <c r="B55" t="s">
        <v>45</v>
      </c>
      <c r="C55">
        <v>0</v>
      </c>
      <c r="D55" t="s">
        <v>85</v>
      </c>
      <c r="E55">
        <v>4</v>
      </c>
    </row>
    <row r="56" spans="1:5" x14ac:dyDescent="0.25">
      <c r="A56">
        <v>7</v>
      </c>
      <c r="B56" t="s">
        <v>117</v>
      </c>
      <c r="C56">
        <v>0</v>
      </c>
      <c r="D56" t="s">
        <v>85</v>
      </c>
      <c r="E56">
        <v>4</v>
      </c>
    </row>
    <row r="57" spans="1:5" x14ac:dyDescent="0.25">
      <c r="A57">
        <v>8</v>
      </c>
      <c r="B57" t="s">
        <v>4</v>
      </c>
      <c r="C57">
        <v>0</v>
      </c>
      <c r="D57" t="s">
        <v>85</v>
      </c>
      <c r="E57">
        <v>4</v>
      </c>
    </row>
    <row r="58" spans="1:5" x14ac:dyDescent="0.25">
      <c r="A58">
        <v>9</v>
      </c>
      <c r="B58" t="s">
        <v>38</v>
      </c>
      <c r="C58">
        <v>0</v>
      </c>
      <c r="D58" t="s">
        <v>85</v>
      </c>
      <c r="E58">
        <v>4</v>
      </c>
    </row>
    <row r="59" spans="1:5" x14ac:dyDescent="0.25">
      <c r="A59">
        <v>10</v>
      </c>
      <c r="B59" t="s">
        <v>39</v>
      </c>
      <c r="C59">
        <v>1</v>
      </c>
      <c r="D59" t="s">
        <v>85</v>
      </c>
      <c r="E59">
        <v>4</v>
      </c>
    </row>
    <row r="60" spans="1:5" x14ac:dyDescent="0.25">
      <c r="A60">
        <v>11</v>
      </c>
      <c r="B60" t="s">
        <v>40</v>
      </c>
      <c r="C60">
        <v>83</v>
      </c>
      <c r="D60" t="s">
        <v>85</v>
      </c>
      <c r="E60">
        <v>4</v>
      </c>
    </row>
    <row r="61" spans="1:5" x14ac:dyDescent="0.25">
      <c r="A61">
        <v>12</v>
      </c>
      <c r="B61" t="s">
        <v>41</v>
      </c>
      <c r="C61">
        <v>0</v>
      </c>
      <c r="D61" t="s">
        <v>85</v>
      </c>
      <c r="E61">
        <v>4</v>
      </c>
    </row>
    <row r="62" spans="1:5" x14ac:dyDescent="0.25">
      <c r="A62">
        <v>13</v>
      </c>
      <c r="B62" t="s">
        <v>10</v>
      </c>
      <c r="C62">
        <v>0</v>
      </c>
      <c r="D62" t="s">
        <v>85</v>
      </c>
      <c r="E62">
        <v>4</v>
      </c>
    </row>
    <row r="63" spans="1:5" x14ac:dyDescent="0.25">
      <c r="A63">
        <v>14</v>
      </c>
      <c r="B63" t="s">
        <v>42</v>
      </c>
      <c r="C63">
        <v>2</v>
      </c>
      <c r="D63" t="s">
        <v>85</v>
      </c>
      <c r="E63">
        <v>4</v>
      </c>
    </row>
    <row r="64" spans="1:5" x14ac:dyDescent="0.25">
      <c r="A64">
        <v>15</v>
      </c>
      <c r="B64" t="s">
        <v>43</v>
      </c>
      <c r="C64">
        <v>0</v>
      </c>
      <c r="D64" t="s">
        <v>85</v>
      </c>
      <c r="E64">
        <v>4</v>
      </c>
    </row>
    <row r="65" spans="1:5" x14ac:dyDescent="0.25">
      <c r="A65">
        <v>16</v>
      </c>
      <c r="B65" t="s">
        <v>44</v>
      </c>
      <c r="C65">
        <v>0</v>
      </c>
      <c r="D65" t="s">
        <v>85</v>
      </c>
      <c r="E65">
        <v>4</v>
      </c>
    </row>
    <row r="66" spans="1:5" x14ac:dyDescent="0.25">
      <c r="A66">
        <v>1</v>
      </c>
      <c r="B66" t="s">
        <v>33</v>
      </c>
      <c r="C66">
        <v>55</v>
      </c>
      <c r="D66" t="s">
        <v>118</v>
      </c>
      <c r="E66">
        <v>5</v>
      </c>
    </row>
    <row r="67" spans="1:5" x14ac:dyDescent="0.25">
      <c r="A67">
        <v>2</v>
      </c>
      <c r="B67" t="s">
        <v>34</v>
      </c>
      <c r="C67">
        <v>5</v>
      </c>
      <c r="D67" t="s">
        <v>118</v>
      </c>
      <c r="E67">
        <v>5</v>
      </c>
    </row>
    <row r="68" spans="1:5" x14ac:dyDescent="0.25">
      <c r="A68">
        <v>3</v>
      </c>
      <c r="B68" t="s">
        <v>35</v>
      </c>
      <c r="C68">
        <v>1</v>
      </c>
      <c r="D68" t="s">
        <v>118</v>
      </c>
      <c r="E68">
        <v>5</v>
      </c>
    </row>
    <row r="69" spans="1:5" x14ac:dyDescent="0.25">
      <c r="A69">
        <v>4</v>
      </c>
      <c r="B69" t="s">
        <v>36</v>
      </c>
      <c r="C69">
        <v>0</v>
      </c>
      <c r="D69" t="s">
        <v>118</v>
      </c>
      <c r="E69">
        <v>5</v>
      </c>
    </row>
    <row r="70" spans="1:5" x14ac:dyDescent="0.25">
      <c r="A70">
        <v>5</v>
      </c>
      <c r="B70" t="s">
        <v>37</v>
      </c>
      <c r="C70">
        <v>0</v>
      </c>
      <c r="D70" t="s">
        <v>118</v>
      </c>
      <c r="E70">
        <v>5</v>
      </c>
    </row>
    <row r="71" spans="1:5" x14ac:dyDescent="0.25">
      <c r="A71">
        <v>6</v>
      </c>
      <c r="B71" t="s">
        <v>45</v>
      </c>
      <c r="C71">
        <v>0</v>
      </c>
      <c r="D71" t="s">
        <v>118</v>
      </c>
      <c r="E71">
        <v>5</v>
      </c>
    </row>
    <row r="72" spans="1:5" x14ac:dyDescent="0.25">
      <c r="A72">
        <v>7</v>
      </c>
      <c r="B72" t="s">
        <v>117</v>
      </c>
      <c r="C72">
        <v>0</v>
      </c>
      <c r="D72" t="s">
        <v>118</v>
      </c>
      <c r="E72">
        <v>5</v>
      </c>
    </row>
    <row r="73" spans="1:5" x14ac:dyDescent="0.25">
      <c r="A73">
        <v>8</v>
      </c>
      <c r="B73" t="s">
        <v>4</v>
      </c>
      <c r="C73">
        <v>0</v>
      </c>
      <c r="D73" t="s">
        <v>118</v>
      </c>
      <c r="E73">
        <v>5</v>
      </c>
    </row>
    <row r="74" spans="1:5" x14ac:dyDescent="0.25">
      <c r="A74">
        <v>9</v>
      </c>
      <c r="B74" t="s">
        <v>38</v>
      </c>
      <c r="C74">
        <v>0</v>
      </c>
      <c r="D74" t="s">
        <v>118</v>
      </c>
      <c r="E74">
        <v>5</v>
      </c>
    </row>
    <row r="75" spans="1:5" x14ac:dyDescent="0.25">
      <c r="A75">
        <v>10</v>
      </c>
      <c r="B75" t="s">
        <v>39</v>
      </c>
      <c r="C75">
        <v>1</v>
      </c>
      <c r="D75" t="s">
        <v>118</v>
      </c>
      <c r="E75">
        <v>5</v>
      </c>
    </row>
    <row r="76" spans="1:5" x14ac:dyDescent="0.25">
      <c r="A76">
        <v>11</v>
      </c>
      <c r="B76" t="s">
        <v>40</v>
      </c>
      <c r="C76">
        <v>128</v>
      </c>
      <c r="D76" t="s">
        <v>118</v>
      </c>
      <c r="E76">
        <v>5</v>
      </c>
    </row>
    <row r="77" spans="1:5" x14ac:dyDescent="0.25">
      <c r="A77">
        <v>12</v>
      </c>
      <c r="B77" t="s">
        <v>41</v>
      </c>
      <c r="C77">
        <v>0</v>
      </c>
      <c r="D77" t="s">
        <v>118</v>
      </c>
      <c r="E77">
        <v>5</v>
      </c>
    </row>
    <row r="78" spans="1:5" x14ac:dyDescent="0.25">
      <c r="A78">
        <v>13</v>
      </c>
      <c r="B78" t="s">
        <v>10</v>
      </c>
      <c r="C78">
        <v>0</v>
      </c>
      <c r="D78" t="s">
        <v>118</v>
      </c>
      <c r="E78">
        <v>5</v>
      </c>
    </row>
    <row r="79" spans="1:5" x14ac:dyDescent="0.25">
      <c r="A79">
        <v>14</v>
      </c>
      <c r="B79" t="s">
        <v>42</v>
      </c>
      <c r="C79">
        <v>0</v>
      </c>
      <c r="D79" t="s">
        <v>118</v>
      </c>
      <c r="E79">
        <v>5</v>
      </c>
    </row>
    <row r="80" spans="1:5" x14ac:dyDescent="0.25">
      <c r="A80">
        <v>15</v>
      </c>
      <c r="B80" t="s">
        <v>43</v>
      </c>
      <c r="C80">
        <v>0</v>
      </c>
      <c r="D80" t="s">
        <v>118</v>
      </c>
      <c r="E80">
        <v>5</v>
      </c>
    </row>
    <row r="81" spans="1:5" x14ac:dyDescent="0.25">
      <c r="A81">
        <v>16</v>
      </c>
      <c r="B81" t="s">
        <v>44</v>
      </c>
      <c r="C81">
        <v>0</v>
      </c>
      <c r="D81" t="s">
        <v>118</v>
      </c>
      <c r="E81">
        <v>5</v>
      </c>
    </row>
    <row r="82" spans="1:5" x14ac:dyDescent="0.25">
      <c r="A82">
        <v>1</v>
      </c>
      <c r="B82" t="s">
        <v>33</v>
      </c>
      <c r="C82">
        <v>0</v>
      </c>
      <c r="D82" t="s">
        <v>38</v>
      </c>
      <c r="E82">
        <v>6</v>
      </c>
    </row>
    <row r="83" spans="1:5" x14ac:dyDescent="0.25">
      <c r="A83">
        <v>2</v>
      </c>
      <c r="B83" t="s">
        <v>34</v>
      </c>
      <c r="C83">
        <v>0</v>
      </c>
      <c r="D83" t="s">
        <v>38</v>
      </c>
      <c r="E83">
        <v>6</v>
      </c>
    </row>
    <row r="84" spans="1:5" x14ac:dyDescent="0.25">
      <c r="A84">
        <v>3</v>
      </c>
      <c r="B84" t="s">
        <v>35</v>
      </c>
      <c r="C84">
        <v>0</v>
      </c>
      <c r="D84" t="s">
        <v>38</v>
      </c>
      <c r="E84">
        <v>6</v>
      </c>
    </row>
    <row r="85" spans="1:5" x14ac:dyDescent="0.25">
      <c r="A85">
        <v>4</v>
      </c>
      <c r="B85" t="s">
        <v>36</v>
      </c>
      <c r="C85">
        <v>0</v>
      </c>
      <c r="D85" t="s">
        <v>38</v>
      </c>
      <c r="E85">
        <v>6</v>
      </c>
    </row>
    <row r="86" spans="1:5" x14ac:dyDescent="0.25">
      <c r="A86">
        <v>5</v>
      </c>
      <c r="B86" t="s">
        <v>37</v>
      </c>
      <c r="C86">
        <v>0</v>
      </c>
      <c r="D86" t="s">
        <v>38</v>
      </c>
      <c r="E86">
        <v>6</v>
      </c>
    </row>
    <row r="87" spans="1:5" x14ac:dyDescent="0.25">
      <c r="A87">
        <v>6</v>
      </c>
      <c r="B87" t="s">
        <v>45</v>
      </c>
      <c r="C87">
        <v>0</v>
      </c>
      <c r="D87" t="s">
        <v>38</v>
      </c>
      <c r="E87">
        <v>6</v>
      </c>
    </row>
    <row r="88" spans="1:5" x14ac:dyDescent="0.25">
      <c r="A88">
        <v>7</v>
      </c>
      <c r="B88" t="s">
        <v>117</v>
      </c>
      <c r="C88">
        <v>0</v>
      </c>
      <c r="D88" t="s">
        <v>38</v>
      </c>
      <c r="E88">
        <v>6</v>
      </c>
    </row>
    <row r="89" spans="1:5" x14ac:dyDescent="0.25">
      <c r="A89">
        <v>8</v>
      </c>
      <c r="B89" t="s">
        <v>4</v>
      </c>
      <c r="C89">
        <v>0</v>
      </c>
      <c r="D89" t="s">
        <v>38</v>
      </c>
      <c r="E89">
        <v>6</v>
      </c>
    </row>
    <row r="90" spans="1:5" x14ac:dyDescent="0.25">
      <c r="A90">
        <v>9</v>
      </c>
      <c r="B90" t="s">
        <v>38</v>
      </c>
      <c r="C90">
        <v>0</v>
      </c>
      <c r="D90" t="s">
        <v>38</v>
      </c>
      <c r="E90">
        <v>6</v>
      </c>
    </row>
    <row r="91" spans="1:5" x14ac:dyDescent="0.25">
      <c r="A91">
        <v>10</v>
      </c>
      <c r="B91" t="s">
        <v>39</v>
      </c>
      <c r="C91">
        <v>0</v>
      </c>
      <c r="D91" t="s">
        <v>38</v>
      </c>
      <c r="E91">
        <v>6</v>
      </c>
    </row>
    <row r="92" spans="1:5" x14ac:dyDescent="0.25">
      <c r="A92">
        <v>11</v>
      </c>
      <c r="B92" t="s">
        <v>40</v>
      </c>
      <c r="C92">
        <v>33</v>
      </c>
      <c r="D92" t="s">
        <v>38</v>
      </c>
      <c r="E92">
        <v>6</v>
      </c>
    </row>
    <row r="93" spans="1:5" x14ac:dyDescent="0.25">
      <c r="A93">
        <v>12</v>
      </c>
      <c r="B93" t="s">
        <v>41</v>
      </c>
      <c r="C93">
        <v>0</v>
      </c>
      <c r="D93" t="s">
        <v>38</v>
      </c>
      <c r="E93">
        <v>6</v>
      </c>
    </row>
    <row r="94" spans="1:5" x14ac:dyDescent="0.25">
      <c r="A94">
        <v>13</v>
      </c>
      <c r="B94" t="s">
        <v>10</v>
      </c>
      <c r="C94">
        <v>0</v>
      </c>
      <c r="D94" t="s">
        <v>38</v>
      </c>
      <c r="E94">
        <v>6</v>
      </c>
    </row>
    <row r="95" spans="1:5" x14ac:dyDescent="0.25">
      <c r="A95">
        <v>14</v>
      </c>
      <c r="B95" t="s">
        <v>42</v>
      </c>
      <c r="C95">
        <v>0</v>
      </c>
      <c r="D95" t="s">
        <v>38</v>
      </c>
      <c r="E95">
        <v>6</v>
      </c>
    </row>
    <row r="96" spans="1:5" x14ac:dyDescent="0.25">
      <c r="A96">
        <v>15</v>
      </c>
      <c r="B96" t="s">
        <v>43</v>
      </c>
      <c r="C96">
        <v>0</v>
      </c>
      <c r="D96" t="s">
        <v>38</v>
      </c>
      <c r="E96">
        <v>6</v>
      </c>
    </row>
    <row r="97" spans="1:5" x14ac:dyDescent="0.25">
      <c r="A97">
        <v>16</v>
      </c>
      <c r="B97" t="s">
        <v>44</v>
      </c>
      <c r="C97">
        <v>0</v>
      </c>
      <c r="D97" t="s">
        <v>38</v>
      </c>
      <c r="E97">
        <v>6</v>
      </c>
    </row>
    <row r="98" spans="1:5" x14ac:dyDescent="0.25">
      <c r="A98">
        <v>1</v>
      </c>
      <c r="B98" t="s">
        <v>33</v>
      </c>
      <c r="C98">
        <v>0</v>
      </c>
      <c r="D98" t="s">
        <v>4</v>
      </c>
      <c r="E98">
        <v>7</v>
      </c>
    </row>
    <row r="99" spans="1:5" x14ac:dyDescent="0.25">
      <c r="A99">
        <v>2</v>
      </c>
      <c r="B99" t="s">
        <v>34</v>
      </c>
      <c r="C99">
        <v>0</v>
      </c>
      <c r="D99" t="s">
        <v>4</v>
      </c>
      <c r="E99">
        <v>7</v>
      </c>
    </row>
    <row r="100" spans="1:5" x14ac:dyDescent="0.25">
      <c r="A100">
        <v>3</v>
      </c>
      <c r="B100" t="s">
        <v>35</v>
      </c>
      <c r="C100">
        <v>0</v>
      </c>
      <c r="D100" t="s">
        <v>4</v>
      </c>
      <c r="E100">
        <v>7</v>
      </c>
    </row>
    <row r="101" spans="1:5" x14ac:dyDescent="0.25">
      <c r="A101">
        <v>4</v>
      </c>
      <c r="B101" t="s">
        <v>36</v>
      </c>
      <c r="C101">
        <v>0</v>
      </c>
      <c r="D101" t="s">
        <v>4</v>
      </c>
      <c r="E101">
        <v>7</v>
      </c>
    </row>
    <row r="102" spans="1:5" x14ac:dyDescent="0.25">
      <c r="A102">
        <v>5</v>
      </c>
      <c r="B102" t="s">
        <v>37</v>
      </c>
      <c r="C102">
        <v>0</v>
      </c>
      <c r="D102" t="s">
        <v>4</v>
      </c>
      <c r="E102">
        <v>7</v>
      </c>
    </row>
    <row r="103" spans="1:5" x14ac:dyDescent="0.25">
      <c r="A103">
        <v>6</v>
      </c>
      <c r="B103" t="s">
        <v>45</v>
      </c>
      <c r="C103">
        <v>0</v>
      </c>
      <c r="D103" t="s">
        <v>4</v>
      </c>
      <c r="E103">
        <v>7</v>
      </c>
    </row>
    <row r="104" spans="1:5" x14ac:dyDescent="0.25">
      <c r="A104">
        <v>7</v>
      </c>
      <c r="B104" t="s">
        <v>117</v>
      </c>
      <c r="C104">
        <v>0</v>
      </c>
      <c r="D104" t="s">
        <v>4</v>
      </c>
      <c r="E104">
        <v>7</v>
      </c>
    </row>
    <row r="105" spans="1:5" x14ac:dyDescent="0.25">
      <c r="A105">
        <v>8</v>
      </c>
      <c r="B105" t="s">
        <v>4</v>
      </c>
      <c r="C105">
        <v>0</v>
      </c>
      <c r="D105" t="s">
        <v>4</v>
      </c>
      <c r="E105">
        <v>7</v>
      </c>
    </row>
    <row r="106" spans="1:5" x14ac:dyDescent="0.25">
      <c r="A106">
        <v>9</v>
      </c>
      <c r="B106" t="s">
        <v>38</v>
      </c>
      <c r="C106">
        <v>0</v>
      </c>
      <c r="D106" t="s">
        <v>4</v>
      </c>
      <c r="E106">
        <v>7</v>
      </c>
    </row>
    <row r="107" spans="1:5" x14ac:dyDescent="0.25">
      <c r="A107">
        <v>10</v>
      </c>
      <c r="B107" t="s">
        <v>39</v>
      </c>
      <c r="C107">
        <v>0</v>
      </c>
      <c r="D107" t="s">
        <v>4</v>
      </c>
      <c r="E107">
        <v>7</v>
      </c>
    </row>
    <row r="108" spans="1:5" x14ac:dyDescent="0.25">
      <c r="A108">
        <v>11</v>
      </c>
      <c r="B108" t="s">
        <v>40</v>
      </c>
      <c r="C108">
        <v>0</v>
      </c>
      <c r="D108" t="s">
        <v>4</v>
      </c>
      <c r="E108">
        <v>7</v>
      </c>
    </row>
    <row r="109" spans="1:5" x14ac:dyDescent="0.25">
      <c r="A109">
        <v>12</v>
      </c>
      <c r="B109" t="s">
        <v>41</v>
      </c>
      <c r="C109">
        <v>0</v>
      </c>
      <c r="D109" t="s">
        <v>4</v>
      </c>
      <c r="E109">
        <v>7</v>
      </c>
    </row>
    <row r="110" spans="1:5" x14ac:dyDescent="0.25">
      <c r="A110">
        <v>13</v>
      </c>
      <c r="B110" t="s">
        <v>10</v>
      </c>
      <c r="C110">
        <v>0</v>
      </c>
      <c r="D110" t="s">
        <v>4</v>
      </c>
      <c r="E110">
        <v>7</v>
      </c>
    </row>
    <row r="111" spans="1:5" x14ac:dyDescent="0.25">
      <c r="A111">
        <v>14</v>
      </c>
      <c r="B111" t="s">
        <v>42</v>
      </c>
      <c r="C111">
        <v>0</v>
      </c>
      <c r="D111" t="s">
        <v>4</v>
      </c>
      <c r="E111">
        <v>7</v>
      </c>
    </row>
    <row r="112" spans="1:5" x14ac:dyDescent="0.25">
      <c r="A112">
        <v>15</v>
      </c>
      <c r="B112" t="s">
        <v>43</v>
      </c>
      <c r="C112">
        <v>0</v>
      </c>
      <c r="D112" t="s">
        <v>4</v>
      </c>
      <c r="E112">
        <v>7</v>
      </c>
    </row>
    <row r="113" spans="1:5" x14ac:dyDescent="0.25">
      <c r="A113">
        <v>16</v>
      </c>
      <c r="B113" t="s">
        <v>44</v>
      </c>
      <c r="C113">
        <v>0</v>
      </c>
      <c r="D113" t="s">
        <v>4</v>
      </c>
      <c r="E113">
        <v>7</v>
      </c>
    </row>
    <row r="114" spans="1:5" x14ac:dyDescent="0.25">
      <c r="A114">
        <v>1</v>
      </c>
      <c r="B114" t="s">
        <v>33</v>
      </c>
      <c r="C114" s="2">
        <v>0</v>
      </c>
      <c r="D114" t="s">
        <v>41</v>
      </c>
      <c r="E114">
        <v>8</v>
      </c>
    </row>
    <row r="115" spans="1:5" x14ac:dyDescent="0.25">
      <c r="A115">
        <v>2</v>
      </c>
      <c r="B115" t="s">
        <v>34</v>
      </c>
      <c r="C115" s="2">
        <v>0</v>
      </c>
      <c r="D115" s="2" t="s">
        <v>41</v>
      </c>
      <c r="E115">
        <v>8</v>
      </c>
    </row>
    <row r="116" spans="1:5" x14ac:dyDescent="0.25">
      <c r="A116">
        <v>3</v>
      </c>
      <c r="B116" t="s">
        <v>35</v>
      </c>
      <c r="C116" s="2">
        <v>0</v>
      </c>
      <c r="D116" s="2" t="s">
        <v>41</v>
      </c>
      <c r="E116">
        <v>8</v>
      </c>
    </row>
    <row r="117" spans="1:5" x14ac:dyDescent="0.25">
      <c r="A117">
        <v>4</v>
      </c>
      <c r="B117" t="s">
        <v>36</v>
      </c>
      <c r="C117" s="2">
        <v>0</v>
      </c>
      <c r="D117" s="2" t="s">
        <v>41</v>
      </c>
      <c r="E117">
        <v>8</v>
      </c>
    </row>
    <row r="118" spans="1:5" x14ac:dyDescent="0.25">
      <c r="A118">
        <v>5</v>
      </c>
      <c r="B118" t="s">
        <v>37</v>
      </c>
      <c r="C118" s="2">
        <v>0</v>
      </c>
      <c r="D118" s="2" t="s">
        <v>41</v>
      </c>
      <c r="E118">
        <v>8</v>
      </c>
    </row>
    <row r="119" spans="1:5" x14ac:dyDescent="0.25">
      <c r="A119">
        <v>6</v>
      </c>
      <c r="B119" t="s">
        <v>45</v>
      </c>
      <c r="C119" s="2">
        <v>0</v>
      </c>
      <c r="D119" s="2" t="s">
        <v>41</v>
      </c>
      <c r="E119">
        <v>8</v>
      </c>
    </row>
    <row r="120" spans="1:5" x14ac:dyDescent="0.25">
      <c r="A120">
        <v>7</v>
      </c>
      <c r="B120" t="s">
        <v>117</v>
      </c>
      <c r="C120" s="2">
        <v>0</v>
      </c>
      <c r="D120" s="2" t="s">
        <v>41</v>
      </c>
      <c r="E120">
        <v>8</v>
      </c>
    </row>
    <row r="121" spans="1:5" x14ac:dyDescent="0.25">
      <c r="A121" s="2">
        <v>8</v>
      </c>
      <c r="B121" s="2" t="s">
        <v>4</v>
      </c>
      <c r="C121" s="2">
        <v>0</v>
      </c>
      <c r="D121" s="2" t="s">
        <v>41</v>
      </c>
      <c r="E121" s="2">
        <v>8</v>
      </c>
    </row>
    <row r="122" spans="1:5" x14ac:dyDescent="0.25">
      <c r="A122" s="2">
        <v>9</v>
      </c>
      <c r="B122" s="2" t="s">
        <v>38</v>
      </c>
      <c r="C122" s="2">
        <v>0</v>
      </c>
      <c r="D122" s="2" t="s">
        <v>41</v>
      </c>
      <c r="E122" s="2">
        <v>8</v>
      </c>
    </row>
    <row r="123" spans="1:5" x14ac:dyDescent="0.25">
      <c r="A123" s="2">
        <v>10</v>
      </c>
      <c r="B123" s="2" t="s">
        <v>39</v>
      </c>
      <c r="C123" s="2">
        <v>0</v>
      </c>
      <c r="D123" s="2" t="s">
        <v>41</v>
      </c>
      <c r="E123" s="2">
        <v>8</v>
      </c>
    </row>
    <row r="124" spans="1:5" x14ac:dyDescent="0.25">
      <c r="A124" s="2">
        <v>11</v>
      </c>
      <c r="B124" s="2" t="s">
        <v>40</v>
      </c>
      <c r="C124" s="2">
        <v>155</v>
      </c>
      <c r="D124" s="2" t="s">
        <v>41</v>
      </c>
      <c r="E124" s="2">
        <v>8</v>
      </c>
    </row>
    <row r="125" spans="1:5" x14ac:dyDescent="0.25">
      <c r="A125" s="2">
        <v>12</v>
      </c>
      <c r="B125" s="2" t="s">
        <v>41</v>
      </c>
      <c r="C125" s="2">
        <v>0</v>
      </c>
      <c r="D125" s="2" t="s">
        <v>41</v>
      </c>
      <c r="E125" s="2">
        <v>8</v>
      </c>
    </row>
    <row r="126" spans="1:5" x14ac:dyDescent="0.25">
      <c r="A126" s="2">
        <v>13</v>
      </c>
      <c r="B126" s="2" t="s">
        <v>10</v>
      </c>
      <c r="C126" s="2">
        <v>0</v>
      </c>
      <c r="D126" s="2" t="s">
        <v>41</v>
      </c>
      <c r="E126" s="2">
        <v>8</v>
      </c>
    </row>
    <row r="127" spans="1:5" x14ac:dyDescent="0.25">
      <c r="A127" s="2">
        <v>14</v>
      </c>
      <c r="B127" s="2" t="s">
        <v>42</v>
      </c>
      <c r="C127" s="2">
        <v>0</v>
      </c>
      <c r="D127" s="2" t="s">
        <v>41</v>
      </c>
      <c r="E127" s="2">
        <v>8</v>
      </c>
    </row>
    <row r="128" spans="1:5" x14ac:dyDescent="0.25">
      <c r="A128" s="2">
        <v>15</v>
      </c>
      <c r="B128" s="2" t="s">
        <v>43</v>
      </c>
      <c r="C128" s="2">
        <v>0</v>
      </c>
      <c r="D128" s="2" t="s">
        <v>41</v>
      </c>
      <c r="E128" s="2">
        <v>8</v>
      </c>
    </row>
    <row r="129" spans="1:5" x14ac:dyDescent="0.25">
      <c r="A129" s="2">
        <v>16</v>
      </c>
      <c r="B129" s="2" t="s">
        <v>44</v>
      </c>
      <c r="C129" s="2">
        <v>0</v>
      </c>
      <c r="D129" s="2" t="s">
        <v>41</v>
      </c>
      <c r="E129" s="2">
        <v>8</v>
      </c>
    </row>
    <row r="130" spans="1:5" x14ac:dyDescent="0.25">
      <c r="A130" s="2">
        <v>1</v>
      </c>
      <c r="B130" s="2" t="s">
        <v>33</v>
      </c>
      <c r="C130" s="2">
        <v>3257</v>
      </c>
      <c r="D130" s="2" t="s">
        <v>84</v>
      </c>
      <c r="E130" s="2">
        <v>9</v>
      </c>
    </row>
    <row r="131" spans="1:5" x14ac:dyDescent="0.25">
      <c r="A131" s="2">
        <v>2</v>
      </c>
      <c r="B131" s="2" t="s">
        <v>34</v>
      </c>
      <c r="C131" s="2">
        <v>317</v>
      </c>
      <c r="D131" s="2" t="s">
        <v>84</v>
      </c>
      <c r="E131" s="2">
        <v>9</v>
      </c>
    </row>
    <row r="132" spans="1:5" x14ac:dyDescent="0.25">
      <c r="A132" s="2">
        <v>3</v>
      </c>
      <c r="B132" s="2" t="s">
        <v>35</v>
      </c>
      <c r="C132" s="2">
        <v>68</v>
      </c>
      <c r="D132" s="2" t="s">
        <v>84</v>
      </c>
      <c r="E132" s="2">
        <v>9</v>
      </c>
    </row>
    <row r="133" spans="1:5" x14ac:dyDescent="0.25">
      <c r="A133" s="2">
        <v>4</v>
      </c>
      <c r="B133" s="2" t="s">
        <v>36</v>
      </c>
      <c r="C133" s="2">
        <v>4</v>
      </c>
      <c r="D133" s="2" t="s">
        <v>84</v>
      </c>
      <c r="E133" s="2">
        <v>9</v>
      </c>
    </row>
    <row r="134" spans="1:5" x14ac:dyDescent="0.25">
      <c r="A134" s="2">
        <v>5</v>
      </c>
      <c r="B134" s="2" t="s">
        <v>37</v>
      </c>
      <c r="C134" s="2">
        <v>1</v>
      </c>
      <c r="D134" s="2" t="s">
        <v>84</v>
      </c>
      <c r="E134" s="2">
        <v>9</v>
      </c>
    </row>
    <row r="135" spans="1:5" x14ac:dyDescent="0.25">
      <c r="A135" s="2">
        <v>6</v>
      </c>
      <c r="B135" s="2" t="s">
        <v>45</v>
      </c>
      <c r="C135" s="2">
        <v>1</v>
      </c>
      <c r="D135" s="2" t="s">
        <v>84</v>
      </c>
      <c r="E135" s="2">
        <v>9</v>
      </c>
    </row>
    <row r="136" spans="1:5" x14ac:dyDescent="0.25">
      <c r="A136" s="2">
        <v>7</v>
      </c>
      <c r="B136" s="2" t="s">
        <v>117</v>
      </c>
      <c r="C136" s="2">
        <v>0</v>
      </c>
      <c r="D136" s="2" t="s">
        <v>84</v>
      </c>
      <c r="E136" s="2">
        <v>9</v>
      </c>
    </row>
    <row r="137" spans="1:5" x14ac:dyDescent="0.25">
      <c r="A137" s="2">
        <v>8</v>
      </c>
      <c r="B137" s="2" t="s">
        <v>4</v>
      </c>
      <c r="C137" s="2">
        <v>0</v>
      </c>
      <c r="D137" s="2" t="s">
        <v>84</v>
      </c>
      <c r="E137" s="2">
        <v>9</v>
      </c>
    </row>
    <row r="138" spans="1:5" x14ac:dyDescent="0.25">
      <c r="A138" s="2">
        <v>9</v>
      </c>
      <c r="B138" s="2" t="s">
        <v>38</v>
      </c>
      <c r="C138" s="2">
        <v>2</v>
      </c>
      <c r="D138" s="2" t="s">
        <v>84</v>
      </c>
      <c r="E138" s="2">
        <v>9</v>
      </c>
    </row>
    <row r="139" spans="1:5" x14ac:dyDescent="0.25">
      <c r="A139" s="2">
        <v>10</v>
      </c>
      <c r="B139" s="2" t="s">
        <v>39</v>
      </c>
      <c r="C139" s="2">
        <v>3</v>
      </c>
      <c r="D139" s="2" t="s">
        <v>84</v>
      </c>
      <c r="E139" s="2">
        <v>9</v>
      </c>
    </row>
    <row r="140" spans="1:5" x14ac:dyDescent="0.25">
      <c r="A140" s="2">
        <v>11</v>
      </c>
      <c r="B140" s="2" t="s">
        <v>40</v>
      </c>
      <c r="C140" s="2">
        <v>934</v>
      </c>
      <c r="D140" s="2" t="s">
        <v>84</v>
      </c>
      <c r="E140" s="2">
        <v>9</v>
      </c>
    </row>
    <row r="141" spans="1:5" x14ac:dyDescent="0.25">
      <c r="A141" s="2">
        <v>12</v>
      </c>
      <c r="B141" s="2" t="s">
        <v>41</v>
      </c>
      <c r="C141" s="2">
        <v>0</v>
      </c>
      <c r="D141" s="2" t="s">
        <v>84</v>
      </c>
      <c r="E141" s="2">
        <v>9</v>
      </c>
    </row>
    <row r="142" spans="1:5" x14ac:dyDescent="0.25">
      <c r="A142" s="2">
        <v>13</v>
      </c>
      <c r="B142" s="2" t="s">
        <v>10</v>
      </c>
      <c r="C142" s="2">
        <v>4</v>
      </c>
      <c r="D142" s="2" t="s">
        <v>84</v>
      </c>
      <c r="E142" s="2">
        <v>9</v>
      </c>
    </row>
    <row r="143" spans="1:5" x14ac:dyDescent="0.25">
      <c r="A143" s="2">
        <v>14</v>
      </c>
      <c r="B143" s="2" t="s">
        <v>42</v>
      </c>
      <c r="C143" s="2">
        <v>12</v>
      </c>
      <c r="D143" s="2" t="s">
        <v>84</v>
      </c>
      <c r="E143" s="2">
        <v>9</v>
      </c>
    </row>
    <row r="144" spans="1:5" x14ac:dyDescent="0.25">
      <c r="A144" s="2">
        <v>15</v>
      </c>
      <c r="B144" s="2" t="s">
        <v>43</v>
      </c>
      <c r="C144" s="2">
        <v>0</v>
      </c>
      <c r="D144" s="2" t="s">
        <v>84</v>
      </c>
      <c r="E144" s="2">
        <v>9</v>
      </c>
    </row>
    <row r="145" spans="1:5" x14ac:dyDescent="0.25">
      <c r="A145" s="2">
        <v>16</v>
      </c>
      <c r="B145" s="2" t="s">
        <v>44</v>
      </c>
      <c r="C145" s="2">
        <v>5</v>
      </c>
      <c r="D145" s="2" t="s">
        <v>84</v>
      </c>
      <c r="E145" s="2">
        <v>9</v>
      </c>
    </row>
  </sheetData>
  <pageMargins left="0.7" right="0.7" top="0.75" bottom="0.75" header="0.3" footer="0.3"/>
  <tableParts count="1">
    <tablePart r:id="rId1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/>
  <dimension ref="A1:D4"/>
  <sheetViews>
    <sheetView workbookViewId="0"/>
  </sheetViews>
  <sheetFormatPr defaultRowHeight="15" x14ac:dyDescent="0.25"/>
  <cols>
    <col min="1" max="1" width="5.28515625" bestFit="1" customWidth="1"/>
    <col min="2" max="2" width="8.5703125" bestFit="1" customWidth="1"/>
    <col min="3" max="3" width="38.7109375" bestFit="1" customWidth="1"/>
    <col min="4" max="4" width="18.7109375" bestFit="1" customWidth="1"/>
  </cols>
  <sheetData>
    <row r="1" spans="1:4" x14ac:dyDescent="0.25">
      <c r="A1" t="s">
        <v>96</v>
      </c>
      <c r="B1" t="s">
        <v>101</v>
      </c>
      <c r="C1" t="s">
        <v>2</v>
      </c>
      <c r="D1" t="s">
        <v>111</v>
      </c>
    </row>
    <row r="2" spans="1:4" x14ac:dyDescent="0.25">
      <c r="A2">
        <v>1</v>
      </c>
      <c r="B2">
        <v>132</v>
      </c>
      <c r="C2" t="s">
        <v>86</v>
      </c>
      <c r="D2" t="s">
        <v>3</v>
      </c>
    </row>
    <row r="3" spans="1:4" x14ac:dyDescent="0.25">
      <c r="A3">
        <v>2</v>
      </c>
      <c r="B3">
        <v>78</v>
      </c>
      <c r="C3" t="s">
        <v>86</v>
      </c>
      <c r="D3" t="s">
        <v>87</v>
      </c>
    </row>
    <row r="4" spans="1:4" x14ac:dyDescent="0.25">
      <c r="A4">
        <v>3</v>
      </c>
      <c r="B4">
        <v>3</v>
      </c>
      <c r="C4" t="s">
        <v>86</v>
      </c>
      <c r="D4" t="s">
        <v>88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9"/>
  <dimension ref="A1:C12"/>
  <sheetViews>
    <sheetView workbookViewId="0"/>
  </sheetViews>
  <sheetFormatPr defaultRowHeight="15" x14ac:dyDescent="0.25"/>
  <cols>
    <col min="1" max="1" width="5.28515625" bestFit="1" customWidth="1"/>
    <col min="2" max="2" width="19.42578125" bestFit="1" customWidth="1"/>
    <col min="3" max="3" width="8.5703125" bestFit="1" customWidth="1"/>
  </cols>
  <sheetData>
    <row r="1" spans="1:3" x14ac:dyDescent="0.25">
      <c r="A1" t="s">
        <v>96</v>
      </c>
      <c r="B1" t="s">
        <v>132</v>
      </c>
      <c r="C1" t="s">
        <v>101</v>
      </c>
    </row>
    <row r="2" spans="1:3" x14ac:dyDescent="0.25">
      <c r="A2">
        <v>1</v>
      </c>
      <c r="B2" t="s">
        <v>12</v>
      </c>
      <c r="C2">
        <v>243</v>
      </c>
    </row>
    <row r="3" spans="1:3" x14ac:dyDescent="0.25">
      <c r="A3">
        <v>2</v>
      </c>
      <c r="B3" t="s">
        <v>13</v>
      </c>
      <c r="C3">
        <v>52</v>
      </c>
    </row>
    <row r="4" spans="1:3" x14ac:dyDescent="0.25">
      <c r="A4">
        <v>3</v>
      </c>
      <c r="B4" t="s">
        <v>14</v>
      </c>
      <c r="C4">
        <v>26</v>
      </c>
    </row>
    <row r="5" spans="1:3" x14ac:dyDescent="0.25">
      <c r="A5">
        <v>4</v>
      </c>
      <c r="B5" t="s">
        <v>81</v>
      </c>
      <c r="C5">
        <v>97</v>
      </c>
    </row>
    <row r="6" spans="1:3" x14ac:dyDescent="0.25">
      <c r="A6">
        <v>5</v>
      </c>
      <c r="B6" t="s">
        <v>82</v>
      </c>
      <c r="C6">
        <v>0</v>
      </c>
    </row>
    <row r="7" spans="1:3" x14ac:dyDescent="0.25">
      <c r="A7">
        <v>6</v>
      </c>
      <c r="B7" t="s">
        <v>133</v>
      </c>
      <c r="C7">
        <v>0</v>
      </c>
    </row>
    <row r="8" spans="1:3" x14ac:dyDescent="0.25">
      <c r="A8">
        <v>7</v>
      </c>
      <c r="B8" t="s">
        <v>15</v>
      </c>
      <c r="C8">
        <v>0</v>
      </c>
    </row>
    <row r="9" spans="1:3" x14ac:dyDescent="0.25">
      <c r="A9">
        <v>8</v>
      </c>
      <c r="B9" t="s">
        <v>16</v>
      </c>
      <c r="C9">
        <v>0</v>
      </c>
    </row>
    <row r="10" spans="1:3" x14ac:dyDescent="0.25">
      <c r="A10">
        <v>9</v>
      </c>
      <c r="B10" t="s">
        <v>17</v>
      </c>
      <c r="C10">
        <v>0</v>
      </c>
    </row>
    <row r="11" spans="1:3" x14ac:dyDescent="0.25">
      <c r="A11">
        <v>10</v>
      </c>
      <c r="B11" t="s">
        <v>18</v>
      </c>
      <c r="C11">
        <v>0</v>
      </c>
    </row>
    <row r="12" spans="1:3" x14ac:dyDescent="0.25">
      <c r="A12">
        <v>11</v>
      </c>
      <c r="B12" t="s">
        <v>83</v>
      </c>
      <c r="C12">
        <v>0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/>
  <dimension ref="A1:D4"/>
  <sheetViews>
    <sheetView workbookViewId="0"/>
  </sheetViews>
  <sheetFormatPr defaultRowHeight="15" x14ac:dyDescent="0.25"/>
  <cols>
    <col min="1" max="1" width="5.28515625" bestFit="1" customWidth="1"/>
    <col min="2" max="2" width="14.5703125" bestFit="1" customWidth="1"/>
    <col min="3" max="3" width="10.5703125" bestFit="1" customWidth="1"/>
    <col min="4" max="4" width="10.140625" bestFit="1" customWidth="1"/>
  </cols>
  <sheetData>
    <row r="1" spans="1:4" x14ac:dyDescent="0.25">
      <c r="A1" t="s">
        <v>96</v>
      </c>
      <c r="B1" t="s">
        <v>128</v>
      </c>
      <c r="C1" t="s">
        <v>29</v>
      </c>
      <c r="D1" t="s">
        <v>129</v>
      </c>
    </row>
    <row r="2" spans="1:4" x14ac:dyDescent="0.25">
      <c r="A2">
        <v>1</v>
      </c>
      <c r="B2" t="s">
        <v>130</v>
      </c>
      <c r="C2">
        <v>0</v>
      </c>
      <c r="D2">
        <v>0</v>
      </c>
    </row>
    <row r="3" spans="1:4" x14ac:dyDescent="0.25">
      <c r="A3">
        <v>2</v>
      </c>
      <c r="B3" t="s">
        <v>131</v>
      </c>
      <c r="C3">
        <v>0</v>
      </c>
      <c r="D3">
        <v>0</v>
      </c>
    </row>
    <row r="4" spans="1:4" x14ac:dyDescent="0.25">
      <c r="A4">
        <v>3</v>
      </c>
      <c r="B4" t="s">
        <v>21</v>
      </c>
      <c r="C4">
        <v>0</v>
      </c>
      <c r="D4">
        <v>0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G37"/>
  <sheetViews>
    <sheetView workbookViewId="0">
      <selection activeCell="G19" sqref="G19"/>
    </sheetView>
  </sheetViews>
  <sheetFormatPr defaultRowHeight="15" x14ac:dyDescent="0.25"/>
  <cols>
    <col min="1" max="1" width="5.28515625" bestFit="1" customWidth="1"/>
    <col min="2" max="2" width="19" bestFit="1" customWidth="1"/>
    <col min="3" max="3" width="14.5703125" bestFit="1" customWidth="1"/>
    <col min="4" max="4" width="8.140625" bestFit="1" customWidth="1"/>
    <col min="6" max="6" width="8.5703125" bestFit="1" customWidth="1"/>
    <col min="7" max="7" width="11.28515625" bestFit="1" customWidth="1"/>
  </cols>
  <sheetData>
    <row r="1" spans="1:7" x14ac:dyDescent="0.25">
      <c r="A1" t="s">
        <v>96</v>
      </c>
      <c r="B1" t="s">
        <v>97</v>
      </c>
      <c r="C1" t="s">
        <v>98</v>
      </c>
      <c r="D1" t="s">
        <v>99</v>
      </c>
      <c r="E1" t="s">
        <v>100</v>
      </c>
      <c r="F1" t="s">
        <v>101</v>
      </c>
      <c r="G1" t="s">
        <v>102</v>
      </c>
    </row>
    <row r="2" spans="1:7" x14ac:dyDescent="0.25">
      <c r="A2">
        <v>1</v>
      </c>
      <c r="B2" t="s">
        <v>124</v>
      </c>
      <c r="C2" t="s">
        <v>30</v>
      </c>
      <c r="D2" t="s">
        <v>29</v>
      </c>
      <c r="E2">
        <v>1</v>
      </c>
      <c r="F2">
        <v>48</v>
      </c>
      <c r="G2">
        <v>1</v>
      </c>
    </row>
    <row r="3" spans="1:7" x14ac:dyDescent="0.25">
      <c r="A3">
        <v>2</v>
      </c>
      <c r="B3" t="s">
        <v>123</v>
      </c>
      <c r="C3" t="s">
        <v>30</v>
      </c>
      <c r="D3" t="s">
        <v>29</v>
      </c>
      <c r="E3">
        <v>1</v>
      </c>
      <c r="F3">
        <v>12</v>
      </c>
      <c r="G3">
        <v>1</v>
      </c>
    </row>
    <row r="4" spans="1:7" x14ac:dyDescent="0.25">
      <c r="A4">
        <v>3</v>
      </c>
      <c r="B4" t="s">
        <v>141</v>
      </c>
      <c r="C4" t="s">
        <v>30</v>
      </c>
      <c r="D4" t="s">
        <v>29</v>
      </c>
      <c r="E4">
        <v>1</v>
      </c>
      <c r="F4">
        <v>1</v>
      </c>
      <c r="G4">
        <v>1</v>
      </c>
    </row>
    <row r="5" spans="1:7" x14ac:dyDescent="0.25">
      <c r="A5">
        <v>4</v>
      </c>
      <c r="B5" t="s">
        <v>151</v>
      </c>
      <c r="C5" t="s">
        <v>30</v>
      </c>
      <c r="D5" t="s">
        <v>29</v>
      </c>
      <c r="E5">
        <v>1</v>
      </c>
      <c r="F5">
        <v>2</v>
      </c>
      <c r="G5">
        <v>1</v>
      </c>
    </row>
    <row r="6" spans="1:7" x14ac:dyDescent="0.25">
      <c r="A6">
        <v>5</v>
      </c>
      <c r="B6" t="s">
        <v>140</v>
      </c>
      <c r="C6" t="s">
        <v>30</v>
      </c>
      <c r="D6" t="s">
        <v>29</v>
      </c>
      <c r="E6">
        <v>1</v>
      </c>
      <c r="F6">
        <v>2</v>
      </c>
      <c r="G6">
        <v>1</v>
      </c>
    </row>
    <row r="7" spans="1:7" x14ac:dyDescent="0.25">
      <c r="A7">
        <v>6</v>
      </c>
      <c r="B7" t="s">
        <v>103</v>
      </c>
      <c r="C7" t="s">
        <v>30</v>
      </c>
      <c r="D7" t="s">
        <v>29</v>
      </c>
      <c r="E7">
        <v>1</v>
      </c>
      <c r="F7">
        <v>16</v>
      </c>
      <c r="G7">
        <v>1</v>
      </c>
    </row>
    <row r="8" spans="1:7" x14ac:dyDescent="0.25">
      <c r="A8">
        <v>1</v>
      </c>
      <c r="B8" t="s">
        <v>124</v>
      </c>
      <c r="C8" t="s">
        <v>30</v>
      </c>
      <c r="D8" t="s">
        <v>9</v>
      </c>
      <c r="E8">
        <v>2</v>
      </c>
      <c r="F8">
        <v>116</v>
      </c>
      <c r="G8">
        <v>1</v>
      </c>
    </row>
    <row r="9" spans="1:7" x14ac:dyDescent="0.25">
      <c r="A9">
        <v>2</v>
      </c>
      <c r="B9" t="s">
        <v>123</v>
      </c>
      <c r="C9" t="s">
        <v>30</v>
      </c>
      <c r="D9" t="s">
        <v>9</v>
      </c>
      <c r="E9">
        <v>2</v>
      </c>
      <c r="F9">
        <v>15</v>
      </c>
      <c r="G9">
        <v>1</v>
      </c>
    </row>
    <row r="10" spans="1:7" x14ac:dyDescent="0.25">
      <c r="A10">
        <v>3</v>
      </c>
      <c r="B10" t="s">
        <v>141</v>
      </c>
      <c r="C10" t="s">
        <v>30</v>
      </c>
      <c r="D10" t="s">
        <v>9</v>
      </c>
      <c r="E10">
        <v>2</v>
      </c>
      <c r="F10">
        <v>1</v>
      </c>
      <c r="G10">
        <v>1</v>
      </c>
    </row>
    <row r="11" spans="1:7" x14ac:dyDescent="0.25">
      <c r="A11">
        <v>4</v>
      </c>
      <c r="B11" t="s">
        <v>151</v>
      </c>
      <c r="C11" t="s">
        <v>30</v>
      </c>
      <c r="D11" t="s">
        <v>9</v>
      </c>
      <c r="E11">
        <v>2</v>
      </c>
      <c r="F11">
        <v>3</v>
      </c>
      <c r="G11">
        <v>1</v>
      </c>
    </row>
    <row r="12" spans="1:7" x14ac:dyDescent="0.25">
      <c r="A12">
        <v>5</v>
      </c>
      <c r="B12" t="s">
        <v>140</v>
      </c>
      <c r="C12" t="s">
        <v>30</v>
      </c>
      <c r="D12" t="s">
        <v>9</v>
      </c>
      <c r="E12">
        <v>2</v>
      </c>
      <c r="F12">
        <v>2</v>
      </c>
      <c r="G12">
        <v>1</v>
      </c>
    </row>
    <row r="13" spans="1:7" x14ac:dyDescent="0.25">
      <c r="A13">
        <v>6</v>
      </c>
      <c r="B13" t="s">
        <v>103</v>
      </c>
      <c r="C13" t="s">
        <v>30</v>
      </c>
      <c r="D13" t="s">
        <v>9</v>
      </c>
      <c r="E13">
        <v>2</v>
      </c>
      <c r="F13">
        <v>24</v>
      </c>
      <c r="G13">
        <v>1</v>
      </c>
    </row>
    <row r="14" spans="1:7" x14ac:dyDescent="0.25">
      <c r="A14">
        <v>1</v>
      </c>
      <c r="B14" t="s">
        <v>124</v>
      </c>
      <c r="C14" t="s">
        <v>53</v>
      </c>
      <c r="D14" t="s">
        <v>29</v>
      </c>
      <c r="E14">
        <v>1</v>
      </c>
      <c r="F14">
        <v>72</v>
      </c>
      <c r="G14">
        <v>2</v>
      </c>
    </row>
    <row r="15" spans="1:7" x14ac:dyDescent="0.25">
      <c r="A15">
        <v>2</v>
      </c>
      <c r="B15" t="s">
        <v>123</v>
      </c>
      <c r="C15" s="2" t="s">
        <v>53</v>
      </c>
      <c r="D15" t="s">
        <v>29</v>
      </c>
      <c r="E15">
        <v>1</v>
      </c>
      <c r="F15" s="2">
        <v>23</v>
      </c>
      <c r="G15">
        <v>2</v>
      </c>
    </row>
    <row r="16" spans="1:7" x14ac:dyDescent="0.25">
      <c r="A16">
        <v>3</v>
      </c>
      <c r="B16" t="s">
        <v>141</v>
      </c>
      <c r="C16" s="2" t="s">
        <v>53</v>
      </c>
      <c r="D16" t="s">
        <v>29</v>
      </c>
      <c r="E16">
        <v>1</v>
      </c>
      <c r="F16" s="2">
        <v>1</v>
      </c>
      <c r="G16">
        <v>2</v>
      </c>
    </row>
    <row r="17" spans="1:7" x14ac:dyDescent="0.25">
      <c r="A17">
        <v>4</v>
      </c>
      <c r="B17" t="s">
        <v>151</v>
      </c>
      <c r="C17" s="2" t="s">
        <v>53</v>
      </c>
      <c r="D17" t="s">
        <v>29</v>
      </c>
      <c r="E17">
        <v>1</v>
      </c>
      <c r="F17" s="2">
        <v>4</v>
      </c>
      <c r="G17">
        <v>2</v>
      </c>
    </row>
    <row r="18" spans="1:7" x14ac:dyDescent="0.25">
      <c r="A18">
        <v>5</v>
      </c>
      <c r="B18" t="s">
        <v>140</v>
      </c>
      <c r="C18" s="2" t="s">
        <v>53</v>
      </c>
      <c r="D18" t="s">
        <v>29</v>
      </c>
      <c r="E18">
        <v>1</v>
      </c>
      <c r="F18" s="2">
        <v>3</v>
      </c>
      <c r="G18">
        <v>2</v>
      </c>
    </row>
    <row r="19" spans="1:7" x14ac:dyDescent="0.25">
      <c r="A19">
        <v>6</v>
      </c>
      <c r="B19" t="s">
        <v>103</v>
      </c>
      <c r="C19" s="2" t="s">
        <v>53</v>
      </c>
      <c r="D19" t="s">
        <v>29</v>
      </c>
      <c r="E19">
        <v>1</v>
      </c>
      <c r="F19" s="2">
        <v>26</v>
      </c>
      <c r="G19">
        <v>2</v>
      </c>
    </row>
    <row r="20" spans="1:7" x14ac:dyDescent="0.25">
      <c r="A20">
        <v>1</v>
      </c>
      <c r="B20" t="s">
        <v>124</v>
      </c>
      <c r="C20" s="2" t="s">
        <v>53</v>
      </c>
      <c r="D20" t="s">
        <v>9</v>
      </c>
      <c r="E20">
        <v>2</v>
      </c>
      <c r="F20" s="2">
        <v>183</v>
      </c>
      <c r="G20">
        <v>2</v>
      </c>
    </row>
    <row r="21" spans="1:7" x14ac:dyDescent="0.25">
      <c r="A21">
        <v>2</v>
      </c>
      <c r="B21" t="s">
        <v>123</v>
      </c>
      <c r="C21" s="2" t="s">
        <v>53</v>
      </c>
      <c r="D21" t="s">
        <v>9</v>
      </c>
      <c r="E21">
        <v>2</v>
      </c>
      <c r="F21" s="2">
        <v>30</v>
      </c>
      <c r="G21">
        <v>2</v>
      </c>
    </row>
    <row r="22" spans="1:7" x14ac:dyDescent="0.25">
      <c r="A22">
        <v>3</v>
      </c>
      <c r="B22" t="s">
        <v>141</v>
      </c>
      <c r="C22" s="2" t="s">
        <v>53</v>
      </c>
      <c r="D22" t="s">
        <v>9</v>
      </c>
      <c r="E22">
        <v>2</v>
      </c>
      <c r="F22" s="2">
        <v>1</v>
      </c>
      <c r="G22">
        <v>2</v>
      </c>
    </row>
    <row r="23" spans="1:7" x14ac:dyDescent="0.25">
      <c r="A23">
        <v>4</v>
      </c>
      <c r="B23" t="s">
        <v>151</v>
      </c>
      <c r="C23" s="2" t="s">
        <v>53</v>
      </c>
      <c r="D23" t="s">
        <v>9</v>
      </c>
      <c r="E23">
        <v>2</v>
      </c>
      <c r="F23" s="2">
        <v>8</v>
      </c>
      <c r="G23">
        <v>2</v>
      </c>
    </row>
    <row r="24" spans="1:7" x14ac:dyDescent="0.25">
      <c r="A24">
        <v>5</v>
      </c>
      <c r="B24" t="s">
        <v>140</v>
      </c>
      <c r="C24" s="2" t="s">
        <v>53</v>
      </c>
      <c r="D24" t="s">
        <v>9</v>
      </c>
      <c r="E24">
        <v>2</v>
      </c>
      <c r="F24" s="2">
        <v>5</v>
      </c>
      <c r="G24">
        <v>2</v>
      </c>
    </row>
    <row r="25" spans="1:7" x14ac:dyDescent="0.25">
      <c r="A25">
        <v>6</v>
      </c>
      <c r="B25" t="s">
        <v>103</v>
      </c>
      <c r="C25" s="2" t="s">
        <v>53</v>
      </c>
      <c r="D25" t="s">
        <v>9</v>
      </c>
      <c r="E25">
        <v>2</v>
      </c>
      <c r="F25" s="2">
        <v>35</v>
      </c>
      <c r="G25">
        <v>2</v>
      </c>
    </row>
    <row r="26" spans="1:7" x14ac:dyDescent="0.25">
      <c r="A26">
        <v>1</v>
      </c>
      <c r="B26" t="s">
        <v>124</v>
      </c>
      <c r="C26" t="s">
        <v>104</v>
      </c>
      <c r="D26" t="s">
        <v>29</v>
      </c>
      <c r="E26">
        <v>1</v>
      </c>
      <c r="F26">
        <v>3</v>
      </c>
      <c r="G26">
        <v>3</v>
      </c>
    </row>
    <row r="27" spans="1:7" x14ac:dyDescent="0.25">
      <c r="A27">
        <v>2</v>
      </c>
      <c r="B27" t="s">
        <v>123</v>
      </c>
      <c r="C27" t="s">
        <v>104</v>
      </c>
      <c r="D27" t="s">
        <v>29</v>
      </c>
      <c r="E27">
        <v>1</v>
      </c>
      <c r="F27">
        <v>4</v>
      </c>
      <c r="G27">
        <v>3</v>
      </c>
    </row>
    <row r="28" spans="1:7" x14ac:dyDescent="0.25">
      <c r="A28">
        <v>3</v>
      </c>
      <c r="B28" t="s">
        <v>141</v>
      </c>
      <c r="C28" t="s">
        <v>104</v>
      </c>
      <c r="D28" t="s">
        <v>29</v>
      </c>
      <c r="E28">
        <v>1</v>
      </c>
      <c r="F28">
        <v>1</v>
      </c>
      <c r="G28">
        <v>3</v>
      </c>
    </row>
    <row r="29" spans="1:7" x14ac:dyDescent="0.25">
      <c r="A29">
        <v>4</v>
      </c>
      <c r="B29" t="s">
        <v>151</v>
      </c>
      <c r="C29" t="s">
        <v>104</v>
      </c>
      <c r="D29" t="s">
        <v>29</v>
      </c>
      <c r="E29">
        <v>1</v>
      </c>
      <c r="F29">
        <v>0</v>
      </c>
      <c r="G29">
        <v>3</v>
      </c>
    </row>
    <row r="30" spans="1:7" x14ac:dyDescent="0.25">
      <c r="A30">
        <v>5</v>
      </c>
      <c r="B30" t="s">
        <v>140</v>
      </c>
      <c r="C30" t="s">
        <v>104</v>
      </c>
      <c r="D30" t="s">
        <v>29</v>
      </c>
      <c r="E30">
        <v>1</v>
      </c>
      <c r="F30">
        <v>0</v>
      </c>
      <c r="G30">
        <v>3</v>
      </c>
    </row>
    <row r="31" spans="1:7" x14ac:dyDescent="0.25">
      <c r="A31">
        <v>6</v>
      </c>
      <c r="B31" t="s">
        <v>103</v>
      </c>
      <c r="C31" t="s">
        <v>104</v>
      </c>
      <c r="D31" t="s">
        <v>29</v>
      </c>
      <c r="E31">
        <v>1</v>
      </c>
      <c r="F31">
        <v>1</v>
      </c>
      <c r="G31">
        <v>3</v>
      </c>
    </row>
    <row r="32" spans="1:7" x14ac:dyDescent="0.25">
      <c r="A32">
        <v>1</v>
      </c>
      <c r="B32" t="s">
        <v>124</v>
      </c>
      <c r="C32" t="s">
        <v>104</v>
      </c>
      <c r="D32" t="s">
        <v>9</v>
      </c>
      <c r="E32">
        <v>2</v>
      </c>
      <c r="F32">
        <v>11</v>
      </c>
      <c r="G32">
        <v>3</v>
      </c>
    </row>
    <row r="33" spans="1:7" x14ac:dyDescent="0.25">
      <c r="A33">
        <v>2</v>
      </c>
      <c r="B33" t="s">
        <v>123</v>
      </c>
      <c r="C33" t="s">
        <v>104</v>
      </c>
      <c r="D33" t="s">
        <v>9</v>
      </c>
      <c r="E33">
        <v>2</v>
      </c>
      <c r="F33">
        <v>9</v>
      </c>
      <c r="G33">
        <v>3</v>
      </c>
    </row>
    <row r="34" spans="1:7" x14ac:dyDescent="0.25">
      <c r="A34">
        <v>3</v>
      </c>
      <c r="B34" t="s">
        <v>141</v>
      </c>
      <c r="C34" t="s">
        <v>104</v>
      </c>
      <c r="D34" t="s">
        <v>9</v>
      </c>
      <c r="E34">
        <v>2</v>
      </c>
      <c r="F34">
        <v>1</v>
      </c>
      <c r="G34">
        <v>3</v>
      </c>
    </row>
    <row r="35" spans="1:7" x14ac:dyDescent="0.25">
      <c r="A35">
        <v>4</v>
      </c>
      <c r="B35" t="s">
        <v>151</v>
      </c>
      <c r="C35" t="s">
        <v>104</v>
      </c>
      <c r="D35" t="s">
        <v>9</v>
      </c>
      <c r="E35">
        <v>2</v>
      </c>
      <c r="F35">
        <v>0</v>
      </c>
      <c r="G35">
        <v>3</v>
      </c>
    </row>
    <row r="36" spans="1:7" x14ac:dyDescent="0.25">
      <c r="A36">
        <v>5</v>
      </c>
      <c r="B36" t="s">
        <v>140</v>
      </c>
      <c r="C36" t="s">
        <v>104</v>
      </c>
      <c r="D36" t="s">
        <v>9</v>
      </c>
      <c r="E36">
        <v>2</v>
      </c>
      <c r="F36">
        <v>0</v>
      </c>
      <c r="G36">
        <v>3</v>
      </c>
    </row>
    <row r="37" spans="1:7" x14ac:dyDescent="0.25">
      <c r="A37">
        <v>6</v>
      </c>
      <c r="B37" t="s">
        <v>103</v>
      </c>
      <c r="C37" t="s">
        <v>104</v>
      </c>
      <c r="D37" t="s">
        <v>9</v>
      </c>
      <c r="E37">
        <v>2</v>
      </c>
      <c r="F37">
        <v>1</v>
      </c>
      <c r="G37">
        <v>3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G37"/>
  <sheetViews>
    <sheetView workbookViewId="0">
      <selection activeCell="E33" sqref="E33"/>
    </sheetView>
  </sheetViews>
  <sheetFormatPr defaultRowHeight="15" x14ac:dyDescent="0.25"/>
  <cols>
    <col min="1" max="1" width="5.28515625" bestFit="1" customWidth="1"/>
    <col min="2" max="2" width="19" bestFit="1" customWidth="1"/>
    <col min="3" max="3" width="14.5703125" bestFit="1" customWidth="1"/>
    <col min="4" max="4" width="8.140625" bestFit="1" customWidth="1"/>
    <col min="6" max="6" width="8.5703125" bestFit="1" customWidth="1"/>
    <col min="7" max="7" width="11.28515625" bestFit="1" customWidth="1"/>
  </cols>
  <sheetData>
    <row r="1" spans="1:7" x14ac:dyDescent="0.25">
      <c r="A1" t="s">
        <v>96</v>
      </c>
      <c r="B1" t="s">
        <v>97</v>
      </c>
      <c r="C1" t="s">
        <v>98</v>
      </c>
      <c r="D1" t="s">
        <v>99</v>
      </c>
      <c r="E1" t="s">
        <v>100</v>
      </c>
      <c r="F1" t="s">
        <v>101</v>
      </c>
      <c r="G1" t="s">
        <v>102</v>
      </c>
    </row>
    <row r="2" spans="1:7" x14ac:dyDescent="0.25">
      <c r="A2">
        <v>1</v>
      </c>
      <c r="B2" t="s">
        <v>124</v>
      </c>
      <c r="C2" t="s">
        <v>30</v>
      </c>
      <c r="D2" t="s">
        <v>29</v>
      </c>
      <c r="E2">
        <v>1</v>
      </c>
      <c r="F2">
        <v>602</v>
      </c>
      <c r="G2">
        <v>1</v>
      </c>
    </row>
    <row r="3" spans="1:7" x14ac:dyDescent="0.25">
      <c r="A3">
        <v>2</v>
      </c>
      <c r="B3" t="s">
        <v>123</v>
      </c>
      <c r="C3" t="s">
        <v>30</v>
      </c>
      <c r="D3" t="s">
        <v>29</v>
      </c>
      <c r="E3">
        <v>1</v>
      </c>
      <c r="F3">
        <v>175</v>
      </c>
      <c r="G3">
        <v>1</v>
      </c>
    </row>
    <row r="4" spans="1:7" x14ac:dyDescent="0.25">
      <c r="A4">
        <v>3</v>
      </c>
      <c r="B4" t="s">
        <v>141</v>
      </c>
      <c r="C4" t="s">
        <v>30</v>
      </c>
      <c r="D4" t="s">
        <v>29</v>
      </c>
      <c r="E4">
        <v>1</v>
      </c>
      <c r="F4">
        <v>33</v>
      </c>
      <c r="G4">
        <v>1</v>
      </c>
    </row>
    <row r="5" spans="1:7" x14ac:dyDescent="0.25">
      <c r="A5">
        <v>4</v>
      </c>
      <c r="B5" t="s">
        <v>151</v>
      </c>
      <c r="C5" t="s">
        <v>30</v>
      </c>
      <c r="D5" t="s">
        <v>29</v>
      </c>
      <c r="E5">
        <v>1</v>
      </c>
      <c r="F5">
        <v>28</v>
      </c>
      <c r="G5">
        <v>1</v>
      </c>
    </row>
    <row r="6" spans="1:7" x14ac:dyDescent="0.25">
      <c r="A6">
        <v>5</v>
      </c>
      <c r="B6" t="s">
        <v>140</v>
      </c>
      <c r="C6" t="s">
        <v>30</v>
      </c>
      <c r="D6" t="s">
        <v>29</v>
      </c>
      <c r="E6">
        <v>1</v>
      </c>
      <c r="F6">
        <v>13</v>
      </c>
      <c r="G6">
        <v>1</v>
      </c>
    </row>
    <row r="7" spans="1:7" x14ac:dyDescent="0.25">
      <c r="A7">
        <v>6</v>
      </c>
      <c r="B7" t="s">
        <v>103</v>
      </c>
      <c r="C7" t="s">
        <v>30</v>
      </c>
      <c r="D7" t="s">
        <v>29</v>
      </c>
      <c r="E7">
        <v>1</v>
      </c>
      <c r="F7">
        <v>292</v>
      </c>
      <c r="G7">
        <v>1</v>
      </c>
    </row>
    <row r="8" spans="1:7" x14ac:dyDescent="0.25">
      <c r="A8">
        <v>1</v>
      </c>
      <c r="B8" t="s">
        <v>124</v>
      </c>
      <c r="C8" t="s">
        <v>30</v>
      </c>
      <c r="D8" t="s">
        <v>9</v>
      </c>
      <c r="E8">
        <v>2</v>
      </c>
      <c r="F8">
        <v>1845</v>
      </c>
      <c r="G8">
        <v>1</v>
      </c>
    </row>
    <row r="9" spans="1:7" x14ac:dyDescent="0.25">
      <c r="A9">
        <v>2</v>
      </c>
      <c r="B9" t="s">
        <v>123</v>
      </c>
      <c r="C9" t="s">
        <v>30</v>
      </c>
      <c r="D9" t="s">
        <v>9</v>
      </c>
      <c r="E9">
        <v>2</v>
      </c>
      <c r="F9">
        <v>234</v>
      </c>
      <c r="G9">
        <v>1</v>
      </c>
    </row>
    <row r="10" spans="1:7" x14ac:dyDescent="0.25">
      <c r="A10">
        <v>3</v>
      </c>
      <c r="B10" t="s">
        <v>141</v>
      </c>
      <c r="C10" t="s">
        <v>30</v>
      </c>
      <c r="D10" t="s">
        <v>9</v>
      </c>
      <c r="E10">
        <v>2</v>
      </c>
      <c r="F10">
        <v>65</v>
      </c>
      <c r="G10">
        <v>1</v>
      </c>
    </row>
    <row r="11" spans="1:7" x14ac:dyDescent="0.25">
      <c r="A11">
        <v>4</v>
      </c>
      <c r="B11" t="s">
        <v>151</v>
      </c>
      <c r="C11" t="s">
        <v>30</v>
      </c>
      <c r="D11" t="s">
        <v>9</v>
      </c>
      <c r="E11">
        <v>2</v>
      </c>
      <c r="F11">
        <v>59</v>
      </c>
      <c r="G11">
        <v>1</v>
      </c>
    </row>
    <row r="12" spans="1:7" x14ac:dyDescent="0.25">
      <c r="A12">
        <v>5</v>
      </c>
      <c r="B12" t="s">
        <v>140</v>
      </c>
      <c r="C12" t="s">
        <v>30</v>
      </c>
      <c r="D12" t="s">
        <v>9</v>
      </c>
      <c r="E12">
        <v>2</v>
      </c>
      <c r="F12">
        <v>18</v>
      </c>
      <c r="G12">
        <v>1</v>
      </c>
    </row>
    <row r="13" spans="1:7" x14ac:dyDescent="0.25">
      <c r="A13">
        <v>6</v>
      </c>
      <c r="B13" t="s">
        <v>103</v>
      </c>
      <c r="C13" t="s">
        <v>30</v>
      </c>
      <c r="D13" t="s">
        <v>9</v>
      </c>
      <c r="E13">
        <v>2</v>
      </c>
      <c r="F13">
        <v>364</v>
      </c>
      <c r="G13">
        <v>1</v>
      </c>
    </row>
    <row r="14" spans="1:7" x14ac:dyDescent="0.25">
      <c r="A14">
        <v>1</v>
      </c>
      <c r="B14" t="s">
        <v>124</v>
      </c>
      <c r="C14" t="s">
        <v>53</v>
      </c>
      <c r="D14" t="s">
        <v>29</v>
      </c>
      <c r="E14">
        <v>1</v>
      </c>
      <c r="F14">
        <v>881</v>
      </c>
      <c r="G14">
        <v>2</v>
      </c>
    </row>
    <row r="15" spans="1:7" x14ac:dyDescent="0.25">
      <c r="A15">
        <v>2</v>
      </c>
      <c r="B15" t="s">
        <v>123</v>
      </c>
      <c r="C15" s="2" t="s">
        <v>53</v>
      </c>
      <c r="D15" t="s">
        <v>29</v>
      </c>
      <c r="E15">
        <v>1</v>
      </c>
      <c r="F15" s="2">
        <v>381</v>
      </c>
      <c r="G15">
        <v>2</v>
      </c>
    </row>
    <row r="16" spans="1:7" x14ac:dyDescent="0.25">
      <c r="A16">
        <v>3</v>
      </c>
      <c r="B16" t="s">
        <v>141</v>
      </c>
      <c r="C16" s="2" t="s">
        <v>53</v>
      </c>
      <c r="D16" t="s">
        <v>29</v>
      </c>
      <c r="E16">
        <v>1</v>
      </c>
      <c r="F16" s="2">
        <v>45</v>
      </c>
      <c r="G16">
        <v>2</v>
      </c>
    </row>
    <row r="17" spans="1:7" x14ac:dyDescent="0.25">
      <c r="A17">
        <v>4</v>
      </c>
      <c r="B17" t="s">
        <v>151</v>
      </c>
      <c r="C17" s="2" t="s">
        <v>53</v>
      </c>
      <c r="D17" t="s">
        <v>29</v>
      </c>
      <c r="E17">
        <v>1</v>
      </c>
      <c r="F17" s="2">
        <v>36</v>
      </c>
      <c r="G17">
        <v>2</v>
      </c>
    </row>
    <row r="18" spans="1:7" x14ac:dyDescent="0.25">
      <c r="A18">
        <v>5</v>
      </c>
      <c r="B18" t="s">
        <v>140</v>
      </c>
      <c r="C18" s="2" t="s">
        <v>53</v>
      </c>
      <c r="D18" t="s">
        <v>29</v>
      </c>
      <c r="E18">
        <v>1</v>
      </c>
      <c r="F18" s="2">
        <v>27</v>
      </c>
      <c r="G18">
        <v>2</v>
      </c>
    </row>
    <row r="19" spans="1:7" x14ac:dyDescent="0.25">
      <c r="A19">
        <v>6</v>
      </c>
      <c r="B19" t="s">
        <v>103</v>
      </c>
      <c r="C19" s="2" t="s">
        <v>53</v>
      </c>
      <c r="D19" t="s">
        <v>29</v>
      </c>
      <c r="E19">
        <v>1</v>
      </c>
      <c r="F19" s="2">
        <v>359</v>
      </c>
      <c r="G19">
        <v>2</v>
      </c>
    </row>
    <row r="20" spans="1:7" x14ac:dyDescent="0.25">
      <c r="A20">
        <v>1</v>
      </c>
      <c r="B20" t="s">
        <v>124</v>
      </c>
      <c r="C20" s="2" t="s">
        <v>53</v>
      </c>
      <c r="D20" t="s">
        <v>9</v>
      </c>
      <c r="E20">
        <v>2</v>
      </c>
      <c r="F20" s="2">
        <v>2642</v>
      </c>
      <c r="G20">
        <v>2</v>
      </c>
    </row>
    <row r="21" spans="1:7" x14ac:dyDescent="0.25">
      <c r="A21">
        <v>2</v>
      </c>
      <c r="B21" t="s">
        <v>123</v>
      </c>
      <c r="C21" s="2" t="s">
        <v>53</v>
      </c>
      <c r="D21" t="s">
        <v>9</v>
      </c>
      <c r="E21">
        <v>2</v>
      </c>
      <c r="F21" s="2">
        <v>583</v>
      </c>
      <c r="G21">
        <v>2</v>
      </c>
    </row>
    <row r="22" spans="1:7" x14ac:dyDescent="0.25">
      <c r="A22">
        <v>3</v>
      </c>
      <c r="B22" t="s">
        <v>141</v>
      </c>
      <c r="C22" s="2" t="s">
        <v>53</v>
      </c>
      <c r="D22" t="s">
        <v>9</v>
      </c>
      <c r="E22">
        <v>2</v>
      </c>
      <c r="F22" s="2">
        <v>98</v>
      </c>
      <c r="G22">
        <v>2</v>
      </c>
    </row>
    <row r="23" spans="1:7" x14ac:dyDescent="0.25">
      <c r="A23">
        <v>4</v>
      </c>
      <c r="B23" t="s">
        <v>151</v>
      </c>
      <c r="C23" s="2" t="s">
        <v>53</v>
      </c>
      <c r="D23" t="s">
        <v>9</v>
      </c>
      <c r="E23">
        <v>2</v>
      </c>
      <c r="F23" s="2">
        <v>73</v>
      </c>
      <c r="G23">
        <v>2</v>
      </c>
    </row>
    <row r="24" spans="1:7" x14ac:dyDescent="0.25">
      <c r="A24">
        <v>5</v>
      </c>
      <c r="B24" t="s">
        <v>140</v>
      </c>
      <c r="C24" s="2" t="s">
        <v>53</v>
      </c>
      <c r="D24" t="s">
        <v>9</v>
      </c>
      <c r="E24">
        <v>2</v>
      </c>
      <c r="F24" s="2">
        <v>54</v>
      </c>
      <c r="G24">
        <v>2</v>
      </c>
    </row>
    <row r="25" spans="1:7" x14ac:dyDescent="0.25">
      <c r="A25">
        <v>6</v>
      </c>
      <c r="B25" t="s">
        <v>103</v>
      </c>
      <c r="C25" s="2" t="s">
        <v>53</v>
      </c>
      <c r="D25" t="s">
        <v>9</v>
      </c>
      <c r="E25">
        <v>2</v>
      </c>
      <c r="F25" s="2">
        <v>455</v>
      </c>
      <c r="G25">
        <v>2</v>
      </c>
    </row>
    <row r="26" spans="1:7" x14ac:dyDescent="0.25">
      <c r="A26">
        <v>1</v>
      </c>
      <c r="B26" t="s">
        <v>124</v>
      </c>
      <c r="C26" t="s">
        <v>104</v>
      </c>
      <c r="D26" t="s">
        <v>29</v>
      </c>
      <c r="E26">
        <v>1</v>
      </c>
      <c r="F26">
        <v>159</v>
      </c>
      <c r="G26">
        <v>3</v>
      </c>
    </row>
    <row r="27" spans="1:7" x14ac:dyDescent="0.25">
      <c r="A27">
        <v>2</v>
      </c>
      <c r="B27" t="s">
        <v>123</v>
      </c>
      <c r="C27" t="s">
        <v>104</v>
      </c>
      <c r="D27" t="s">
        <v>29</v>
      </c>
      <c r="E27">
        <v>1</v>
      </c>
      <c r="F27">
        <v>24</v>
      </c>
      <c r="G27">
        <v>3</v>
      </c>
    </row>
    <row r="28" spans="1:7" x14ac:dyDescent="0.25">
      <c r="A28">
        <v>3</v>
      </c>
      <c r="B28" t="s">
        <v>141</v>
      </c>
      <c r="C28" t="s">
        <v>104</v>
      </c>
      <c r="D28" t="s">
        <v>29</v>
      </c>
      <c r="E28">
        <v>1</v>
      </c>
      <c r="F28">
        <v>10</v>
      </c>
      <c r="G28">
        <v>3</v>
      </c>
    </row>
    <row r="29" spans="1:7" x14ac:dyDescent="0.25">
      <c r="A29">
        <v>4</v>
      </c>
      <c r="B29" t="s">
        <v>151</v>
      </c>
      <c r="C29" t="s">
        <v>104</v>
      </c>
      <c r="D29" t="s">
        <v>29</v>
      </c>
      <c r="E29">
        <v>1</v>
      </c>
      <c r="F29">
        <v>3</v>
      </c>
      <c r="G29">
        <v>3</v>
      </c>
    </row>
    <row r="30" spans="1:7" x14ac:dyDescent="0.25">
      <c r="A30">
        <v>5</v>
      </c>
      <c r="B30" t="s">
        <v>140</v>
      </c>
      <c r="C30" t="s">
        <v>104</v>
      </c>
      <c r="D30" t="s">
        <v>29</v>
      </c>
      <c r="E30">
        <v>1</v>
      </c>
      <c r="F30">
        <v>2</v>
      </c>
      <c r="G30">
        <v>3</v>
      </c>
    </row>
    <row r="31" spans="1:7" x14ac:dyDescent="0.25">
      <c r="A31">
        <v>6</v>
      </c>
      <c r="B31" t="s">
        <v>103</v>
      </c>
      <c r="C31" t="s">
        <v>104</v>
      </c>
      <c r="D31" t="s">
        <v>29</v>
      </c>
      <c r="E31">
        <v>1</v>
      </c>
      <c r="F31">
        <v>15</v>
      </c>
      <c r="G31">
        <v>3</v>
      </c>
    </row>
    <row r="32" spans="1:7" x14ac:dyDescent="0.25">
      <c r="A32">
        <v>1</v>
      </c>
      <c r="B32" t="s">
        <v>124</v>
      </c>
      <c r="C32" t="s">
        <v>104</v>
      </c>
      <c r="D32" t="s">
        <v>9</v>
      </c>
      <c r="E32">
        <v>2</v>
      </c>
      <c r="F32">
        <v>477</v>
      </c>
      <c r="G32">
        <v>3</v>
      </c>
    </row>
    <row r="33" spans="1:7" x14ac:dyDescent="0.25">
      <c r="A33">
        <v>2</v>
      </c>
      <c r="B33" t="s">
        <v>123</v>
      </c>
      <c r="C33" t="s">
        <v>104</v>
      </c>
      <c r="D33" t="s">
        <v>9</v>
      </c>
      <c r="E33">
        <v>2</v>
      </c>
      <c r="F33">
        <v>29</v>
      </c>
      <c r="G33">
        <v>3</v>
      </c>
    </row>
    <row r="34" spans="1:7" x14ac:dyDescent="0.25">
      <c r="A34">
        <v>3</v>
      </c>
      <c r="B34" t="s">
        <v>141</v>
      </c>
      <c r="C34" t="s">
        <v>104</v>
      </c>
      <c r="D34" t="s">
        <v>9</v>
      </c>
      <c r="E34">
        <v>2</v>
      </c>
      <c r="F34">
        <v>21</v>
      </c>
      <c r="G34">
        <v>3</v>
      </c>
    </row>
    <row r="35" spans="1:7" x14ac:dyDescent="0.25">
      <c r="A35">
        <v>4</v>
      </c>
      <c r="B35" t="s">
        <v>151</v>
      </c>
      <c r="C35" t="s">
        <v>104</v>
      </c>
      <c r="D35" t="s">
        <v>9</v>
      </c>
      <c r="E35">
        <v>2</v>
      </c>
      <c r="F35">
        <v>6</v>
      </c>
      <c r="G35">
        <v>3</v>
      </c>
    </row>
    <row r="36" spans="1:7" x14ac:dyDescent="0.25">
      <c r="A36">
        <v>5</v>
      </c>
      <c r="B36" t="s">
        <v>140</v>
      </c>
      <c r="C36" t="s">
        <v>104</v>
      </c>
      <c r="D36" t="s">
        <v>9</v>
      </c>
      <c r="E36">
        <v>2</v>
      </c>
      <c r="F36">
        <v>6</v>
      </c>
      <c r="G36">
        <v>3</v>
      </c>
    </row>
    <row r="37" spans="1:7" x14ac:dyDescent="0.25">
      <c r="A37">
        <v>6</v>
      </c>
      <c r="B37" t="s">
        <v>103</v>
      </c>
      <c r="C37" t="s">
        <v>104</v>
      </c>
      <c r="D37" t="s">
        <v>9</v>
      </c>
      <c r="E37">
        <v>2</v>
      </c>
      <c r="F37">
        <v>22</v>
      </c>
      <c r="G37">
        <v>3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E7"/>
  <sheetViews>
    <sheetView workbookViewId="0">
      <selection activeCell="B7" sqref="B7"/>
    </sheetView>
  </sheetViews>
  <sheetFormatPr defaultRowHeight="15" x14ac:dyDescent="0.25"/>
  <cols>
    <col min="1" max="1" width="5.28515625" bestFit="1" customWidth="1"/>
    <col min="2" max="2" width="16.28515625" bestFit="1" customWidth="1"/>
    <col min="3" max="3" width="13.5703125" bestFit="1" customWidth="1"/>
    <col min="4" max="4" width="20.5703125" bestFit="1" customWidth="1"/>
    <col min="5" max="5" width="10.5703125" bestFit="1" customWidth="1"/>
  </cols>
  <sheetData>
    <row r="1" spans="1:5" x14ac:dyDescent="0.25">
      <c r="A1" t="s">
        <v>96</v>
      </c>
      <c r="B1" t="s">
        <v>0</v>
      </c>
      <c r="C1" t="s">
        <v>55</v>
      </c>
      <c r="D1" t="s">
        <v>105</v>
      </c>
      <c r="E1" t="s">
        <v>52</v>
      </c>
    </row>
    <row r="2" spans="1:5" x14ac:dyDescent="0.25">
      <c r="A2">
        <v>1</v>
      </c>
      <c r="B2" t="s">
        <v>125</v>
      </c>
      <c r="C2">
        <v>2822</v>
      </c>
      <c r="D2">
        <v>2527</v>
      </c>
      <c r="E2">
        <v>875</v>
      </c>
    </row>
    <row r="3" spans="1:5" x14ac:dyDescent="0.25">
      <c r="A3">
        <v>2</v>
      </c>
      <c r="B3" t="s">
        <v>126</v>
      </c>
      <c r="C3">
        <v>1043</v>
      </c>
      <c r="D3">
        <v>811</v>
      </c>
      <c r="E3">
        <v>51</v>
      </c>
    </row>
    <row r="4" spans="1:5" x14ac:dyDescent="0.25">
      <c r="A4">
        <v>3</v>
      </c>
      <c r="B4" t="s">
        <v>127</v>
      </c>
      <c r="C4">
        <v>315</v>
      </c>
      <c r="D4">
        <v>254</v>
      </c>
      <c r="E4">
        <v>181</v>
      </c>
    </row>
    <row r="5" spans="1:5" x14ac:dyDescent="0.25">
      <c r="A5" s="2">
        <v>4</v>
      </c>
      <c r="B5" s="2" t="s">
        <v>152</v>
      </c>
      <c r="C5" s="2">
        <v>206</v>
      </c>
      <c r="D5" s="2">
        <v>192</v>
      </c>
      <c r="E5" s="2">
        <v>29</v>
      </c>
    </row>
    <row r="6" spans="1:5" x14ac:dyDescent="0.25">
      <c r="A6" s="2">
        <v>5</v>
      </c>
      <c r="B6" s="2" t="s">
        <v>144</v>
      </c>
      <c r="C6" s="2">
        <v>193</v>
      </c>
      <c r="D6" s="2">
        <v>163</v>
      </c>
      <c r="E6" s="2">
        <v>66</v>
      </c>
    </row>
    <row r="7" spans="1:5" x14ac:dyDescent="0.25">
      <c r="A7" s="2">
        <v>6</v>
      </c>
      <c r="B7" s="2" t="s">
        <v>103</v>
      </c>
      <c r="C7" s="2">
        <v>427</v>
      </c>
      <c r="D7" s="2">
        <v>368</v>
      </c>
      <c r="E7" s="2">
        <v>92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E7"/>
  <sheetViews>
    <sheetView workbookViewId="0">
      <selection activeCell="B2" sqref="B2"/>
    </sheetView>
  </sheetViews>
  <sheetFormatPr defaultRowHeight="15" x14ac:dyDescent="0.25"/>
  <cols>
    <col min="1" max="1" width="5.28515625" bestFit="1" customWidth="1"/>
    <col min="2" max="2" width="16.28515625" bestFit="1" customWidth="1"/>
    <col min="3" max="3" width="15.5703125" bestFit="1" customWidth="1"/>
    <col min="4" max="4" width="20.5703125" bestFit="1" customWidth="1"/>
    <col min="5" max="5" width="10.5703125" bestFit="1" customWidth="1"/>
  </cols>
  <sheetData>
    <row r="1" spans="1:5" x14ac:dyDescent="0.25">
      <c r="A1" t="s">
        <v>96</v>
      </c>
      <c r="B1" t="s">
        <v>0</v>
      </c>
      <c r="C1" t="s">
        <v>57</v>
      </c>
      <c r="D1" t="s">
        <v>105</v>
      </c>
      <c r="E1" t="s">
        <v>52</v>
      </c>
    </row>
    <row r="2" spans="1:5" x14ac:dyDescent="0.25">
      <c r="A2" s="2">
        <v>1</v>
      </c>
      <c r="B2" s="2" t="s">
        <v>125</v>
      </c>
      <c r="C2" s="2">
        <v>47</v>
      </c>
      <c r="D2" s="2">
        <v>34</v>
      </c>
      <c r="E2" s="2">
        <v>7</v>
      </c>
    </row>
    <row r="3" spans="1:5" x14ac:dyDescent="0.25">
      <c r="A3" s="2">
        <v>2</v>
      </c>
      <c r="B3" s="2" t="s">
        <v>153</v>
      </c>
      <c r="C3" s="2">
        <v>12</v>
      </c>
      <c r="D3" s="2">
        <v>8</v>
      </c>
      <c r="E3" s="2">
        <v>0</v>
      </c>
    </row>
    <row r="4" spans="1:5" x14ac:dyDescent="0.25">
      <c r="A4" s="2">
        <v>3</v>
      </c>
      <c r="B4" s="2" t="s">
        <v>154</v>
      </c>
      <c r="C4" s="2">
        <v>11</v>
      </c>
      <c r="D4" s="2">
        <v>2</v>
      </c>
      <c r="E4" s="2">
        <v>1</v>
      </c>
    </row>
    <row r="5" spans="1:5" x14ac:dyDescent="0.25">
      <c r="A5" s="2">
        <v>4</v>
      </c>
      <c r="B5" s="2" t="s">
        <v>127</v>
      </c>
      <c r="C5" s="2">
        <v>9</v>
      </c>
      <c r="D5" s="2">
        <v>3</v>
      </c>
      <c r="E5" s="2">
        <v>1</v>
      </c>
    </row>
    <row r="6" spans="1:5" x14ac:dyDescent="0.25">
      <c r="A6" s="2">
        <v>5</v>
      </c>
      <c r="B6" s="2" t="s">
        <v>143</v>
      </c>
      <c r="C6" s="2">
        <v>9</v>
      </c>
      <c r="D6" s="2">
        <v>4</v>
      </c>
      <c r="E6" s="2">
        <v>1</v>
      </c>
    </row>
    <row r="7" spans="1:5" x14ac:dyDescent="0.25">
      <c r="A7" s="2">
        <v>6</v>
      </c>
      <c r="B7" s="2" t="s">
        <v>103</v>
      </c>
      <c r="C7" s="2">
        <v>55</v>
      </c>
      <c r="D7" s="2">
        <v>29</v>
      </c>
      <c r="E7" s="2">
        <v>3</v>
      </c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C2"/>
  <sheetViews>
    <sheetView workbookViewId="0">
      <selection activeCell="A2" sqref="A2"/>
    </sheetView>
  </sheetViews>
  <sheetFormatPr defaultRowHeight="15" x14ac:dyDescent="0.25"/>
  <cols>
    <col min="1" max="3" width="12.140625" bestFit="1" customWidth="1"/>
  </cols>
  <sheetData>
    <row r="1" spans="1:3" x14ac:dyDescent="0.25">
      <c r="A1" t="s">
        <v>120</v>
      </c>
      <c r="B1" t="s">
        <v>121</v>
      </c>
      <c r="C1" t="s">
        <v>122</v>
      </c>
    </row>
    <row r="2" spans="1:3" x14ac:dyDescent="0.25">
      <c r="A2" s="1" t="s">
        <v>148</v>
      </c>
      <c r="B2" s="1" t="s">
        <v>149</v>
      </c>
      <c r="C2" s="1" t="s">
        <v>150</v>
      </c>
    </row>
  </sheetData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1:D13"/>
  <sheetViews>
    <sheetView workbookViewId="0"/>
  </sheetViews>
  <sheetFormatPr defaultRowHeight="15" x14ac:dyDescent="0.25"/>
  <cols>
    <col min="1" max="1" width="8.5703125" bestFit="1" customWidth="1"/>
    <col min="2" max="2" width="11.5703125" bestFit="1" customWidth="1"/>
    <col min="3" max="3" width="24.5703125" bestFit="1" customWidth="1"/>
    <col min="4" max="4" width="5.28515625" bestFit="1" customWidth="1"/>
  </cols>
  <sheetData>
    <row r="1" spans="1:4" x14ac:dyDescent="0.25">
      <c r="A1" t="s">
        <v>101</v>
      </c>
      <c r="B1" t="s">
        <v>119</v>
      </c>
      <c r="C1" t="s">
        <v>111</v>
      </c>
      <c r="D1" t="s">
        <v>96</v>
      </c>
    </row>
    <row r="2" spans="1:4" x14ac:dyDescent="0.25">
      <c r="A2">
        <v>0</v>
      </c>
      <c r="B2" t="s">
        <v>89</v>
      </c>
      <c r="C2" t="s">
        <v>63</v>
      </c>
      <c r="D2">
        <v>1</v>
      </c>
    </row>
    <row r="3" spans="1:4" x14ac:dyDescent="0.25">
      <c r="A3">
        <v>0</v>
      </c>
      <c r="B3" t="s">
        <v>89</v>
      </c>
      <c r="C3" t="s">
        <v>91</v>
      </c>
      <c r="D3">
        <v>2</v>
      </c>
    </row>
    <row r="4" spans="1:4" x14ac:dyDescent="0.25">
      <c r="A4">
        <v>0</v>
      </c>
      <c r="B4" t="s">
        <v>89</v>
      </c>
      <c r="C4" t="s">
        <v>62</v>
      </c>
      <c r="D4">
        <v>3</v>
      </c>
    </row>
    <row r="5" spans="1:4" x14ac:dyDescent="0.25">
      <c r="A5">
        <v>0</v>
      </c>
      <c r="B5" t="s">
        <v>89</v>
      </c>
      <c r="C5" t="s">
        <v>90</v>
      </c>
      <c r="D5">
        <v>4</v>
      </c>
    </row>
    <row r="6" spans="1:4" x14ac:dyDescent="0.25">
      <c r="A6">
        <v>820</v>
      </c>
      <c r="B6" t="s">
        <v>49</v>
      </c>
      <c r="C6" t="s">
        <v>63</v>
      </c>
      <c r="D6">
        <v>1</v>
      </c>
    </row>
    <row r="7" spans="1:4" x14ac:dyDescent="0.25">
      <c r="A7">
        <v>6</v>
      </c>
      <c r="B7" t="s">
        <v>49</v>
      </c>
      <c r="C7" t="s">
        <v>91</v>
      </c>
      <c r="D7">
        <v>2</v>
      </c>
    </row>
    <row r="8" spans="1:4" x14ac:dyDescent="0.25">
      <c r="A8">
        <v>12</v>
      </c>
      <c r="B8" t="s">
        <v>49</v>
      </c>
      <c r="C8" t="s">
        <v>62</v>
      </c>
      <c r="D8">
        <v>3</v>
      </c>
    </row>
    <row r="9" spans="1:4" x14ac:dyDescent="0.25">
      <c r="A9">
        <v>12</v>
      </c>
      <c r="B9" t="s">
        <v>49</v>
      </c>
      <c r="C9" t="s">
        <v>90</v>
      </c>
      <c r="D9">
        <v>4</v>
      </c>
    </row>
    <row r="10" spans="1:4" x14ac:dyDescent="0.25">
      <c r="A10">
        <v>594</v>
      </c>
      <c r="B10" t="s">
        <v>50</v>
      </c>
      <c r="C10" t="s">
        <v>63</v>
      </c>
      <c r="D10">
        <v>1</v>
      </c>
    </row>
    <row r="11" spans="1:4" x14ac:dyDescent="0.25">
      <c r="A11">
        <v>1</v>
      </c>
      <c r="B11" t="s">
        <v>50</v>
      </c>
      <c r="C11" t="s">
        <v>91</v>
      </c>
      <c r="D11">
        <v>2</v>
      </c>
    </row>
    <row r="12" spans="1:4" x14ac:dyDescent="0.25">
      <c r="A12">
        <v>17</v>
      </c>
      <c r="B12" t="s">
        <v>50</v>
      </c>
      <c r="C12" t="s">
        <v>62</v>
      </c>
      <c r="D12">
        <v>3</v>
      </c>
    </row>
    <row r="13" spans="1:4" x14ac:dyDescent="0.25">
      <c r="A13">
        <v>12</v>
      </c>
      <c r="B13" t="s">
        <v>50</v>
      </c>
      <c r="C13" t="s">
        <v>90</v>
      </c>
      <c r="D13">
        <v>4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Raport programu Report Builder" ma:contentTypeID="0x010100C3676CDFA2F24E1D949A8BF2B06F6B8B009A7B203AB3090D4E8EE8602E25C0B754" ma:contentTypeVersion="1" ma:contentTypeDescription="Tworzy nowy raport programu Report Builder." ma:contentTypeScope="" ma:versionID="2ec256da1ad0f54ef01f7f717a6bf986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2fdb080088ddf1bdd98b8e55b33ddc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4C4F52F-2DA3-4579-B65D-D56B93E62B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7D053771-9B70-4F39-9638-641F51FA388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D5FCF27-C05A-47F7-AB6B-3FBE333CBFD7}">
  <ds:schemaRefs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19</vt:i4>
      </vt:variant>
    </vt:vector>
  </HeadingPairs>
  <TitlesOfParts>
    <vt:vector size="19" baseType="lpstr">
      <vt:lpstr>Meldunek tygodniowy</vt:lpstr>
      <vt:lpstr>Arkusz15</vt:lpstr>
      <vt:lpstr>Arkusz1</vt:lpstr>
      <vt:lpstr>Arkusz2</vt:lpstr>
      <vt:lpstr>Arkusz3</vt:lpstr>
      <vt:lpstr>Arkusz4</vt:lpstr>
      <vt:lpstr>Arkusz5</vt:lpstr>
      <vt:lpstr>Arkusz18</vt:lpstr>
      <vt:lpstr>Arkusz16</vt:lpstr>
      <vt:lpstr>Arkusz17</vt:lpstr>
      <vt:lpstr>Arkusz6</vt:lpstr>
      <vt:lpstr>Arkusz7</vt:lpstr>
      <vt:lpstr>Arkusz8</vt:lpstr>
      <vt:lpstr>Arkusz9</vt:lpstr>
      <vt:lpstr>Arkusz10</vt:lpstr>
      <vt:lpstr>Arkusz11</vt:lpstr>
      <vt:lpstr>Arkusz12</vt:lpstr>
      <vt:lpstr>Arkusz13</vt:lpstr>
      <vt:lpstr>Arkusz14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Meldunek tygodniowy v.2</dc:title>
  <dc:creator>Sebastian</dc:creator>
  <cp:lastModifiedBy>Jankowska Małgorzata</cp:lastModifiedBy>
  <cp:lastPrinted>2015-01-07T11:10:02Z</cp:lastPrinted>
  <dcterms:created xsi:type="dcterms:W3CDTF">2014-07-29T18:33:30Z</dcterms:created>
  <dcterms:modified xsi:type="dcterms:W3CDTF">2017-12-19T15:22:40Z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0x010100C3676CDFA2F24E1D949A8BF2B06F6B8B009A7B203AB3090D4E8EE8602E25C0B754</vt:lpwstr>
  </property>
</Properties>
</file>