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s-my.sharepoint.com/personal/pgumulka_mos_gov_pl/Documents/Ochrona przyrody/Starolasy/Udział społeczny/"/>
    </mc:Choice>
  </mc:AlternateContent>
  <xr:revisionPtr revIDLastSave="775" documentId="13_ncr:1_{65796CF7-EEEB-4944-B2A9-4BF552B73F55}" xr6:coauthVersionLast="47" xr6:coauthVersionMax="47" xr10:uidLastSave="{DBB5ECBC-554A-4247-A6E1-B381994DD681}"/>
  <bookViews>
    <workbookView xWindow="-110" yWindow="-110" windowWidth="25820" windowHeight="13900" xr2:uid="{00000000-000D-0000-FFFF-FFFF00000000}"/>
  </bookViews>
  <sheets>
    <sheet name="Karta weryfikacji terenowej" sheetId="2" r:id="rId1"/>
    <sheet name="Kalkulator martwego drewna" sheetId="5" r:id="rId2"/>
    <sheet name="RODO" sheetId="6" r:id="rId3"/>
    <sheet name="Słowniki" sheetId="3" state="hidden" r:id="rId4"/>
    <sheet name="Dane" sheetId="4" state="hidden" r:id="rId5"/>
  </sheets>
  <definedNames>
    <definedName name="_ftn1" localSheetId="2">RODO!$B$38</definedName>
    <definedName name="_ftnref1" localSheetId="2">RODO!$B$28</definedName>
    <definedName name="_Hlk201731969" localSheetId="0">'Karta weryfikacji terenowej'!#REF!</definedName>
    <definedName name="_Hlk201732029" localSheetId="0">'Karta weryfikacji terenowej'!#REF!</definedName>
    <definedName name="_Hlk201732052" localSheetId="0">'Karta weryfikacji terenowej'!#REF!</definedName>
    <definedName name="_Hlk210889324" localSheetId="2">RODO!$B$38</definedName>
    <definedName name="gatunki_drzew">Słowniki!$A$72:$A$85</definedName>
    <definedName name="martwe_gatunek">Słowniki!$A$2:$A$9</definedName>
    <definedName name="martwe_typ">Słowniki!$A$49:$A$52</definedName>
    <definedName name="obce_podszyt">Słowniki!$A$14:$A$20</definedName>
    <definedName name="obce_runo">Słowniki!$A$25:$A$34</definedName>
    <definedName name="_xlnm.Print_Area" localSheetId="0">'Karta weryfikacji terenowej'!$A$1:$N$77</definedName>
    <definedName name="struktura_pionowa">Słowniki!$A$39:$A$44</definedName>
    <definedName name="zbiorowiska">Tabela1[ZBIOROWISKA]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4" l="1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3" i="5"/>
  <c r="B8" i="4" l="1"/>
  <c r="K44" i="2" l="1"/>
  <c r="M44" i="2" s="1"/>
  <c r="K40" i="2"/>
  <c r="M40" i="2" s="1"/>
  <c r="K41" i="2"/>
  <c r="M41" i="2" s="1"/>
  <c r="K42" i="2"/>
  <c r="M42" i="2" s="1"/>
  <c r="K45" i="2"/>
  <c r="M45" i="2" s="1"/>
  <c r="K46" i="2"/>
  <c r="M46" i="2" s="1"/>
  <c r="G40" i="2"/>
  <c r="I40" i="2"/>
  <c r="G41" i="2"/>
  <c r="I41" i="2"/>
  <c r="G42" i="2"/>
  <c r="I42" i="2"/>
  <c r="G43" i="2"/>
  <c r="G44" i="2"/>
  <c r="I44" i="2"/>
  <c r="G45" i="2"/>
  <c r="I45" i="2"/>
  <c r="G46" i="2"/>
  <c r="I46" i="2"/>
  <c r="I39" i="2"/>
  <c r="G39" i="2"/>
  <c r="K43" i="2"/>
  <c r="M43" i="2" s="1"/>
  <c r="K39" i="2"/>
  <c r="M39" i="2" s="1"/>
  <c r="I43" i="2" l="1"/>
  <c r="I47" i="2" s="1"/>
  <c r="G47" i="2"/>
  <c r="K47" i="2"/>
  <c r="M47" i="2" s="1"/>
</calcChain>
</file>

<file path=xl/sharedStrings.xml><?xml version="1.0" encoding="utf-8"?>
<sst xmlns="http://schemas.openxmlformats.org/spreadsheetml/2006/main" count="215" uniqueCount="192">
  <si>
    <t xml:space="preserve">Dane podstawowe </t>
  </si>
  <si>
    <t xml:space="preserve">Zbiorowisko roślinne rzeczywiste </t>
  </si>
  <si>
    <t>Występowanie gatunków wskaźnikowych</t>
  </si>
  <si>
    <t>Wyznaczenie transektu</t>
  </si>
  <si>
    <t>Gatunek drzewa</t>
  </si>
  <si>
    <t>Położenie</t>
  </si>
  <si>
    <t>Martwe drewno</t>
  </si>
  <si>
    <t>Karta weryfikacji terenowej starolasu</t>
  </si>
  <si>
    <t>Mikrosiedliska nadrzewne w transekcie</t>
  </si>
  <si>
    <t>drzewa żywe</t>
  </si>
  <si>
    <t>drzewa martwe</t>
  </si>
  <si>
    <t>Początek linii środkowej transektu:</t>
  </si>
  <si>
    <t>Koniec linii środkowej transektu:</t>
  </si>
  <si>
    <t>metry</t>
  </si>
  <si>
    <t>Szerokość transektu:</t>
  </si>
  <si>
    <t>Długość transektu:</t>
  </si>
  <si>
    <t>X - długość geograficzna (WGS84)</t>
  </si>
  <si>
    <t>Y - szerokość geograficzna (WGS84)</t>
  </si>
  <si>
    <t>dąb</t>
  </si>
  <si>
    <t>buk</t>
  </si>
  <si>
    <t>inne liściaste</t>
  </si>
  <si>
    <t>sosna</t>
  </si>
  <si>
    <t>świerk</t>
  </si>
  <si>
    <t>inne iglaste</t>
  </si>
  <si>
    <t>brzoza</t>
  </si>
  <si>
    <t>NIE</t>
  </si>
  <si>
    <t>dąb czerwony</t>
  </si>
  <si>
    <t>robinia akacjowa</t>
  </si>
  <si>
    <t>klon jesionolistny</t>
  </si>
  <si>
    <t>śnieguliczka biała</t>
  </si>
  <si>
    <t>Data obserwacji</t>
  </si>
  <si>
    <t>Adres leśny</t>
  </si>
  <si>
    <t>DRZEW</t>
  </si>
  <si>
    <t>Czy enklawa śródpolna?</t>
  </si>
  <si>
    <t>KO</t>
  </si>
  <si>
    <t>KDO</t>
  </si>
  <si>
    <t>SP</t>
  </si>
  <si>
    <t>2 PIĘTR</t>
  </si>
  <si>
    <t>W PIĘTR</t>
  </si>
  <si>
    <t>Jeśli ponadprzeciętne zamieranie drzew: symptomy i przyczyny</t>
  </si>
  <si>
    <t>Struktura pionowa</t>
  </si>
  <si>
    <t>OBCE RUNO</t>
  </si>
  <si>
    <t>OBCE PODSZYT</t>
  </si>
  <si>
    <t>STRUKTURA PIONOWA</t>
  </si>
  <si>
    <t>MARTWE GATUNEK</t>
  </si>
  <si>
    <t>brak danych</t>
  </si>
  <si>
    <t>Transekt</t>
  </si>
  <si>
    <t>Mikrosiedliska</t>
  </si>
  <si>
    <t>Ocena</t>
  </si>
  <si>
    <t>MARTWE TYP</t>
  </si>
  <si>
    <t>leżące kłoda</t>
  </si>
  <si>
    <t>leżące wykrot</t>
  </si>
  <si>
    <t>stojące całe</t>
  </si>
  <si>
    <t>stojące złom</t>
  </si>
  <si>
    <t>olcha</t>
  </si>
  <si>
    <t>czeremcha amerykańska</t>
  </si>
  <si>
    <t>barszcze kaukaskie</t>
  </si>
  <si>
    <t>nawłocie amerykańskie</t>
  </si>
  <si>
    <t>erechites jastrzębcowaty</t>
  </si>
  <si>
    <t>uczep amerykański</t>
  </si>
  <si>
    <t>świdośliwa - gatunki amerykańskie</t>
  </si>
  <si>
    <t>kolczurka klapowana</t>
  </si>
  <si>
    <t>tawuła kutnerowata</t>
  </si>
  <si>
    <t>inny (wskazać w uwagach)</t>
  </si>
  <si>
    <t>rdestowce</t>
  </si>
  <si>
    <t>RAZEM</t>
  </si>
  <si>
    <t>Drzewa z zamarłymi głównymi konarami w koronie (min. 25%) lub suchoczubami</t>
  </si>
  <si>
    <t>Drzewa z uszkodzeniami kory odsłaniającymi drewno</t>
  </si>
  <si>
    <t>Drzewa z innymi dziuplami i otworami w pniu</t>
  </si>
  <si>
    <t xml:space="preserve">Drzewa z głębokimi wnękami w szyi korzeniowej (dendrotelmy) </t>
  </si>
  <si>
    <t>Drzewa porośnięte epifitami (zwarte kobierce mszaków, rośliny naczyniowe rosnące na pniu lub na zawieszonej mikroglebie w rozwidleniach pnia lub konarów) sięgającymi wyżej niż 2m</t>
  </si>
  <si>
    <t>Drzewa z widocznymi gniazdami kręgowców lub owadów</t>
  </si>
  <si>
    <t>niecierpek drobnkowiatowy</t>
  </si>
  <si>
    <t xml:space="preserve">niecierpek gruczołowaty </t>
  </si>
  <si>
    <t>ZBIOROWISKA</t>
  </si>
  <si>
    <t>grąd (= siedlisko przyrodnicze 9160, 9170)</t>
  </si>
  <si>
    <t>bór sosnowy (świeży lub wilgotny)</t>
  </si>
  <si>
    <t>naturalny bór świerkowy lub jodłowy</t>
  </si>
  <si>
    <t>buczyna (=siedlisko przyrodnicze 9110, 9130)</t>
  </si>
  <si>
    <t>łęg (siedlisko przyr. 91E0, 91F0)</t>
  </si>
  <si>
    <t>ols</t>
  </si>
  <si>
    <t>bór, świerczyna lub brzezina bagienna (siedlisko przyrodnicze 91D0)</t>
  </si>
  <si>
    <t>naturalny bór mieszany</t>
  </si>
  <si>
    <t>kwaśna dąbrowa (siedlisko przyrodnicze 9190)</t>
  </si>
  <si>
    <t>świetlista dąbrowa (siedlisko przyrodnicze 91I0)</t>
  </si>
  <si>
    <t>Jeśli ewidentne przeslanki sztucznego pochodzenia drzewostanu: wpisać (np. porolność)</t>
  </si>
  <si>
    <t>Drzewa z innymi mikrosiedliskami (raki drzewne, czarcie miotły, pęki pędów przybyszowych na pniu, widoczne rozległe żery owadów)</t>
  </si>
  <si>
    <t>Uwagi</t>
  </si>
  <si>
    <t>zbiorowisko zastępcze (sztuczne)</t>
  </si>
  <si>
    <t>inne (wpisz w uwagach)</t>
  </si>
  <si>
    <t>brak</t>
  </si>
  <si>
    <t>Drzewa z próchnowiskami (duże dziuple lub inne przestrzenie częściowo wypełnione próchnem)</t>
  </si>
  <si>
    <t>Drzewa z hubami i innymi owocnikami grzybów</t>
  </si>
  <si>
    <t>Drzewa z pęknięciami, listwami piorunowymi itp. sięgającymi głęboko do drewna</t>
  </si>
  <si>
    <t>Lp.</t>
  </si>
  <si>
    <t>Martwe drewno o średnicy &gt;20 cm w transekcie</t>
  </si>
  <si>
    <t>m3</t>
  </si>
  <si>
    <t>długość [m]</t>
  </si>
  <si>
    <t>średnica [cm]</t>
  </si>
  <si>
    <t>(leżące kłoda, leżące wykrot, stojące całe, stojące złom)</t>
  </si>
  <si>
    <t>(wartość wyliczona automatycznie)</t>
  </si>
  <si>
    <r>
      <t>Leżące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>]</t>
    </r>
  </si>
  <si>
    <r>
      <t>Stojące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>]</t>
    </r>
  </si>
  <si>
    <r>
      <t>Razem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>]</t>
    </r>
  </si>
  <si>
    <r>
      <t>Razem [m</t>
    </r>
    <r>
      <rPr>
        <vertAlign val="superscript"/>
        <sz val="11"/>
        <color rgb="FF0D004B"/>
        <rFont val="Calibri"/>
        <family val="2"/>
        <charset val="238"/>
        <scheme val="minor"/>
      </rPr>
      <t>3</t>
    </r>
    <r>
      <rPr>
        <sz val="11"/>
        <color rgb="FF0D004B"/>
        <rFont val="Calibri"/>
        <family val="2"/>
        <charset val="238"/>
        <scheme val="minor"/>
      </rPr>
      <t xml:space="preserve"> / ha]</t>
    </r>
  </si>
  <si>
    <t>w podszycie</t>
  </si>
  <si>
    <t>w runie</t>
  </si>
  <si>
    <t>Drzewa z istotnymi obłamaniami korony, pni pod koroną, z koroną wtórną</t>
  </si>
  <si>
    <r>
      <t xml:space="preserve">Gatunki obce
</t>
    </r>
    <r>
      <rPr>
        <sz val="10"/>
        <color rgb="FF0D004B"/>
        <rFont val="Calibri"/>
        <family val="2"/>
        <charset val="238"/>
        <scheme val="minor"/>
      </rPr>
      <t>o pokryciu powierzchni wydzielenia &gt;10%</t>
    </r>
  </si>
  <si>
    <t>Liczba drzew z mikrosiedliskami w transekcie:</t>
  </si>
  <si>
    <t>Zidentyfikowane typy mikrosiedlisk:</t>
  </si>
  <si>
    <t>Obserwator: adres e-mail</t>
  </si>
  <si>
    <t>Inne znaczne rozbieżności danych</t>
  </si>
  <si>
    <t>gatunek</t>
  </si>
  <si>
    <t>GATUNKI DRZEW</t>
  </si>
  <si>
    <t>jodła</t>
  </si>
  <si>
    <t>jesion</t>
  </si>
  <si>
    <t>jawor</t>
  </si>
  <si>
    <t>klon</t>
  </si>
  <si>
    <t>lipa</t>
  </si>
  <si>
    <t>wiąz</t>
  </si>
  <si>
    <t>olsza</t>
  </si>
  <si>
    <t>grab</t>
  </si>
  <si>
    <t>inne (określić w polu uwag)</t>
  </si>
  <si>
    <t>próg wieku</t>
  </si>
  <si>
    <t>łączny udział</t>
  </si>
  <si>
    <t>Ocena obserwatora</t>
  </si>
  <si>
    <t>Ekosystem:</t>
  </si>
  <si>
    <t>UZASADNIENIE:</t>
  </si>
  <si>
    <t>Informacja o głównych rodzimych
gatunkach drzew,
które są kwalifikatorami starolasu</t>
  </si>
  <si>
    <t>Udział drzew starych</t>
  </si>
  <si>
    <t>Czy wykonano planowane w PUL zabiegi związane z pozyskaniem drewna?</t>
  </si>
  <si>
    <t>Zgoda obserwatora</t>
  </si>
  <si>
    <t>Klauzula informacyjna</t>
  </si>
  <si>
    <t>Tożsamość administratora</t>
  </si>
  <si>
    <t>Administratorem Pani/Pana danych osobowych jest Minister Klimatu i Środowiska</t>
  </si>
  <si>
    <t>Może się Pani/Pan z nami kontaktować w następujący sposób:</t>
  </si>
  <si>
    <t>listownie na adres: ul. Wawelska 52/54, 00-922 Warszawa</t>
  </si>
  <si>
    <t>poprzez elektroniczną skrzynkę podawczą: /mos/skrytka</t>
  </si>
  <si>
    <t>Dane kontaktowe inspektora ochrony danych osobowych</t>
  </si>
  <si>
    <t xml:space="preserve">Nad prawidłowością przetwarzania Państwa danych osobowych czuwa wyznaczony przez Administratora inspektor ochrony danych, z którym można się kontaktować: </t>
  </si>
  <si>
    <t>Cele przetwarzania danych osobowych i podstawa prawna</t>
  </si>
  <si>
    <t>Odbiorcy danych osobowych lub kategorie odbiorców danych osobowych</t>
  </si>
  <si>
    <t>Okres przechowywania danych osobowych</t>
  </si>
  <si>
    <t>Pani/Pana dane osobowe będą przechowywane przez okres niezbędny do realizacji celu przetwarzania,</t>
  </si>
  <si>
    <t>Przysługujące uprawnienia związane z przetwarzaniem danych osobowych</t>
  </si>
  <si>
    <t>Przysługują Pani/Panu następujące uprawnienia:</t>
  </si>
  <si>
    <t>Aby skorzystać z powyższych praw należy skontaktować się z nami lub z naszym inspektorem ochrony danych (dane kontaktowe zawarte są powyżej).</t>
  </si>
  <si>
    <t>Informacja o przekazywaniu danych osobowych do państw trzecich</t>
  </si>
  <si>
    <t>Nie przekazujemy Pani/Pana danych osobowych do państw trzecich.</t>
  </si>
  <si>
    <t>Informacja o profilowaniu</t>
  </si>
  <si>
    <t>Pani/Pana dane osobowe nie podlegają zautomatyzowanemu przetwarzaniu, w tym profilowaniu.</t>
  </si>
  <si>
    <t>Informacja o dowolności lub obowiązku podania danych</t>
  </si>
  <si>
    <t>adres eDoręczeń: AE:PL-76338-88700-JTFJE-30</t>
  </si>
  <si>
    <t>telefonicznie: 22 36 92 900.</t>
  </si>
  <si>
    <t xml:space="preserve">  - prawo dostępu do danych osobowych i uzyskania ich kopii </t>
  </si>
  <si>
    <t xml:space="preserve">  - prawo do sprostowania danych osobowych</t>
  </si>
  <si>
    <t xml:space="preserve">  - prawo do usunięcia danych osobowych</t>
  </si>
  <si>
    <t xml:space="preserve">  - prawo ograniczenia przetwarzania</t>
  </si>
  <si>
    <t xml:space="preserve">  - prawo do wniesienia skargi do Prezesa Urzędu Ochrony Danych Osobowych (ul. Moniuszki 1A, 
00-014 Warszawa), jeśli uzna Pani/Pan że przetwarzamy Pani/Pana dane osobowe niezgodnie
 z prawem</t>
  </si>
  <si>
    <t>bez wyrażenia zgody wniosek nie zostanie rozpatrzony</t>
  </si>
  <si>
    <t>Wyrażam zgodę na przetwarzanie moich danych osobowych, zgodnie z klauzulą informacyjną w arkuszu "RODO".</t>
  </si>
  <si>
    <t>Obserwator: imię, nazwisko</t>
  </si>
  <si>
    <t>Organizacja</t>
  </si>
  <si>
    <t>Wybrana OPCJA:</t>
  </si>
  <si>
    <r>
      <rPr>
        <b/>
        <sz val="11"/>
        <color theme="1"/>
        <rFont val="Calibri"/>
        <family val="2"/>
        <charset val="238"/>
        <scheme val="minor"/>
      </rPr>
      <t>OPCJA 1</t>
    </r>
    <r>
      <rPr>
        <sz val="11"/>
        <color theme="1"/>
        <rFont val="Calibri"/>
        <family val="2"/>
        <charset val="238"/>
        <scheme val="minor"/>
      </rPr>
      <t>. Wyznaczenie transektu liniowego 200 x 20m, a jeśli to niemożliwe to innego z zachowaniem powierzchni 0,4 ha</t>
    </r>
  </si>
  <si>
    <r>
      <rPr>
        <b/>
        <sz val="11"/>
        <color theme="1"/>
        <rFont val="Calibri"/>
        <family val="2"/>
        <charset val="238"/>
        <scheme val="minor"/>
      </rPr>
      <t>OPCJA 2</t>
    </r>
    <r>
      <rPr>
        <sz val="11"/>
        <color theme="1"/>
        <rFont val="Calibri"/>
        <family val="2"/>
        <charset val="238"/>
        <scheme val="minor"/>
      </rPr>
      <t>. Weryfikacja całej powierzchni wydzielenia      (opcjonalnie; obowiązkowo dla wydzieleń &lt; 0,4 ha)</t>
    </r>
  </si>
  <si>
    <t>Wypełnij kartę "Kalkulator martwego drewna", a obliczone wartości pojawią się automatycznie poniżej.</t>
  </si>
  <si>
    <r>
      <rPr>
        <b/>
        <sz val="11"/>
        <color rgb="FF0D004B"/>
        <rFont val="Calibri"/>
        <family val="2"/>
        <charset val="238"/>
        <scheme val="minor"/>
      </rPr>
      <t>OPCJA 1.</t>
    </r>
    <r>
      <rPr>
        <sz val="11"/>
        <color rgb="FF0D004B"/>
        <rFont val="Calibri"/>
        <family val="2"/>
        <charset val="238"/>
        <scheme val="minor"/>
      </rPr>
      <t xml:space="preserve"> Ma cechy starolasu</t>
    </r>
  </si>
  <si>
    <r>
      <rPr>
        <b/>
        <sz val="11"/>
        <color rgb="FF0D004B"/>
        <rFont val="Calibri"/>
        <family val="2"/>
        <charset val="238"/>
        <scheme val="minor"/>
      </rPr>
      <t xml:space="preserve">OPCJA 2. </t>
    </r>
    <r>
      <rPr>
        <sz val="11"/>
        <color rgb="FF0D004B"/>
        <rFont val="Calibri"/>
        <family val="2"/>
        <charset val="238"/>
        <scheme val="minor"/>
      </rPr>
      <t>Nie ma wszystkich cech starolasu, ale może je łatwo osiągnąć tylko przez procesy naturalnego starzenia się drzew i ich wydzielania się</t>
    </r>
  </si>
  <si>
    <r>
      <rPr>
        <b/>
        <sz val="11"/>
        <color rgb="FF0D004B"/>
        <rFont val="Calibri"/>
        <family val="2"/>
        <charset val="238"/>
        <scheme val="minor"/>
      </rPr>
      <t>OPCJA 3.</t>
    </r>
    <r>
      <rPr>
        <sz val="11"/>
        <color rgb="FF0D004B"/>
        <rFont val="Calibri"/>
        <family val="2"/>
        <charset val="238"/>
        <scheme val="minor"/>
      </rPr>
      <t xml:space="preserve"> Nie ma cech starolasu, ale powinien być wyłączony z użytkowania z innych przyczyn</t>
    </r>
  </si>
  <si>
    <r>
      <rPr>
        <b/>
        <sz val="11"/>
        <color rgb="FF0D004B"/>
        <rFont val="Calibri"/>
        <family val="2"/>
        <charset val="238"/>
        <scheme val="minor"/>
      </rPr>
      <t>OPCJA 4.</t>
    </r>
    <r>
      <rPr>
        <sz val="11"/>
        <color rgb="FF0D004B"/>
        <rFont val="Calibri"/>
        <family val="2"/>
        <charset val="238"/>
        <scheme val="minor"/>
      </rPr>
      <t xml:space="preserve"> Nie ma cech starolasu ani innych przesłanek do wyłączenia z użytkowania</t>
    </r>
  </si>
  <si>
    <r>
      <rPr>
        <b/>
        <sz val="11"/>
        <color rgb="FF0D004B"/>
        <rFont val="Calibri"/>
        <family val="2"/>
        <charset val="238"/>
        <scheme val="minor"/>
      </rPr>
      <t xml:space="preserve">OPCJA 5. </t>
    </r>
    <r>
      <rPr>
        <sz val="11"/>
        <color rgb="FF0D004B"/>
        <rFont val="Calibri"/>
        <family val="2"/>
        <charset val="238"/>
        <scheme val="minor"/>
      </rPr>
      <t>Inne</t>
    </r>
  </si>
  <si>
    <t>dotycząca przetwarzania danych osobowych osób wnoszących propozycję dot. obszaru, który potencjalnie mógłby zostać uznany jako starolas</t>
  </si>
  <si>
    <t>Zgodnie z art. 13 ust. 1 i 2 rozporządzenia Parlamentu Europejskiego i Rady (UE) 2016/679 z dnia 27 kwietnia 2016 r. w sprawie ochrony osób fizycznych</t>
  </si>
  <si>
    <t>95/46/WE (Dz. Urz. UE L 119 z 04.05.2016, str. 1 z późn. zm., dalej: RODO) uprzejmie informuję, że:</t>
  </si>
  <si>
    <t xml:space="preserve">w związku z przetwarzaniem danych osobowych i w sprawie swobodnego przepływu takich danych oraz uchylenia dyrektywy </t>
  </si>
  <si>
    <r>
      <t xml:space="preserve">poprzez e-mail: </t>
    </r>
    <r>
      <rPr>
        <sz val="11"/>
        <color theme="4"/>
        <rFont val="Calibri"/>
        <family val="2"/>
        <charset val="238"/>
        <scheme val="minor"/>
      </rPr>
      <t>inspektor.ochrony.danych@klimat.gov.pl</t>
    </r>
    <r>
      <rPr>
        <sz val="11"/>
        <color theme="1"/>
        <rFont val="Calibri"/>
        <family val="2"/>
        <charset val="238"/>
        <scheme val="minor"/>
      </rPr>
      <t>.</t>
    </r>
  </si>
  <si>
    <r>
      <t xml:space="preserve">poprzez e-mail: </t>
    </r>
    <r>
      <rPr>
        <sz val="11"/>
        <color theme="4"/>
        <rFont val="Calibri"/>
        <family val="2"/>
        <charset val="238"/>
        <scheme val="minor"/>
      </rPr>
      <t>info@klimat.gov.pl</t>
    </r>
  </si>
  <si>
    <t>Do IOD należy kierować wyłącznie sprawy dotyczące przetwarzania Pani/Pana danych przez administratora, w tym realizacji Pani/Pana praw wynikających z RODO.</t>
  </si>
  <si>
    <t>Pani/Pana dane osobowe będą przetwarzane w celu:</t>
  </si>
  <si>
    <t xml:space="preserve">Pani/Pana dane osobowe są udostępniane podmiotowi, który przetwarza dane osobowe w imieniu Administratora na podstawie zawartej umowy </t>
  </si>
  <si>
    <t xml:space="preserve">powierzenia przetwarzania danych osobowych (tzw. podmiot przetwarzający), tj. firmom świadczącym usługi informatyczne. </t>
  </si>
  <si>
    <t xml:space="preserve">Pani/Pana dane osobowe mogą być udostępnione organom upoważnionym na podstawie przepisów prawa powszechnie obowiązującego, </t>
  </si>
  <si>
    <t>nie stanowią jednak one odbiorców danych w rozumieniu przepisów RODO.</t>
  </si>
  <si>
    <t xml:space="preserve">tj. rozpatrzenia propozycji a następnie przez okres  25 lat na podstawie Instrukcji Kancelaryjnej obowiązującej </t>
  </si>
  <si>
    <t>w Ministerstwie Klimatu i Środowiska (kat. archiwalna A) i przepisów ustawy z dnia 14 lipca 1983 r. o narodowym zasobie archiwalnym i archiwach.</t>
  </si>
  <si>
    <r>
      <t xml:space="preserve">  -  rozpatrzenia propozycji (zgłoszenie karty weryfikacji terenowej tzw. starolasu)</t>
    </r>
    <r>
      <rPr>
        <vertAlign val="superscript"/>
        <sz val="11"/>
        <color theme="1"/>
        <rFont val="Calibri"/>
        <family val="2"/>
        <charset val="238"/>
        <scheme val="minor"/>
      </rPr>
      <t>1</t>
    </r>
    <r>
      <rPr>
        <sz val="11"/>
        <color theme="1"/>
        <rFont val="Calibri"/>
        <family val="2"/>
        <charset val="238"/>
        <scheme val="minor"/>
      </rPr>
      <t xml:space="preserve"> </t>
    </r>
  </si>
  <si>
    <r>
      <t xml:space="preserve">  -  wypełnienia obowiązku archiwizacji dokumentów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</si>
  <si>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 xml:space="preserve">  - prawo do wniesienia sprzeciwu wobec przetwarzania</t>
  </si>
  <si>
    <t xml:space="preserve">Podanie przez Panią/Pana danych osobowych jest dobrowolne, ale niepodanie danych wymaganych przez Administratora </t>
  </si>
  <si>
    <t>skutkuje brakiem możliwości przekazania i rozpatrzenia Pani/Pana propozycji dot. obszaru, który potencjalnie mógłby zostać uznany jako starolas.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</si>
</sst>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34" x14ac:knownFonts="1">
    <font>
      <sz val="11"/>
      <color theme="1"/>
      <name val="Calibri"/>
      <family val="2"/>
      <charset val="238"/>
      <scheme val="minor"/>
    </font>
    <font>
      <sz val="10"/>
      <color rgb="FF0D004B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sz val="9"/>
      <color rgb="FF0D004B"/>
      <name val="Calibri"/>
      <family val="2"/>
      <charset val="238"/>
      <scheme val="minor"/>
    </font>
    <font>
      <b/>
      <sz val="11"/>
      <color rgb="FF0D004B"/>
      <name val="Calibri"/>
      <family val="2"/>
      <charset val="238"/>
      <scheme val="minor"/>
    </font>
    <font>
      <b/>
      <sz val="12"/>
      <color rgb="FF0D004B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rgb="FF0D004B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D004B"/>
      <name val="Calibri"/>
      <family val="2"/>
      <charset val="238"/>
      <scheme val="minor"/>
    </font>
    <font>
      <vertAlign val="superscript"/>
      <sz val="11"/>
      <color rgb="FF0D004B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 tint="-4.9989318521683403E-2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theme="8" tint="0.59999389629810485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rgb="FF0D004B"/>
      <name val="Calibri"/>
      <family val="2"/>
      <charset val="238"/>
      <scheme val="minor"/>
    </font>
    <font>
      <b/>
      <sz val="11"/>
      <color theme="4"/>
      <name val="Calibri"/>
      <family val="2"/>
      <charset val="238"/>
      <scheme val="minor"/>
    </font>
    <font>
      <sz val="11"/>
      <color rgb="FF4472C4"/>
      <name val="Calibri"/>
      <family val="2"/>
      <charset val="238"/>
      <scheme val="minor"/>
    </font>
    <font>
      <sz val="28"/>
      <color rgb="FF0D004B"/>
      <name val="Calibri"/>
      <family val="2"/>
      <charset val="238"/>
      <scheme val="minor"/>
    </font>
    <font>
      <sz val="20"/>
      <color rgb="FF0D004B"/>
      <name val="Calibri"/>
      <family val="2"/>
      <charset val="238"/>
      <scheme val="minor"/>
    </font>
    <font>
      <i/>
      <sz val="9"/>
      <color theme="4" tint="0.39997558519241921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E9F2FD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4472C4"/>
      <name val="Calibri"/>
      <family val="2"/>
      <charset val="238"/>
      <scheme val="minor"/>
    </font>
    <font>
      <sz val="12"/>
      <color theme="4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9F2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FF6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CE4D6"/>
        <bgColor indexed="64"/>
      </patternFill>
    </fill>
  </fills>
  <borders count="8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30" fillId="0" borderId="0" applyNumberFormat="0" applyFill="0" applyBorder="0" applyAlignment="0" applyProtection="0"/>
  </cellStyleXfs>
  <cellXfs count="260">
    <xf numFmtId="0" fontId="0" fillId="0" borderId="0" xfId="0"/>
    <xf numFmtId="0" fontId="9" fillId="0" borderId="0" xfId="0" applyFont="1"/>
    <xf numFmtId="0" fontId="19" fillId="0" borderId="0" xfId="0" applyFont="1"/>
    <xf numFmtId="0" fontId="0" fillId="0" borderId="2" xfId="0" applyBorder="1" applyProtection="1">
      <protection hidden="1"/>
    </xf>
    <xf numFmtId="0" fontId="0" fillId="0" borderId="0" xfId="0" applyProtection="1">
      <protection hidden="1"/>
    </xf>
    <xf numFmtId="0" fontId="12" fillId="0" borderId="2" xfId="0" applyFont="1" applyBorder="1" applyProtection="1">
      <protection hidden="1"/>
    </xf>
    <xf numFmtId="0" fontId="12" fillId="0" borderId="0" xfId="0" applyFont="1" applyProtection="1">
      <protection hidden="1"/>
    </xf>
    <xf numFmtId="0" fontId="0" fillId="6" borderId="2" xfId="0" applyFill="1" applyBorder="1" applyProtection="1">
      <protection hidden="1"/>
    </xf>
    <xf numFmtId="0" fontId="1" fillId="6" borderId="2" xfId="0" applyFont="1" applyFill="1" applyBorder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right" vertical="center" wrapText="1"/>
      <protection hidden="1"/>
    </xf>
    <xf numFmtId="0" fontId="10" fillId="6" borderId="0" xfId="0" applyFont="1" applyFill="1" applyAlignment="1" applyProtection="1">
      <alignment horizontal="right" vertical="center" wrapText="1"/>
      <protection hidden="1"/>
    </xf>
    <xf numFmtId="2" fontId="2" fillId="6" borderId="0" xfId="0" applyNumberFormat="1" applyFont="1" applyFill="1" applyAlignment="1" applyProtection="1">
      <alignment vertical="center" wrapText="1"/>
      <protection hidden="1"/>
    </xf>
    <xf numFmtId="2" fontId="2" fillId="6" borderId="0" xfId="0" applyNumberFormat="1" applyFont="1" applyFill="1" applyAlignment="1" applyProtection="1">
      <alignment horizontal="center" vertical="center" wrapText="1"/>
      <protection hidden="1"/>
    </xf>
    <xf numFmtId="0" fontId="0" fillId="6" borderId="1" xfId="0" applyFill="1" applyBorder="1" applyProtection="1">
      <protection hidden="1"/>
    </xf>
    <xf numFmtId="43" fontId="0" fillId="0" borderId="0" xfId="1" applyFont="1" applyProtection="1">
      <protection hidden="1"/>
    </xf>
    <xf numFmtId="165" fontId="0" fillId="0" borderId="0" xfId="1" applyNumberFormat="1" applyFont="1" applyProtection="1">
      <protection hidden="1"/>
    </xf>
    <xf numFmtId="0" fontId="14" fillId="5" borderId="13" xfId="0" applyFont="1" applyFill="1" applyBorder="1" applyAlignment="1" applyProtection="1">
      <alignment horizontal="center" vertical="center" wrapText="1"/>
      <protection locked="0"/>
    </xf>
    <xf numFmtId="0" fontId="15" fillId="6" borderId="46" xfId="0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6" fillId="0" borderId="0" xfId="0" applyFont="1" applyProtection="1">
      <protection hidden="1"/>
    </xf>
    <xf numFmtId="0" fontId="6" fillId="6" borderId="49" xfId="0" applyFont="1" applyFill="1" applyBorder="1" applyAlignment="1" applyProtection="1">
      <alignment horizontal="center" vertical="center" wrapText="1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Protection="1">
      <protection hidden="1"/>
    </xf>
    <xf numFmtId="0" fontId="0" fillId="6" borderId="23" xfId="0" applyFill="1" applyBorder="1" applyAlignment="1" applyProtection="1">
      <alignment horizontal="right" vertical="center" indent="1"/>
      <protection hidden="1"/>
    </xf>
    <xf numFmtId="43" fontId="0" fillId="8" borderId="46" xfId="1" applyFont="1" applyFill="1" applyBorder="1" applyProtection="1">
      <protection hidden="1"/>
    </xf>
    <xf numFmtId="0" fontId="0" fillId="6" borderId="27" xfId="0" applyFill="1" applyBorder="1" applyAlignment="1" applyProtection="1">
      <alignment horizontal="right" vertical="center" indent="1"/>
      <protection hidden="1"/>
    </xf>
    <xf numFmtId="43" fontId="0" fillId="8" borderId="47" xfId="1" applyFont="1" applyFill="1" applyBorder="1" applyProtection="1">
      <protection hidden="1"/>
    </xf>
    <xf numFmtId="0" fontId="0" fillId="6" borderId="24" xfId="0" applyFill="1" applyBorder="1" applyAlignment="1" applyProtection="1">
      <alignment horizontal="right" vertical="center" indent="1"/>
      <protection hidden="1"/>
    </xf>
    <xf numFmtId="43" fontId="0" fillId="8" borderId="49" xfId="1" applyFont="1" applyFill="1" applyBorder="1" applyProtection="1">
      <protection hidden="1"/>
    </xf>
    <xf numFmtId="0" fontId="18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left"/>
      <protection hidden="1"/>
    </xf>
    <xf numFmtId="0" fontId="17" fillId="0" borderId="0" xfId="0" applyFont="1" applyAlignment="1" applyProtection="1">
      <alignment horizontal="left"/>
      <protection hidden="1"/>
    </xf>
    <xf numFmtId="0" fontId="16" fillId="0" borderId="0" xfId="0" applyFont="1" applyAlignment="1" applyProtection="1">
      <alignment horizontal="center"/>
      <protection hidden="1"/>
    </xf>
    <xf numFmtId="0" fontId="13" fillId="0" borderId="19" xfId="0" applyFont="1" applyBorder="1" applyAlignment="1" applyProtection="1">
      <alignment horizontal="left" vertical="center" indent="1"/>
      <protection locked="0"/>
    </xf>
    <xf numFmtId="164" fontId="13" fillId="0" borderId="19" xfId="1" applyNumberFormat="1" applyFont="1" applyBorder="1" applyAlignment="1" applyProtection="1">
      <alignment vertical="center"/>
      <protection locked="0"/>
    </xf>
    <xf numFmtId="165" fontId="13" fillId="0" borderId="19" xfId="1" applyNumberFormat="1" applyFont="1" applyBorder="1" applyAlignment="1" applyProtection="1">
      <alignment vertical="center"/>
      <protection locked="0"/>
    </xf>
    <xf numFmtId="0" fontId="13" fillId="0" borderId="48" xfId="0" applyFont="1" applyBorder="1" applyAlignment="1" applyProtection="1">
      <alignment horizontal="left" vertical="center" indent="1"/>
      <protection locked="0"/>
    </xf>
    <xf numFmtId="0" fontId="13" fillId="0" borderId="13" xfId="0" applyFont="1" applyBorder="1" applyAlignment="1" applyProtection="1">
      <alignment horizontal="left" vertical="center" indent="1"/>
      <protection locked="0"/>
    </xf>
    <xf numFmtId="164" fontId="13" fillId="0" borderId="13" xfId="1" applyNumberFormat="1" applyFont="1" applyBorder="1" applyAlignment="1" applyProtection="1">
      <alignment vertical="center"/>
      <protection locked="0"/>
    </xf>
    <xf numFmtId="165" fontId="13" fillId="0" borderId="13" xfId="1" applyNumberFormat="1" applyFont="1" applyBorder="1" applyAlignment="1" applyProtection="1">
      <alignment vertical="center"/>
      <protection locked="0"/>
    </xf>
    <xf numFmtId="0" fontId="13" fillId="0" borderId="14" xfId="0" applyFont="1" applyBorder="1" applyAlignment="1" applyProtection="1">
      <alignment horizontal="left" vertical="center" indent="1"/>
      <protection locked="0"/>
    </xf>
    <xf numFmtId="0" fontId="13" fillId="0" borderId="25" xfId="0" applyFont="1" applyBorder="1" applyAlignment="1" applyProtection="1">
      <alignment horizontal="left" vertical="center" indent="1"/>
      <protection locked="0"/>
    </xf>
    <xf numFmtId="164" fontId="13" fillId="0" borderId="25" xfId="1" applyNumberFormat="1" applyFont="1" applyBorder="1" applyAlignment="1" applyProtection="1">
      <alignment vertical="center"/>
      <protection locked="0"/>
    </xf>
    <xf numFmtId="165" fontId="13" fillId="0" borderId="25" xfId="1" applyNumberFormat="1" applyFont="1" applyBorder="1" applyAlignment="1" applyProtection="1">
      <alignment vertical="center"/>
      <protection locked="0"/>
    </xf>
    <xf numFmtId="0" fontId="13" fillId="0" borderId="26" xfId="0" applyFont="1" applyBorder="1" applyAlignment="1" applyProtection="1">
      <alignment horizontal="left" vertical="center" indent="1"/>
      <protection locked="0"/>
    </xf>
    <xf numFmtId="0" fontId="15" fillId="9" borderId="48" xfId="0" applyFont="1" applyFill="1" applyBorder="1" applyAlignment="1" applyProtection="1">
      <alignment horizontal="center" vertical="center" wrapText="1"/>
      <protection hidden="1"/>
    </xf>
    <xf numFmtId="0" fontId="20" fillId="9" borderId="32" xfId="0" applyFont="1" applyFill="1" applyBorder="1" applyAlignment="1" applyProtection="1">
      <alignment horizontal="center" vertical="center" wrapText="1"/>
      <protection hidden="1"/>
    </xf>
    <xf numFmtId="0" fontId="6" fillId="9" borderId="26" xfId="0" applyFont="1" applyFill="1" applyBorder="1" applyAlignment="1" applyProtection="1">
      <alignment horizontal="center" vertical="center" wrapText="1"/>
      <protection hidden="1"/>
    </xf>
    <xf numFmtId="0" fontId="10" fillId="6" borderId="13" xfId="0" applyFont="1" applyFill="1" applyBorder="1" applyAlignment="1" applyProtection="1">
      <alignment horizontal="center" vertical="center" wrapText="1"/>
      <protection locked="0"/>
    </xf>
    <xf numFmtId="0" fontId="10" fillId="6" borderId="25" xfId="0" applyFont="1" applyFill="1" applyBorder="1" applyAlignment="1" applyProtection="1">
      <alignment horizontal="center" vertical="center" wrapText="1"/>
      <protection locked="0"/>
    </xf>
    <xf numFmtId="0" fontId="24" fillId="6" borderId="2" xfId="0" applyFont="1" applyFill="1" applyBorder="1" applyAlignment="1">
      <alignment vertical="center" wrapText="1"/>
    </xf>
    <xf numFmtId="0" fontId="25" fillId="6" borderId="2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right" vertical="center" wrapText="1" indent="1"/>
    </xf>
    <xf numFmtId="0" fontId="26" fillId="6" borderId="66" xfId="0" applyFont="1" applyFill="1" applyBorder="1" applyAlignment="1">
      <alignment vertical="center" wrapText="1"/>
    </xf>
    <xf numFmtId="49" fontId="0" fillId="0" borderId="0" xfId="0" applyNumberFormat="1" applyProtection="1">
      <protection hidden="1"/>
    </xf>
    <xf numFmtId="0" fontId="0" fillId="6" borderId="3" xfId="0" applyFill="1" applyBorder="1" applyAlignment="1" applyProtection="1">
      <alignment horizontal="left" vertical="center"/>
      <protection hidden="1"/>
    </xf>
    <xf numFmtId="0" fontId="0" fillId="0" borderId="0" xfId="0" quotePrefix="1"/>
    <xf numFmtId="0" fontId="15" fillId="0" borderId="0" xfId="0" applyFont="1"/>
    <xf numFmtId="0" fontId="27" fillId="6" borderId="2" xfId="0" applyFont="1" applyFill="1" applyBorder="1" applyAlignment="1" applyProtection="1">
      <alignment horizontal="center" vertical="center" wrapText="1"/>
      <protection hidden="1"/>
    </xf>
    <xf numFmtId="0" fontId="27" fillId="6" borderId="0" xfId="0" applyFont="1" applyFill="1" applyAlignment="1" applyProtection="1">
      <alignment horizontal="center" vertical="center" wrapText="1"/>
      <protection hidden="1"/>
    </xf>
    <xf numFmtId="0" fontId="27" fillId="6" borderId="66" xfId="0" applyFont="1" applyFill="1" applyBorder="1" applyAlignment="1" applyProtection="1">
      <alignment horizontal="center" vertical="center" wrapText="1"/>
      <protection hidden="1"/>
    </xf>
    <xf numFmtId="1" fontId="13" fillId="6" borderId="0" xfId="0" applyNumberFormat="1" applyFont="1" applyFill="1" applyAlignment="1" applyProtection="1">
      <alignment horizontal="left" vertical="center" indent="2"/>
      <protection locked="0"/>
    </xf>
    <xf numFmtId="0" fontId="0" fillId="6" borderId="0" xfId="0" applyFill="1" applyProtection="1">
      <protection hidden="1"/>
    </xf>
    <xf numFmtId="0" fontId="0" fillId="6" borderId="3" xfId="0" applyFill="1" applyBorder="1" applyProtection="1">
      <protection hidden="1"/>
    </xf>
    <xf numFmtId="0" fontId="0" fillId="6" borderId="80" xfId="0" applyFill="1" applyBorder="1" applyProtection="1">
      <protection hidden="1"/>
    </xf>
    <xf numFmtId="0" fontId="5" fillId="6" borderId="4" xfId="0" applyFont="1" applyFill="1" applyBorder="1" applyAlignment="1" applyProtection="1">
      <alignment horizontal="center" vertical="center" wrapText="1"/>
      <protection hidden="1"/>
    </xf>
    <xf numFmtId="0" fontId="5" fillId="6" borderId="5" xfId="0" applyFont="1" applyFill="1" applyBorder="1" applyAlignment="1" applyProtection="1">
      <alignment horizontal="center" vertical="center" wrapText="1"/>
      <protection hidden="1"/>
    </xf>
    <xf numFmtId="0" fontId="5" fillId="6" borderId="81" xfId="0" applyFont="1" applyFill="1" applyBorder="1" applyAlignment="1" applyProtection="1">
      <alignment horizontal="center" vertical="center" wrapText="1"/>
      <protection hidden="1"/>
    </xf>
    <xf numFmtId="1" fontId="28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11" xfId="0" applyFill="1" applyBorder="1" applyProtection="1">
      <protection hidden="1"/>
    </xf>
    <xf numFmtId="0" fontId="0" fillId="6" borderId="12" xfId="0" applyFill="1" applyBorder="1" applyAlignment="1" applyProtection="1">
      <alignment vertical="center"/>
      <protection hidden="1"/>
    </xf>
    <xf numFmtId="0" fontId="0" fillId="6" borderId="79" xfId="0" applyFill="1" applyBorder="1" applyAlignment="1" applyProtection="1">
      <alignment vertical="center"/>
      <protection hidden="1"/>
    </xf>
    <xf numFmtId="0" fontId="15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32" fillId="5" borderId="13" xfId="0" applyFont="1" applyFill="1" applyBorder="1" applyAlignment="1" applyProtection="1">
      <alignment horizontal="center" vertical="center" wrapText="1"/>
      <protection locked="0"/>
    </xf>
    <xf numFmtId="0" fontId="0" fillId="6" borderId="66" xfId="0" applyFill="1" applyBorder="1" applyAlignment="1" applyProtection="1">
      <alignment vertical="center"/>
      <protection hidden="1"/>
    </xf>
    <xf numFmtId="0" fontId="10" fillId="6" borderId="2" xfId="0" applyFont="1" applyFill="1" applyBorder="1" applyAlignment="1" applyProtection="1">
      <alignment vertical="center" wrapText="1"/>
      <protection hidden="1"/>
    </xf>
    <xf numFmtId="0" fontId="0" fillId="6" borderId="66" xfId="0" applyFill="1" applyBorder="1" applyProtection="1">
      <protection hidden="1"/>
    </xf>
    <xf numFmtId="14" fontId="23" fillId="5" borderId="31" xfId="0" applyNumberFormat="1" applyFont="1" applyFill="1" applyBorder="1" applyAlignment="1" applyProtection="1">
      <alignment horizontal="center" vertical="center"/>
      <protection locked="0"/>
    </xf>
    <xf numFmtId="14" fontId="23" fillId="5" borderId="32" xfId="0" applyNumberFormat="1" applyFont="1" applyFill="1" applyBorder="1" applyAlignment="1" applyProtection="1">
      <alignment horizontal="center" vertical="center"/>
      <protection locked="0"/>
    </xf>
    <xf numFmtId="0" fontId="10" fillId="6" borderId="15" xfId="0" applyFont="1" applyFill="1" applyBorder="1" applyAlignment="1" applyProtection="1">
      <alignment horizontal="center" vertical="center" wrapText="1"/>
      <protection hidden="1"/>
    </xf>
    <xf numFmtId="0" fontId="10" fillId="6" borderId="7" xfId="0" applyFont="1" applyFill="1" applyBorder="1" applyAlignment="1" applyProtection="1">
      <alignment horizontal="center" vertical="center" wrapText="1"/>
      <protection hidden="1"/>
    </xf>
    <xf numFmtId="0" fontId="10" fillId="6" borderId="8" xfId="0" applyFont="1" applyFill="1" applyBorder="1" applyAlignment="1" applyProtection="1">
      <alignment horizontal="center" vertical="center" wrapText="1"/>
      <protection hidden="1"/>
    </xf>
    <xf numFmtId="49" fontId="23" fillId="5" borderId="30" xfId="1" applyNumberFormat="1" applyFont="1" applyFill="1" applyBorder="1" applyAlignment="1" applyProtection="1">
      <alignment horizontal="center" vertical="center" wrapText="1"/>
      <protection locked="0"/>
    </xf>
    <xf numFmtId="49" fontId="23" fillId="5" borderId="31" xfId="1" applyNumberFormat="1" applyFont="1" applyFill="1" applyBorder="1" applyAlignment="1" applyProtection="1">
      <alignment horizontal="center" vertical="center" wrapText="1"/>
      <protection locked="0"/>
    </xf>
    <xf numFmtId="49" fontId="9" fillId="6" borderId="13" xfId="0" applyNumberFormat="1" applyFont="1" applyFill="1" applyBorder="1" applyAlignment="1" applyProtection="1">
      <alignment horizontal="center" vertical="center" wrapText="1"/>
      <protection hidden="1"/>
    </xf>
    <xf numFmtId="49" fontId="9" fillId="6" borderId="6" xfId="0" applyNumberFormat="1" applyFont="1" applyFill="1" applyBorder="1" applyAlignment="1" applyProtection="1">
      <alignment horizontal="center" vertical="center" wrapText="1"/>
      <protection hidden="1"/>
    </xf>
    <xf numFmtId="0" fontId="10" fillId="8" borderId="42" xfId="0" applyFont="1" applyFill="1" applyBorder="1" applyAlignment="1" applyProtection="1">
      <alignment horizontal="left" vertical="center" wrapText="1" indent="1"/>
      <protection hidden="1"/>
    </xf>
    <xf numFmtId="0" fontId="10" fillId="8" borderId="43" xfId="0" applyFont="1" applyFill="1" applyBorder="1" applyAlignment="1" applyProtection="1">
      <alignment horizontal="left" vertical="center" wrapText="1" indent="1"/>
      <protection hidden="1"/>
    </xf>
    <xf numFmtId="0" fontId="10" fillId="8" borderId="44" xfId="0" applyFont="1" applyFill="1" applyBorder="1" applyAlignment="1" applyProtection="1">
      <alignment horizontal="left" vertical="center" wrapText="1" indent="1"/>
      <protection hidden="1"/>
    </xf>
    <xf numFmtId="0" fontId="10" fillId="8" borderId="38" xfId="0" applyFont="1" applyFill="1" applyBorder="1" applyAlignment="1" applyProtection="1">
      <alignment horizontal="left" vertical="center" wrapText="1" indent="1"/>
      <protection hidden="1"/>
    </xf>
    <xf numFmtId="0" fontId="0" fillId="8" borderId="38" xfId="0" applyFill="1" applyBorder="1" applyAlignment="1" applyProtection="1">
      <alignment horizontal="left" vertical="center" wrapText="1" indent="1"/>
      <protection hidden="1"/>
    </xf>
    <xf numFmtId="164" fontId="15" fillId="8" borderId="32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33" xfId="1" applyNumberFormat="1" applyFont="1" applyFill="1" applyBorder="1" applyAlignment="1" applyProtection="1">
      <alignment horizontal="left" vertical="center" wrapText="1" indent="4"/>
      <protection hidden="1"/>
    </xf>
    <xf numFmtId="0" fontId="1" fillId="6" borderId="0" xfId="0" applyFont="1" applyFill="1" applyAlignment="1" applyProtection="1">
      <alignment horizontal="left" vertical="center" wrapText="1"/>
      <protection hidden="1"/>
    </xf>
    <xf numFmtId="49" fontId="23" fillId="5" borderId="82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83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84" xfId="0" applyNumberFormat="1" applyFont="1" applyFill="1" applyBorder="1" applyAlignment="1" applyProtection="1">
      <alignment horizontal="center" vertical="center" wrapText="1"/>
      <protection locked="0"/>
    </xf>
    <xf numFmtId="0" fontId="10" fillId="6" borderId="13" xfId="0" applyFont="1" applyFill="1" applyBorder="1" applyAlignment="1" applyProtection="1">
      <alignment horizontal="center" vertical="center" wrapText="1"/>
      <protection hidden="1"/>
    </xf>
    <xf numFmtId="49" fontId="23" fillId="5" borderId="85" xfId="0" applyNumberFormat="1" applyFont="1" applyFill="1" applyBorder="1" applyAlignment="1" applyProtection="1">
      <alignment horizontal="center" vertical="center" wrapText="1"/>
      <protection locked="0"/>
    </xf>
    <xf numFmtId="49" fontId="31" fillId="5" borderId="85" xfId="2" applyNumberFormat="1" applyFont="1" applyFill="1" applyBorder="1" applyAlignment="1" applyProtection="1">
      <alignment horizontal="center" vertical="center" wrapText="1"/>
      <protection locked="0"/>
    </xf>
    <xf numFmtId="164" fontId="8" fillId="8" borderId="39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0" xfId="1" applyNumberFormat="1" applyFont="1" applyFill="1" applyBorder="1" applyAlignment="1" applyProtection="1">
      <alignment horizontal="left" vertical="center" wrapText="1" indent="4"/>
      <protection hidden="1"/>
    </xf>
    <xf numFmtId="0" fontId="1" fillId="3" borderId="19" xfId="0" applyFont="1" applyFill="1" applyBorder="1" applyAlignment="1" applyProtection="1">
      <alignment horizontal="center" vertical="center" wrapText="1"/>
      <protection hidden="1"/>
    </xf>
    <xf numFmtId="0" fontId="1" fillId="3" borderId="48" xfId="0" applyFont="1" applyFill="1" applyBorder="1" applyAlignment="1" applyProtection="1">
      <alignment horizontal="center" vertical="center" wrapText="1"/>
      <protection hidden="1"/>
    </xf>
    <xf numFmtId="0" fontId="9" fillId="6" borderId="15" xfId="0" applyFont="1" applyFill="1" applyBorder="1" applyAlignment="1" applyProtection="1">
      <alignment horizontal="left" vertical="center" wrapText="1" indent="1"/>
      <protection hidden="1"/>
    </xf>
    <xf numFmtId="0" fontId="9" fillId="6" borderId="7" xfId="0" applyFont="1" applyFill="1" applyBorder="1" applyAlignment="1" applyProtection="1">
      <alignment horizontal="left" vertical="center" wrapText="1" indent="1"/>
      <protection hidden="1"/>
    </xf>
    <xf numFmtId="0" fontId="9" fillId="6" borderId="8" xfId="0" applyFont="1" applyFill="1" applyBorder="1" applyAlignment="1" applyProtection="1">
      <alignment horizontal="left" vertical="center" wrapText="1" indent="1"/>
      <protection hidden="1"/>
    </xf>
    <xf numFmtId="1" fontId="13" fillId="0" borderId="13" xfId="0" applyNumberFormat="1" applyFont="1" applyBorder="1" applyAlignment="1" applyProtection="1">
      <alignment horizontal="center" vertical="center" wrapText="1"/>
      <protection locked="0"/>
    </xf>
    <xf numFmtId="1" fontId="13" fillId="0" borderId="6" xfId="0" applyNumberFormat="1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 applyProtection="1">
      <alignment horizontal="center" vertical="center" wrapText="1"/>
      <protection locked="0"/>
    </xf>
    <xf numFmtId="1" fontId="13" fillId="0" borderId="64" xfId="0" applyNumberFormat="1" applyFont="1" applyBorder="1" applyAlignment="1" applyProtection="1">
      <alignment horizontal="center" vertical="center" wrapText="1"/>
      <protection locked="0"/>
    </xf>
    <xf numFmtId="0" fontId="5" fillId="3" borderId="16" xfId="0" applyFont="1" applyFill="1" applyBorder="1" applyAlignment="1" applyProtection="1">
      <alignment horizontal="center" vertical="center" wrapText="1"/>
      <protection hidden="1"/>
    </xf>
    <xf numFmtId="0" fontId="5" fillId="3" borderId="17" xfId="0" applyFont="1" applyFill="1" applyBorder="1" applyAlignment="1" applyProtection="1">
      <alignment horizontal="center" vertical="center" wrapText="1"/>
      <protection hidden="1"/>
    </xf>
    <xf numFmtId="0" fontId="5" fillId="3" borderId="18" xfId="0" applyFont="1" applyFill="1" applyBorder="1" applyAlignment="1" applyProtection="1">
      <alignment horizontal="center" vertical="center" wrapText="1"/>
      <protection hidden="1"/>
    </xf>
    <xf numFmtId="0" fontId="22" fillId="0" borderId="70" xfId="0" applyFont="1" applyBorder="1" applyAlignment="1" applyProtection="1">
      <alignment horizontal="center" vertical="center"/>
      <protection locked="0"/>
    </xf>
    <xf numFmtId="0" fontId="22" fillId="0" borderId="22" xfId="0" applyFont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 wrapText="1"/>
      <protection hidden="1"/>
    </xf>
    <xf numFmtId="0" fontId="5" fillId="4" borderId="5" xfId="0" applyFont="1" applyFill="1" applyBorder="1" applyAlignment="1" applyProtection="1">
      <alignment horizontal="center" vertical="center" wrapText="1"/>
      <protection hidden="1"/>
    </xf>
    <xf numFmtId="0" fontId="5" fillId="4" borderId="81" xfId="0" applyFont="1" applyFill="1" applyBorder="1" applyAlignment="1" applyProtection="1">
      <alignment horizontal="center" vertical="center" wrapText="1"/>
      <protection hidden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left" vertical="center" wrapText="1" indent="1"/>
    </xf>
    <xf numFmtId="0" fontId="4" fillId="6" borderId="12" xfId="0" applyFont="1" applyFill="1" applyBorder="1" applyAlignment="1">
      <alignment horizontal="left" vertical="center" wrapText="1" indent="1"/>
    </xf>
    <xf numFmtId="0" fontId="4" fillId="6" borderId="79" xfId="0" applyFont="1" applyFill="1" applyBorder="1" applyAlignment="1">
      <alignment horizontal="left" vertical="center" wrapText="1" indent="1"/>
    </xf>
    <xf numFmtId="0" fontId="10" fillId="6" borderId="0" xfId="0" applyFont="1" applyFill="1" applyAlignment="1">
      <alignment horizontal="left" vertical="center" wrapText="1"/>
    </xf>
    <xf numFmtId="0" fontId="10" fillId="6" borderId="66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horizontal="right" vertical="center" wrapText="1" indent="1"/>
    </xf>
    <xf numFmtId="0" fontId="0" fillId="6" borderId="0" xfId="0" applyFill="1" applyAlignment="1">
      <alignment horizontal="right" vertical="center" wrapText="1" indent="1"/>
    </xf>
    <xf numFmtId="0" fontId="0" fillId="6" borderId="76" xfId="0" applyFill="1" applyBorder="1" applyAlignment="1">
      <alignment horizontal="right" vertical="center" wrapText="1" indent="1"/>
    </xf>
    <xf numFmtId="0" fontId="13" fillId="11" borderId="6" xfId="0" applyFont="1" applyFill="1" applyBorder="1" applyAlignment="1" applyProtection="1">
      <alignment horizontal="center" vertical="center" wrapText="1"/>
      <protection locked="0"/>
    </xf>
    <xf numFmtId="0" fontId="13" fillId="11" borderId="7" xfId="0" applyFont="1" applyFill="1" applyBorder="1" applyAlignment="1" applyProtection="1">
      <alignment horizontal="center" vertical="center" wrapText="1"/>
      <protection locked="0"/>
    </xf>
    <xf numFmtId="0" fontId="13" fillId="11" borderId="8" xfId="0" applyFont="1" applyFill="1" applyBorder="1" applyAlignment="1" applyProtection="1">
      <alignment horizontal="center" vertical="center" wrapText="1"/>
      <protection locked="0"/>
    </xf>
    <xf numFmtId="49" fontId="13" fillId="0" borderId="9" xfId="0" applyNumberFormat="1" applyFont="1" applyBorder="1" applyAlignment="1" applyProtection="1">
      <alignment horizontal="center" vertical="center" wrapText="1"/>
      <protection locked="0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65" xfId="0" applyNumberFormat="1" applyFont="1" applyBorder="1" applyAlignment="1" applyProtection="1">
      <alignment horizontal="center" vertical="center" wrapText="1"/>
      <protection locked="0"/>
    </xf>
    <xf numFmtId="0" fontId="25" fillId="6" borderId="1" xfId="0" applyFont="1" applyFill="1" applyBorder="1" applyAlignment="1">
      <alignment horizontal="center" vertical="center" wrapText="1"/>
    </xf>
    <xf numFmtId="0" fontId="25" fillId="6" borderId="3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2" fillId="6" borderId="80" xfId="0" applyFont="1" applyFill="1" applyBorder="1" applyAlignment="1">
      <alignment horizontal="left" vertical="center" wrapText="1"/>
    </xf>
    <xf numFmtId="164" fontId="8" fillId="8" borderId="55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56" xfId="1" applyNumberFormat="1" applyFont="1" applyFill="1" applyBorder="1" applyAlignment="1" applyProtection="1">
      <alignment horizontal="left" vertical="center" wrapText="1" indent="4"/>
      <protection hidden="1"/>
    </xf>
    <xf numFmtId="0" fontId="29" fillId="10" borderId="2" xfId="0" applyFont="1" applyFill="1" applyBorder="1" applyAlignment="1" applyProtection="1">
      <alignment horizontal="center" vertical="center" wrapText="1"/>
      <protection hidden="1"/>
    </xf>
    <xf numFmtId="0" fontId="29" fillId="10" borderId="0" xfId="0" applyFont="1" applyFill="1" applyAlignment="1" applyProtection="1">
      <alignment horizontal="center" vertical="center" wrapText="1"/>
      <protection hidden="1"/>
    </xf>
    <xf numFmtId="0" fontId="29" fillId="10" borderId="66" xfId="0" applyFont="1" applyFill="1" applyBorder="1" applyAlignment="1" applyProtection="1">
      <alignment horizontal="center" vertical="center" wrapText="1"/>
      <protection hidden="1"/>
    </xf>
    <xf numFmtId="0" fontId="1" fillId="7" borderId="74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2" borderId="8" xfId="0" applyFont="1" applyFill="1" applyBorder="1" applyAlignment="1" applyProtection="1">
      <alignment horizontal="center" vertical="center" wrapText="1"/>
      <protection locked="0"/>
    </xf>
    <xf numFmtId="0" fontId="13" fillId="2" borderId="20" xfId="0" applyFont="1" applyFill="1" applyBorder="1" applyAlignment="1" applyProtection="1">
      <alignment horizontal="center" vertical="center" wrapText="1"/>
      <protection locked="0"/>
    </xf>
    <xf numFmtId="0" fontId="13" fillId="2" borderId="21" xfId="0" applyFont="1" applyFill="1" applyBorder="1" applyAlignment="1" applyProtection="1">
      <alignment horizontal="center" vertical="center" wrapText="1"/>
      <protection locked="0"/>
    </xf>
    <xf numFmtId="0" fontId="13" fillId="2" borderId="65" xfId="0" applyFont="1" applyFill="1" applyBorder="1" applyAlignment="1" applyProtection="1">
      <alignment horizontal="center" vertical="center" wrapText="1"/>
      <protection locked="0"/>
    </xf>
    <xf numFmtId="0" fontId="1" fillId="7" borderId="73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hidden="1"/>
    </xf>
    <xf numFmtId="0" fontId="10" fillId="6" borderId="12" xfId="0" applyFont="1" applyFill="1" applyBorder="1" applyAlignment="1" applyProtection="1">
      <alignment horizontal="center" vertical="center" wrapText="1"/>
      <protection hidden="1"/>
    </xf>
    <xf numFmtId="0" fontId="10" fillId="6" borderId="33" xfId="0" applyFont="1" applyFill="1" applyBorder="1" applyAlignment="1" applyProtection="1">
      <alignment horizontal="center" vertical="center" wrapText="1"/>
      <protection hidden="1"/>
    </xf>
    <xf numFmtId="0" fontId="10" fillId="6" borderId="2" xfId="0" applyFont="1" applyFill="1" applyBorder="1" applyAlignment="1" applyProtection="1">
      <alignment horizontal="center" vertical="center" wrapText="1"/>
      <protection hidden="1"/>
    </xf>
    <xf numFmtId="0" fontId="10" fillId="6" borderId="0" xfId="0" applyFont="1" applyFill="1" applyAlignment="1" applyProtection="1">
      <alignment horizontal="center" vertical="center" wrapText="1"/>
      <protection hidden="1"/>
    </xf>
    <xf numFmtId="0" fontId="10" fillId="6" borderId="76" xfId="0" applyFont="1" applyFill="1" applyBorder="1" applyAlignment="1" applyProtection="1">
      <alignment horizontal="center" vertical="center" wrapText="1"/>
      <protection hidden="1"/>
    </xf>
    <xf numFmtId="0" fontId="10" fillId="6" borderId="1" xfId="0" applyFont="1" applyFill="1" applyBorder="1" applyAlignment="1" applyProtection="1">
      <alignment horizontal="center" vertical="center" wrapText="1"/>
      <protection hidden="1"/>
    </xf>
    <xf numFmtId="0" fontId="10" fillId="6" borderId="3" xfId="0" applyFont="1" applyFill="1" applyBorder="1" applyAlignment="1" applyProtection="1">
      <alignment horizontal="center" vertical="center" wrapText="1"/>
      <protection hidden="1"/>
    </xf>
    <xf numFmtId="0" fontId="10" fillId="6" borderId="77" xfId="0" applyFont="1" applyFill="1" applyBorder="1" applyAlignment="1" applyProtection="1">
      <alignment horizontal="center" vertical="center" wrapText="1"/>
      <protection hidden="1"/>
    </xf>
    <xf numFmtId="0" fontId="10" fillId="6" borderId="15" xfId="0" applyFont="1" applyFill="1" applyBorder="1" applyAlignment="1" applyProtection="1">
      <alignment horizontal="left" vertical="center" wrapText="1" indent="1"/>
      <protection hidden="1"/>
    </xf>
    <xf numFmtId="0" fontId="10" fillId="6" borderId="7" xfId="0" applyFont="1" applyFill="1" applyBorder="1" applyAlignment="1" applyProtection="1">
      <alignment horizontal="left" vertical="center" wrapText="1" indent="1"/>
      <protection hidden="1"/>
    </xf>
    <xf numFmtId="0" fontId="10" fillId="6" borderId="8" xfId="0" applyFont="1" applyFill="1" applyBorder="1" applyAlignment="1" applyProtection="1">
      <alignment horizontal="left" vertical="center" wrapText="1" indent="1"/>
      <protection hidden="1"/>
    </xf>
    <xf numFmtId="0" fontId="5" fillId="7" borderId="16" xfId="0" applyFont="1" applyFill="1" applyBorder="1" applyAlignment="1" applyProtection="1">
      <alignment horizontal="center" vertical="center" wrapText="1"/>
      <protection hidden="1"/>
    </xf>
    <xf numFmtId="0" fontId="5" fillId="7" borderId="17" xfId="0" applyFont="1" applyFill="1" applyBorder="1" applyAlignment="1" applyProtection="1">
      <alignment horizontal="center" vertical="center" wrapText="1"/>
      <protection hidden="1"/>
    </xf>
    <xf numFmtId="0" fontId="5" fillId="7" borderId="28" xfId="0" applyFont="1" applyFill="1" applyBorder="1" applyAlignment="1" applyProtection="1">
      <alignment horizontal="center" vertical="center" wrapText="1"/>
      <protection hidden="1"/>
    </xf>
    <xf numFmtId="0" fontId="23" fillId="0" borderId="20" xfId="0" applyFont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 applyProtection="1">
      <alignment horizontal="center" vertical="center" wrapText="1"/>
      <protection locked="0"/>
    </xf>
    <xf numFmtId="0" fontId="23" fillId="0" borderId="6" xfId="0" applyFont="1" applyBorder="1" applyAlignment="1" applyProtection="1">
      <alignment horizontal="center" vertical="center" wrapText="1"/>
      <protection locked="0"/>
    </xf>
    <xf numFmtId="0" fontId="23" fillId="0" borderId="7" xfId="0" applyFont="1" applyBorder="1" applyAlignment="1" applyProtection="1">
      <alignment horizontal="center" vertical="center" wrapText="1"/>
      <protection locked="0"/>
    </xf>
    <xf numFmtId="0" fontId="23" fillId="0" borderId="8" xfId="0" applyFont="1" applyBorder="1" applyAlignment="1" applyProtection="1">
      <alignment horizontal="center" vertical="center" wrapText="1"/>
      <protection locked="0"/>
    </xf>
    <xf numFmtId="0" fontId="5" fillId="7" borderId="71" xfId="0" applyFont="1" applyFill="1" applyBorder="1" applyAlignment="1" applyProtection="1">
      <alignment horizontal="center" vertical="center" wrapText="1"/>
      <protection hidden="1"/>
    </xf>
    <xf numFmtId="0" fontId="5" fillId="7" borderId="72" xfId="0" applyFont="1" applyFill="1" applyBorder="1" applyAlignment="1" applyProtection="1">
      <alignment horizontal="center" vertical="center" wrapText="1"/>
      <protection hidden="1"/>
    </xf>
    <xf numFmtId="0" fontId="1" fillId="7" borderId="78" xfId="0" applyFont="1" applyFill="1" applyBorder="1" applyAlignment="1" applyProtection="1">
      <alignment horizontal="center" vertical="center" wrapText="1"/>
      <protection locked="0"/>
    </xf>
    <xf numFmtId="0" fontId="1" fillId="7" borderId="72" xfId="0" applyFont="1" applyFill="1" applyBorder="1" applyAlignment="1" applyProtection="1">
      <alignment horizontal="center" vertical="center" wrapText="1"/>
      <protection locked="0"/>
    </xf>
    <xf numFmtId="0" fontId="1" fillId="7" borderId="75" xfId="0" applyFont="1" applyFill="1" applyBorder="1" applyAlignment="1" applyProtection="1">
      <alignment horizontal="center" vertical="center" wrapText="1"/>
      <protection locked="0"/>
    </xf>
    <xf numFmtId="0" fontId="10" fillId="7" borderId="15" xfId="0" applyFont="1" applyFill="1" applyBorder="1" applyAlignment="1" applyProtection="1">
      <alignment horizontal="left" vertical="center" wrapText="1" indent="1"/>
      <protection hidden="1"/>
    </xf>
    <xf numFmtId="0" fontId="10" fillId="7" borderId="7" xfId="0" applyFont="1" applyFill="1" applyBorder="1" applyAlignment="1" applyProtection="1">
      <alignment horizontal="left" vertical="center" wrapText="1" indent="1"/>
      <protection hidden="1"/>
    </xf>
    <xf numFmtId="0" fontId="10" fillId="7" borderId="64" xfId="0" applyFont="1" applyFill="1" applyBorder="1" applyAlignment="1" applyProtection="1">
      <alignment horizontal="left" vertical="center" wrapText="1" indent="1"/>
      <protection hidden="1"/>
    </xf>
    <xf numFmtId="0" fontId="4" fillId="6" borderId="86" xfId="0" applyFont="1" applyFill="1" applyBorder="1" applyAlignment="1" applyProtection="1">
      <alignment horizontal="left" vertical="center" wrapText="1" indent="1"/>
      <protection hidden="1"/>
    </xf>
    <xf numFmtId="0" fontId="4" fillId="6" borderId="22" xfId="0" applyFont="1" applyFill="1" applyBorder="1" applyAlignment="1" applyProtection="1">
      <alignment horizontal="left" vertical="center" wrapText="1" indent="1"/>
      <protection hidden="1"/>
    </xf>
    <xf numFmtId="0" fontId="4" fillId="6" borderId="87" xfId="0" applyFont="1" applyFill="1" applyBorder="1" applyAlignment="1" applyProtection="1">
      <alignment horizontal="left" vertical="center" wrapText="1" indent="1"/>
      <protection hidden="1"/>
    </xf>
    <xf numFmtId="164" fontId="8" fillId="8" borderId="57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58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2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0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63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68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69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59" xfId="1" applyNumberFormat="1" applyFont="1" applyFill="1" applyBorder="1" applyAlignment="1" applyProtection="1">
      <alignment horizontal="left" vertical="center" wrapText="1" indent="4"/>
      <protection hidden="1"/>
    </xf>
    <xf numFmtId="0" fontId="9" fillId="6" borderId="11" xfId="0" applyFont="1" applyFill="1" applyBorder="1" applyAlignment="1" applyProtection="1">
      <alignment horizontal="left" vertical="center" wrapText="1" indent="1"/>
      <protection hidden="1"/>
    </xf>
    <xf numFmtId="0" fontId="9" fillId="6" borderId="12" xfId="0" applyFont="1" applyFill="1" applyBorder="1" applyAlignment="1" applyProtection="1">
      <alignment horizontal="left" vertical="center" wrapText="1" indent="1"/>
      <protection hidden="1"/>
    </xf>
    <xf numFmtId="0" fontId="9" fillId="6" borderId="33" xfId="0" applyFont="1" applyFill="1" applyBorder="1" applyAlignment="1" applyProtection="1">
      <alignment horizontal="left" vertical="center" wrapText="1" indent="1"/>
      <protection hidden="1"/>
    </xf>
    <xf numFmtId="1" fontId="13" fillId="0" borderId="32" xfId="0" applyNumberFormat="1" applyFont="1" applyBorder="1" applyAlignment="1" applyProtection="1">
      <alignment horizontal="center" vertical="center" wrapText="1"/>
      <protection locked="0"/>
    </xf>
    <xf numFmtId="1" fontId="13" fillId="0" borderId="33" xfId="0" applyNumberFormat="1" applyFont="1" applyBorder="1" applyAlignment="1" applyProtection="1">
      <alignment horizontal="center" vertical="center" wrapText="1"/>
      <protection locked="0"/>
    </xf>
    <xf numFmtId="1" fontId="13" fillId="0" borderId="12" xfId="0" applyNumberFormat="1" applyFont="1" applyBorder="1" applyAlignment="1" applyProtection="1">
      <alignment horizontal="center" vertical="center" wrapText="1"/>
      <protection locked="0"/>
    </xf>
    <xf numFmtId="1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8" fillId="8" borderId="61" xfId="1" applyNumberFormat="1" applyFont="1" applyFill="1" applyBorder="1" applyAlignment="1" applyProtection="1">
      <alignment horizontal="left" vertical="center" wrapText="1" indent="4"/>
      <protection hidden="1"/>
    </xf>
    <xf numFmtId="164" fontId="15" fillId="8" borderId="12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1" xfId="1" applyNumberFormat="1" applyFont="1" applyFill="1" applyBorder="1" applyAlignment="1" applyProtection="1">
      <alignment horizontal="left" vertical="center" wrapText="1" indent="4"/>
      <protection hidden="1"/>
    </xf>
    <xf numFmtId="0" fontId="13" fillId="2" borderId="64" xfId="0" applyFont="1" applyFill="1" applyBorder="1" applyAlignment="1" applyProtection="1">
      <alignment horizontal="center" vertical="center" wrapText="1"/>
      <protection locked="0"/>
    </xf>
    <xf numFmtId="0" fontId="10" fillId="6" borderId="27" xfId="0" applyFont="1" applyFill="1" applyBorder="1" applyAlignment="1" applyProtection="1">
      <alignment horizontal="left" vertical="center" wrapText="1" indent="1"/>
      <protection hidden="1"/>
    </xf>
    <xf numFmtId="0" fontId="10" fillId="6" borderId="13" xfId="0" applyFont="1" applyFill="1" applyBorder="1" applyAlignment="1" applyProtection="1">
      <alignment horizontal="left" vertical="center" wrapText="1" indent="1"/>
      <protection hidden="1"/>
    </xf>
    <xf numFmtId="0" fontId="13" fillId="2" borderId="7" xfId="0" applyFont="1" applyFill="1" applyBorder="1" applyAlignment="1" applyProtection="1">
      <alignment horizontal="center" vertical="center" wrapText="1"/>
      <protection locked="0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164" fontId="8" fillId="8" borderId="35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36" xfId="1" applyNumberFormat="1" applyFont="1" applyFill="1" applyBorder="1" applyAlignment="1" applyProtection="1">
      <alignment horizontal="left" vertical="center" wrapText="1" indent="4"/>
      <protection hidden="1"/>
    </xf>
    <xf numFmtId="0" fontId="10" fillId="6" borderId="52" xfId="0" applyFont="1" applyFill="1" applyBorder="1" applyAlignment="1" applyProtection="1">
      <alignment horizontal="center" vertical="center" wrapText="1"/>
      <protection hidden="1"/>
    </xf>
    <xf numFmtId="0" fontId="10" fillId="6" borderId="53" xfId="0" applyFont="1" applyFill="1" applyBorder="1" applyAlignment="1" applyProtection="1">
      <alignment horizontal="center" vertical="center" wrapText="1"/>
      <protection hidden="1"/>
    </xf>
    <xf numFmtId="0" fontId="10" fillId="6" borderId="54" xfId="0" applyFont="1" applyFill="1" applyBorder="1" applyAlignment="1" applyProtection="1">
      <alignment horizontal="center" vertical="center" wrapText="1"/>
      <protection hidden="1"/>
    </xf>
    <xf numFmtId="164" fontId="15" fillId="8" borderId="67" xfId="1" applyNumberFormat="1" applyFont="1" applyFill="1" applyBorder="1" applyAlignment="1" applyProtection="1">
      <alignment horizontal="left" vertical="center" wrapText="1" indent="4"/>
      <protection hidden="1"/>
    </xf>
    <xf numFmtId="0" fontId="4" fillId="8" borderId="31" xfId="0" applyFont="1" applyFill="1" applyBorder="1" applyAlignment="1" applyProtection="1">
      <alignment horizontal="left" vertical="center" wrapText="1" indent="1"/>
      <protection hidden="1"/>
    </xf>
    <xf numFmtId="164" fontId="8" fillId="8" borderId="42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5" xfId="1" applyNumberFormat="1" applyFont="1" applyFill="1" applyBorder="1" applyAlignment="1" applyProtection="1">
      <alignment horizontal="left" vertical="center" wrapText="1" indent="4"/>
      <protection hidden="1"/>
    </xf>
    <xf numFmtId="164" fontId="8" fillId="8" borderId="44" xfId="1" applyNumberFormat="1" applyFont="1" applyFill="1" applyBorder="1" applyAlignment="1" applyProtection="1">
      <alignment horizontal="left" vertical="center" wrapText="1" indent="4"/>
      <protection hidden="1"/>
    </xf>
    <xf numFmtId="0" fontId="9" fillId="6" borderId="22" xfId="0" applyFont="1" applyFill="1" applyBorder="1" applyAlignment="1" applyProtection="1">
      <alignment horizontal="left" vertical="center" wrapText="1" indent="1"/>
      <protection hidden="1"/>
    </xf>
    <xf numFmtId="0" fontId="10" fillId="6" borderId="24" xfId="0" applyFont="1" applyFill="1" applyBorder="1" applyAlignment="1" applyProtection="1">
      <alignment horizontal="left" vertical="center" wrapText="1" indent="1"/>
      <protection hidden="1"/>
    </xf>
    <xf numFmtId="0" fontId="10" fillId="6" borderId="25" xfId="0" applyFont="1" applyFill="1" applyBorder="1" applyAlignment="1" applyProtection="1">
      <alignment horizontal="left" vertical="center" wrapText="1" indent="1"/>
      <protection hidden="1"/>
    </xf>
    <xf numFmtId="2" fontId="2" fillId="6" borderId="0" xfId="0" applyNumberFormat="1" applyFont="1" applyFill="1" applyAlignment="1" applyProtection="1">
      <alignment horizontal="center" vertical="center" wrapText="1"/>
      <protection hidden="1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5" fillId="3" borderId="28" xfId="0" applyFont="1" applyFill="1" applyBorder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0" fillId="6" borderId="0" xfId="0" applyFill="1" applyAlignment="1" applyProtection="1">
      <alignment horizontal="left" vertical="center"/>
      <protection hidden="1"/>
    </xf>
    <xf numFmtId="0" fontId="0" fillId="6" borderId="66" xfId="0" applyFill="1" applyBorder="1" applyAlignment="1" applyProtection="1">
      <alignment horizontal="left" vertical="center"/>
      <protection hidden="1"/>
    </xf>
    <xf numFmtId="0" fontId="10" fillId="6" borderId="2" xfId="0" applyFont="1" applyFill="1" applyBorder="1" applyAlignment="1" applyProtection="1">
      <alignment horizontal="right" vertical="center" wrapText="1"/>
      <protection hidden="1"/>
    </xf>
    <xf numFmtId="0" fontId="10" fillId="6" borderId="0" xfId="0" applyFont="1" applyFill="1" applyAlignment="1" applyProtection="1">
      <alignment horizontal="right" vertical="center" wrapText="1"/>
      <protection hidden="1"/>
    </xf>
    <xf numFmtId="0" fontId="10" fillId="8" borderId="34" xfId="0" applyFont="1" applyFill="1" applyBorder="1" applyAlignment="1" applyProtection="1">
      <alignment horizontal="left" vertical="center" wrapText="1" indent="1"/>
      <protection hidden="1"/>
    </xf>
    <xf numFmtId="0" fontId="10" fillId="6" borderId="29" xfId="0" applyFont="1" applyFill="1" applyBorder="1" applyAlignment="1" applyProtection="1">
      <alignment horizontal="center" vertical="center" wrapText="1"/>
      <protection hidden="1"/>
    </xf>
    <xf numFmtId="0" fontId="10" fillId="6" borderId="18" xfId="0" applyFont="1" applyFill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 wrapText="1"/>
      <protection hidden="1"/>
    </xf>
    <xf numFmtId="164" fontId="8" fillId="8" borderId="37" xfId="1" applyNumberFormat="1" applyFont="1" applyFill="1" applyBorder="1" applyAlignment="1" applyProtection="1">
      <alignment horizontal="left" vertical="center" wrapText="1" indent="4"/>
      <protection hidden="1"/>
    </xf>
    <xf numFmtId="0" fontId="7" fillId="7" borderId="4" xfId="0" applyFont="1" applyFill="1" applyBorder="1" applyAlignment="1" applyProtection="1">
      <alignment horizontal="center" vertical="center"/>
      <protection hidden="1"/>
    </xf>
    <xf numFmtId="0" fontId="7" fillId="7" borderId="5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 wrapText="1"/>
      <protection hidden="1"/>
    </xf>
    <xf numFmtId="0" fontId="5" fillId="3" borderId="5" xfId="0" applyFont="1" applyFill="1" applyBorder="1" applyAlignment="1" applyProtection="1">
      <alignment horizontal="center" vertical="center" wrapText="1"/>
      <protection hidden="1"/>
    </xf>
    <xf numFmtId="0" fontId="10" fillId="6" borderId="23" xfId="0" applyFont="1" applyFill="1" applyBorder="1" applyAlignment="1" applyProtection="1">
      <alignment horizontal="center" vertical="center" wrapText="1"/>
      <protection hidden="1"/>
    </xf>
    <xf numFmtId="0" fontId="10" fillId="6" borderId="19" xfId="0" applyFont="1" applyFill="1" applyBorder="1" applyAlignment="1" applyProtection="1">
      <alignment horizontal="center" vertical="center" wrapText="1"/>
      <protection hidden="1"/>
    </xf>
    <xf numFmtId="49" fontId="14" fillId="5" borderId="13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22" xfId="0" applyFont="1" applyFill="1" applyBorder="1" applyAlignment="1" applyProtection="1">
      <alignment horizontal="center" vertical="center" wrapText="1"/>
      <protection hidden="1"/>
    </xf>
    <xf numFmtId="0" fontId="21" fillId="3" borderId="47" xfId="0" applyFont="1" applyFill="1" applyBorder="1" applyAlignment="1" applyProtection="1">
      <alignment horizontal="center" vertical="center" wrapText="1"/>
      <protection hidden="1"/>
    </xf>
    <xf numFmtId="0" fontId="21" fillId="3" borderId="15" xfId="0" applyFont="1" applyFill="1" applyBorder="1" applyAlignment="1" applyProtection="1">
      <alignment horizontal="center" vertical="center" wrapText="1"/>
      <protection hidden="1"/>
    </xf>
    <xf numFmtId="0" fontId="21" fillId="3" borderId="14" xfId="0" applyFont="1" applyFill="1" applyBorder="1" applyAlignment="1" applyProtection="1">
      <alignment horizontal="center" vertical="center" wrapText="1"/>
      <protection hidden="1"/>
    </xf>
    <xf numFmtId="49" fontId="13" fillId="0" borderId="15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49" fontId="13" fillId="0" borderId="64" xfId="0" applyNumberFormat="1" applyFont="1" applyBorder="1" applyAlignment="1" applyProtection="1">
      <alignment horizontal="center" vertical="center" wrapText="1"/>
      <protection locked="0"/>
    </xf>
    <xf numFmtId="49" fontId="13" fillId="0" borderId="20" xfId="0" applyNumberFormat="1" applyFont="1" applyBorder="1" applyAlignment="1" applyProtection="1">
      <alignment horizontal="center" vertical="center" wrapText="1"/>
      <protection locked="0"/>
    </xf>
    <xf numFmtId="0" fontId="15" fillId="9" borderId="23" xfId="0" applyFont="1" applyFill="1" applyBorder="1" applyAlignment="1" applyProtection="1">
      <alignment horizontal="center" vertical="center" wrapText="1"/>
      <protection hidden="1"/>
    </xf>
    <xf numFmtId="0" fontId="15" fillId="9" borderId="24" xfId="0" applyFont="1" applyFill="1" applyBorder="1" applyAlignment="1" applyProtection="1">
      <alignment horizontal="center" vertical="center" wrapText="1"/>
      <protection hidden="1"/>
    </xf>
    <xf numFmtId="0" fontId="15" fillId="9" borderId="50" xfId="0" applyFont="1" applyFill="1" applyBorder="1" applyAlignment="1" applyProtection="1">
      <alignment horizontal="center" vertical="center" wrapText="1"/>
      <protection hidden="1"/>
    </xf>
    <xf numFmtId="0" fontId="15" fillId="9" borderId="51" xfId="0" applyFont="1" applyFill="1" applyBorder="1" applyAlignment="1" applyProtection="1">
      <alignment horizontal="center" vertical="center" wrapText="1"/>
      <protection hidden="1"/>
    </xf>
    <xf numFmtId="0" fontId="15" fillId="9" borderId="29" xfId="0" applyFont="1" applyFill="1" applyBorder="1" applyAlignment="1" applyProtection="1">
      <alignment horizontal="center" vertical="center" wrapText="1"/>
      <protection hidden="1"/>
    </xf>
    <xf numFmtId="0" fontId="15" fillId="9" borderId="18" xfId="0" applyFont="1" applyFill="1" applyBorder="1" applyAlignment="1" applyProtection="1">
      <alignment horizontal="center" vertical="center" wrapText="1"/>
      <protection hidden="1"/>
    </xf>
  </cellXfs>
  <cellStyles count="3">
    <cellStyle name="Dziesiętny" xfId="1" builtinId="3"/>
    <cellStyle name="Hiperłącze" xfId="2" builtinId="8"/>
    <cellStyle name="Normalny" xfId="0" builtinId="0"/>
  </cellStyles>
  <dxfs count="30">
    <dxf>
      <fill>
        <patternFill>
          <bgColor rgb="FFE9F2FD"/>
        </patternFill>
      </fill>
    </dxf>
    <dxf>
      <fill>
        <patternFill>
          <bgColor theme="5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9F2FD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colors>
    <mruColors>
      <color rgb="FFE9F2FD"/>
      <color rgb="FFFCE4D6"/>
      <color rgb="FF4472C4"/>
      <color rgb="FFF4FFE7"/>
      <color rgb="FFEFF6EA"/>
      <color rgb="FFE4E4E4"/>
      <color rgb="FFD1D1D1"/>
      <color rgb="FFFFAFAF"/>
      <color rgb="FFFFA3A3"/>
      <color rgb="FFF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1" displayName="Tabela1" ref="A55:A68" totalsRowShown="0" headerRowDxfId="29" dataDxfId="28">
  <autoFilter ref="A55:A68" xr:uid="{00000000-0009-0000-0100-000001000000}"/>
  <tableColumns count="1">
    <tableColumn id="1" xr3:uid="{00000000-0010-0000-0000-000001000000}" name="ZBIOROWISKA" dataDxfId="27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ela3" displayName="Tabela3" ref="A48:A52" totalsRowShown="0" headerRowDxfId="26" dataDxfId="24" headerRowBorderDxfId="25" tableBorderDxfId="23" totalsRowBorderDxfId="22">
  <autoFilter ref="A48:A52" xr:uid="{00000000-0009-0000-0100-000003000000}"/>
  <tableColumns count="1">
    <tableColumn id="1" xr3:uid="{00000000-0010-0000-0100-000001000000}" name="MARTWE TYP" dataDxfId="21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2000000}" name="Tabela4" displayName="Tabela4" ref="A38:A44" totalsRowShown="0" headerRowDxfId="20" dataDxfId="18" headerRowBorderDxfId="19" tableBorderDxfId="17" totalsRowBorderDxfId="16">
  <autoFilter ref="A38:A44" xr:uid="{00000000-0009-0000-0100-000004000000}"/>
  <tableColumns count="1">
    <tableColumn id="1" xr3:uid="{00000000-0010-0000-0200-000001000000}" name="STRUKTURA PIONOWA" dataDxfId="1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3000000}" name="Tabela5" displayName="Tabela5" ref="A24:A34" totalsRowShown="0" headerRowDxfId="14" dataDxfId="13">
  <autoFilter ref="A24:A34" xr:uid="{00000000-0009-0000-0100-000005000000}"/>
  <tableColumns count="1">
    <tableColumn id="1" xr3:uid="{00000000-0010-0000-0300-000001000000}" name="OBCE RUNO" dataDxfId="1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4000000}" name="Tabela6" displayName="Tabela6" ref="A13:A20" totalsRowShown="0" headerRowDxfId="11" dataDxfId="10">
  <autoFilter ref="A13:A20" xr:uid="{00000000-0009-0000-0100-000006000000}"/>
  <tableColumns count="1">
    <tableColumn id="1" xr3:uid="{00000000-0010-0000-0400-000001000000}" name="OBCE PODSZYT" dataDxfId="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5000000}" name="Tabela7" displayName="Tabela7" ref="A1:A9" totalsRowShown="0" headerRowDxfId="8" dataDxfId="7">
  <autoFilter ref="A1:A9" xr:uid="{00000000-0009-0000-0100-000007000000}"/>
  <tableColumns count="1">
    <tableColumn id="1" xr3:uid="{00000000-0010-0000-0500-000001000000}" name="MARTWE GATUNEK" dataDxfId="6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79998168889431442"/>
  </sheetPr>
  <dimension ref="A1:R83"/>
  <sheetViews>
    <sheetView showGridLines="0" tabSelected="1" showWhiteSpace="0" zoomScale="85" zoomScaleNormal="85" zoomScaleSheetLayoutView="100" workbookViewId="0">
      <pane ySplit="3" topLeftCell="A4" activePane="bottomLeft" state="frozen"/>
      <selection pane="bottomLeft" sqref="A1:N1"/>
    </sheetView>
  </sheetViews>
  <sheetFormatPr defaultColWidth="8.7265625" defaultRowHeight="14.5" x14ac:dyDescent="0.35"/>
  <cols>
    <col min="1" max="1" width="8.7265625" style="4"/>
    <col min="2" max="2" width="8.7265625" style="4" customWidth="1"/>
    <col min="3" max="17" width="8.7265625" style="4"/>
    <col min="18" max="18" width="9.6328125" style="4" customWidth="1"/>
    <col min="19" max="16384" width="8.7265625" style="4"/>
  </cols>
  <sheetData>
    <row r="1" spans="1:18" ht="27.75" customHeight="1" x14ac:dyDescent="0.35">
      <c r="A1" s="238" t="s">
        <v>7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239"/>
      <c r="N1" s="239"/>
      <c r="O1" s="3"/>
    </row>
    <row r="2" spans="1:18" s="6" customFormat="1" ht="21" customHeight="1" x14ac:dyDescent="0.3">
      <c r="A2" s="84" t="s">
        <v>31</v>
      </c>
      <c r="B2" s="85"/>
      <c r="C2" s="86"/>
      <c r="D2" s="102" t="s">
        <v>162</v>
      </c>
      <c r="E2" s="102"/>
      <c r="F2" s="102"/>
      <c r="G2" s="102" t="s">
        <v>111</v>
      </c>
      <c r="H2" s="102"/>
      <c r="I2" s="102"/>
      <c r="J2" s="102" t="s">
        <v>163</v>
      </c>
      <c r="K2" s="102"/>
      <c r="L2" s="102"/>
      <c r="M2" s="89" t="s">
        <v>30</v>
      </c>
      <c r="N2" s="90"/>
      <c r="O2" s="5"/>
    </row>
    <row r="3" spans="1:18" ht="37.5" customHeight="1" thickBot="1" x14ac:dyDescent="0.4">
      <c r="A3" s="87"/>
      <c r="B3" s="88"/>
      <c r="C3" s="88"/>
      <c r="D3" s="99"/>
      <c r="E3" s="100"/>
      <c r="F3" s="101"/>
      <c r="G3" s="104"/>
      <c r="H3" s="103"/>
      <c r="I3" s="103"/>
      <c r="J3" s="103"/>
      <c r="K3" s="103"/>
      <c r="L3" s="103"/>
      <c r="M3" s="82"/>
      <c r="N3" s="83"/>
      <c r="O3" s="3"/>
    </row>
    <row r="4" spans="1:18" ht="24" customHeight="1" thickTop="1" x14ac:dyDescent="0.35">
      <c r="A4" s="178" t="s">
        <v>130</v>
      </c>
      <c r="B4" s="179"/>
      <c r="C4" s="179"/>
      <c r="D4" s="179"/>
      <c r="E4" s="179"/>
      <c r="F4" s="179"/>
      <c r="G4" s="180" t="s">
        <v>113</v>
      </c>
      <c r="H4" s="181"/>
      <c r="I4" s="181"/>
      <c r="J4" s="182"/>
      <c r="K4" s="150" t="s">
        <v>124</v>
      </c>
      <c r="L4" s="150"/>
      <c r="M4" s="150" t="s">
        <v>125</v>
      </c>
      <c r="N4" s="156"/>
      <c r="O4" s="3"/>
      <c r="R4" s="58"/>
    </row>
    <row r="5" spans="1:18" ht="22" customHeight="1" x14ac:dyDescent="0.35">
      <c r="A5" s="157" t="s">
        <v>129</v>
      </c>
      <c r="B5" s="158"/>
      <c r="C5" s="158"/>
      <c r="D5" s="158"/>
      <c r="E5" s="159"/>
      <c r="F5" s="52">
        <v>1</v>
      </c>
      <c r="G5" s="175"/>
      <c r="H5" s="176"/>
      <c r="I5" s="176"/>
      <c r="J5" s="177"/>
      <c r="K5" s="151"/>
      <c r="L5" s="152"/>
      <c r="M5" s="151"/>
      <c r="N5" s="207"/>
      <c r="O5" s="3"/>
    </row>
    <row r="6" spans="1:18" ht="22" customHeight="1" x14ac:dyDescent="0.35">
      <c r="A6" s="160"/>
      <c r="B6" s="161"/>
      <c r="C6" s="161"/>
      <c r="D6" s="161"/>
      <c r="E6" s="162"/>
      <c r="F6" s="52">
        <v>2</v>
      </c>
      <c r="G6" s="175"/>
      <c r="H6" s="176"/>
      <c r="I6" s="176"/>
      <c r="J6" s="177"/>
      <c r="K6" s="151"/>
      <c r="L6" s="152"/>
      <c r="M6" s="151"/>
      <c r="N6" s="207"/>
      <c r="O6" s="3"/>
    </row>
    <row r="7" spans="1:18" ht="22" customHeight="1" thickBot="1" x14ac:dyDescent="0.4">
      <c r="A7" s="163"/>
      <c r="B7" s="164"/>
      <c r="C7" s="164"/>
      <c r="D7" s="164"/>
      <c r="E7" s="165"/>
      <c r="F7" s="53">
        <v>3</v>
      </c>
      <c r="G7" s="172"/>
      <c r="H7" s="173"/>
      <c r="I7" s="173"/>
      <c r="J7" s="174"/>
      <c r="K7" s="153"/>
      <c r="L7" s="154"/>
      <c r="M7" s="153"/>
      <c r="N7" s="155"/>
      <c r="O7" s="3"/>
    </row>
    <row r="8" spans="1:18" ht="24" customHeight="1" x14ac:dyDescent="0.35">
      <c r="A8" s="169" t="s">
        <v>0</v>
      </c>
      <c r="B8" s="170"/>
      <c r="C8" s="170"/>
      <c r="D8" s="170"/>
      <c r="E8" s="170"/>
      <c r="F8" s="170"/>
      <c r="G8" s="170"/>
      <c r="H8" s="170"/>
      <c r="I8" s="170"/>
      <c r="J8" s="170"/>
      <c r="K8" s="170"/>
      <c r="L8" s="170"/>
      <c r="M8" s="170"/>
      <c r="N8" s="171"/>
      <c r="O8" s="3"/>
    </row>
    <row r="9" spans="1:18" ht="22" customHeight="1" x14ac:dyDescent="0.35">
      <c r="A9" s="166" t="s">
        <v>131</v>
      </c>
      <c r="B9" s="167"/>
      <c r="C9" s="167"/>
      <c r="D9" s="167"/>
      <c r="E9" s="167"/>
      <c r="F9" s="167"/>
      <c r="G9" s="167"/>
      <c r="H9" s="167"/>
      <c r="I9" s="167"/>
      <c r="J9" s="168"/>
      <c r="K9" s="211"/>
      <c r="L9" s="211"/>
      <c r="M9" s="211"/>
      <c r="N9" s="151"/>
      <c r="O9" s="3"/>
    </row>
    <row r="10" spans="1:18" ht="22" customHeight="1" x14ac:dyDescent="0.35">
      <c r="A10" s="166" t="s">
        <v>40</v>
      </c>
      <c r="B10" s="167"/>
      <c r="C10" s="167"/>
      <c r="D10" s="167"/>
      <c r="E10" s="167"/>
      <c r="F10" s="167"/>
      <c r="G10" s="167"/>
      <c r="H10" s="167"/>
      <c r="I10" s="167"/>
      <c r="J10" s="168"/>
      <c r="K10" s="211"/>
      <c r="L10" s="211"/>
      <c r="M10" s="211"/>
      <c r="N10" s="151"/>
      <c r="O10" s="3"/>
    </row>
    <row r="11" spans="1:18" ht="44.25" customHeight="1" x14ac:dyDescent="0.35">
      <c r="A11" s="208" t="s">
        <v>112</v>
      </c>
      <c r="B11" s="209"/>
      <c r="C11" s="209"/>
      <c r="D11" s="209"/>
      <c r="E11" s="209"/>
      <c r="F11" s="209"/>
      <c r="G11" s="209"/>
      <c r="H11" s="209"/>
      <c r="I11" s="209"/>
      <c r="J11" s="209"/>
      <c r="K11" s="151" t="s">
        <v>90</v>
      </c>
      <c r="L11" s="210"/>
      <c r="M11" s="210"/>
      <c r="N11" s="210"/>
      <c r="O11" s="3"/>
    </row>
    <row r="12" spans="1:18" ht="44.25" customHeight="1" x14ac:dyDescent="0.35">
      <c r="A12" s="208" t="s">
        <v>39</v>
      </c>
      <c r="B12" s="209"/>
      <c r="C12" s="209"/>
      <c r="D12" s="209"/>
      <c r="E12" s="209"/>
      <c r="F12" s="209"/>
      <c r="G12" s="209"/>
      <c r="H12" s="209"/>
      <c r="I12" s="209"/>
      <c r="J12" s="209"/>
      <c r="K12" s="151" t="s">
        <v>90</v>
      </c>
      <c r="L12" s="210"/>
      <c r="M12" s="210"/>
      <c r="N12" s="210"/>
      <c r="O12" s="3"/>
    </row>
    <row r="13" spans="1:18" ht="22" customHeight="1" x14ac:dyDescent="0.35">
      <c r="A13" s="208" t="s">
        <v>33</v>
      </c>
      <c r="B13" s="209"/>
      <c r="C13" s="209"/>
      <c r="D13" s="209"/>
      <c r="E13" s="209"/>
      <c r="F13" s="209"/>
      <c r="G13" s="209"/>
      <c r="H13" s="209"/>
      <c r="I13" s="209"/>
      <c r="J13" s="209"/>
      <c r="K13" s="151"/>
      <c r="L13" s="210"/>
      <c r="M13" s="210"/>
      <c r="N13" s="210"/>
      <c r="O13" s="3"/>
    </row>
    <row r="14" spans="1:18" ht="22" customHeight="1" x14ac:dyDescent="0.35">
      <c r="A14" s="208" t="s">
        <v>1</v>
      </c>
      <c r="B14" s="209"/>
      <c r="C14" s="209"/>
      <c r="D14" s="209"/>
      <c r="E14" s="209"/>
      <c r="F14" s="209"/>
      <c r="G14" s="209"/>
      <c r="H14" s="209"/>
      <c r="I14" s="209"/>
      <c r="J14" s="209"/>
      <c r="K14" s="151"/>
      <c r="L14" s="210"/>
      <c r="M14" s="210"/>
      <c r="N14" s="210"/>
      <c r="O14" s="3"/>
    </row>
    <row r="15" spans="1:18" ht="26.25" customHeight="1" x14ac:dyDescent="0.35">
      <c r="A15" s="208" t="s">
        <v>85</v>
      </c>
      <c r="B15" s="209"/>
      <c r="C15" s="209"/>
      <c r="D15" s="209"/>
      <c r="E15" s="209"/>
      <c r="F15" s="209"/>
      <c r="G15" s="209"/>
      <c r="H15" s="209"/>
      <c r="I15" s="209"/>
      <c r="J15" s="209"/>
      <c r="K15" s="151" t="s">
        <v>90</v>
      </c>
      <c r="L15" s="210"/>
      <c r="M15" s="210"/>
      <c r="N15" s="210"/>
      <c r="O15" s="3"/>
    </row>
    <row r="16" spans="1:18" ht="22" customHeight="1" thickBot="1" x14ac:dyDescent="0.4">
      <c r="A16" s="223" t="s">
        <v>2</v>
      </c>
      <c r="B16" s="224"/>
      <c r="C16" s="224"/>
      <c r="D16" s="224"/>
      <c r="E16" s="224"/>
      <c r="F16" s="224"/>
      <c r="G16" s="224"/>
      <c r="H16" s="224"/>
      <c r="I16" s="224"/>
      <c r="J16" s="224"/>
      <c r="K16" s="153" t="s">
        <v>45</v>
      </c>
      <c r="L16" s="226"/>
      <c r="M16" s="226"/>
      <c r="N16" s="226"/>
      <c r="O16" s="3"/>
    </row>
    <row r="17" spans="1:15" ht="39.5" customHeight="1" x14ac:dyDescent="0.35">
      <c r="A17" s="116" t="s">
        <v>108</v>
      </c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227"/>
      <c r="O17" s="3"/>
    </row>
    <row r="18" spans="1:15" ht="22" customHeight="1" x14ac:dyDescent="0.35">
      <c r="A18" s="246" t="s">
        <v>105</v>
      </c>
      <c r="B18" s="246"/>
      <c r="C18" s="246"/>
      <c r="D18" s="246"/>
      <c r="E18" s="246"/>
      <c r="F18" s="246"/>
      <c r="G18" s="247"/>
      <c r="H18" s="248" t="s">
        <v>106</v>
      </c>
      <c r="I18" s="246"/>
      <c r="J18" s="246"/>
      <c r="K18" s="246"/>
      <c r="L18" s="246"/>
      <c r="M18" s="246"/>
      <c r="N18" s="246"/>
      <c r="O18" s="3"/>
    </row>
    <row r="19" spans="1:15" ht="17.25" customHeight="1" x14ac:dyDescent="0.35">
      <c r="A19" s="249"/>
      <c r="B19" s="250"/>
      <c r="C19" s="250"/>
      <c r="D19" s="250"/>
      <c r="E19" s="250"/>
      <c r="F19" s="250"/>
      <c r="G19" s="250"/>
      <c r="H19" s="251"/>
      <c r="I19" s="250"/>
      <c r="J19" s="250"/>
      <c r="K19" s="250"/>
      <c r="L19" s="250"/>
      <c r="M19" s="250"/>
      <c r="N19" s="252"/>
      <c r="O19" s="3"/>
    </row>
    <row r="20" spans="1:15" ht="17.25" customHeight="1" x14ac:dyDescent="0.35">
      <c r="A20" s="249"/>
      <c r="B20" s="250"/>
      <c r="C20" s="250"/>
      <c r="D20" s="250"/>
      <c r="E20" s="250"/>
      <c r="F20" s="250"/>
      <c r="G20" s="250"/>
      <c r="H20" s="251"/>
      <c r="I20" s="250"/>
      <c r="J20" s="250"/>
      <c r="K20" s="250"/>
      <c r="L20" s="250"/>
      <c r="M20" s="250"/>
      <c r="N20" s="252"/>
      <c r="O20" s="3"/>
    </row>
    <row r="21" spans="1:15" ht="17.25" customHeight="1" thickBot="1" x14ac:dyDescent="0.4">
      <c r="A21" s="138"/>
      <c r="B21" s="139"/>
      <c r="C21" s="139"/>
      <c r="D21" s="139"/>
      <c r="E21" s="139"/>
      <c r="F21" s="139"/>
      <c r="G21" s="139"/>
      <c r="H21" s="253"/>
      <c r="I21" s="139"/>
      <c r="J21" s="139"/>
      <c r="K21" s="139"/>
      <c r="L21" s="139"/>
      <c r="M21" s="139"/>
      <c r="N21" s="140"/>
      <c r="O21" s="3"/>
    </row>
    <row r="22" spans="1:15" ht="32.5" customHeight="1" x14ac:dyDescent="0.35">
      <c r="A22" s="240" t="s">
        <v>3</v>
      </c>
      <c r="B22" s="241"/>
      <c r="C22" s="241"/>
      <c r="D22" s="241"/>
      <c r="E22" s="241"/>
      <c r="F22" s="241"/>
      <c r="G22" s="241"/>
      <c r="H22" s="241"/>
      <c r="I22" s="241"/>
      <c r="J22" s="241"/>
      <c r="K22" s="241"/>
      <c r="L22" s="241"/>
      <c r="M22" s="241"/>
      <c r="N22" s="241"/>
      <c r="O22" s="3"/>
    </row>
    <row r="23" spans="1:15" ht="4.9000000000000004" customHeight="1" x14ac:dyDescent="0.35">
      <c r="A23" s="73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5"/>
      <c r="O23" s="3"/>
    </row>
    <row r="24" spans="1:15" ht="26.65" customHeight="1" x14ac:dyDescent="0.35">
      <c r="A24" s="7"/>
      <c r="B24" s="76" t="s">
        <v>164</v>
      </c>
      <c r="C24" s="76"/>
      <c r="D24" s="77"/>
      <c r="E24" s="77"/>
      <c r="F24" s="77"/>
      <c r="G24" s="78">
        <v>1</v>
      </c>
      <c r="H24" s="77"/>
      <c r="I24" s="77"/>
      <c r="J24" s="77"/>
      <c r="K24" s="77"/>
      <c r="L24" s="77"/>
      <c r="M24" s="77"/>
      <c r="N24" s="79"/>
      <c r="O24" s="3"/>
    </row>
    <row r="25" spans="1:15" ht="4.1500000000000004" customHeight="1" x14ac:dyDescent="0.35">
      <c r="A25" s="7"/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  <c r="N25" s="79"/>
      <c r="O25" s="3"/>
    </row>
    <row r="26" spans="1:15" ht="35" customHeight="1" x14ac:dyDescent="0.35">
      <c r="A26" s="7"/>
      <c r="B26" s="229" t="s">
        <v>165</v>
      </c>
      <c r="C26" s="229"/>
      <c r="D26" s="229"/>
      <c r="E26" s="229"/>
      <c r="F26" s="229"/>
      <c r="G26" s="229"/>
      <c r="H26" s="229"/>
      <c r="I26" s="229"/>
      <c r="J26" s="229"/>
      <c r="K26" s="229"/>
      <c r="L26" s="229"/>
      <c r="M26" s="229"/>
      <c r="N26" s="230"/>
      <c r="O26" s="3"/>
    </row>
    <row r="27" spans="1:15" ht="14.5" customHeight="1" x14ac:dyDescent="0.35">
      <c r="A27" s="8"/>
      <c r="B27" s="9"/>
      <c r="C27" s="9"/>
      <c r="D27" s="9"/>
      <c r="E27" s="9"/>
      <c r="F27" s="9"/>
      <c r="G27" s="245" t="s">
        <v>16</v>
      </c>
      <c r="H27" s="245"/>
      <c r="I27" s="245"/>
      <c r="J27" s="245" t="s">
        <v>17</v>
      </c>
      <c r="K27" s="245"/>
      <c r="L27" s="245"/>
      <c r="M27" s="228"/>
      <c r="N27" s="228"/>
      <c r="O27" s="3"/>
    </row>
    <row r="28" spans="1:15" ht="25" customHeight="1" x14ac:dyDescent="0.35">
      <c r="A28" s="231" t="s">
        <v>11</v>
      </c>
      <c r="B28" s="232"/>
      <c r="C28" s="232"/>
      <c r="D28" s="232"/>
      <c r="E28" s="232"/>
      <c r="F28" s="9"/>
      <c r="G28" s="244"/>
      <c r="H28" s="244"/>
      <c r="I28" s="244"/>
      <c r="J28" s="244"/>
      <c r="K28" s="244"/>
      <c r="L28" s="244"/>
      <c r="M28" s="13"/>
      <c r="N28" s="13"/>
      <c r="O28" s="3"/>
    </row>
    <row r="29" spans="1:15" ht="25" customHeight="1" x14ac:dyDescent="0.35">
      <c r="A29" s="231" t="s">
        <v>12</v>
      </c>
      <c r="B29" s="232"/>
      <c r="C29" s="232"/>
      <c r="D29" s="232"/>
      <c r="E29" s="232"/>
      <c r="F29" s="9"/>
      <c r="G29" s="244"/>
      <c r="H29" s="244"/>
      <c r="I29" s="244"/>
      <c r="J29" s="244"/>
      <c r="K29" s="244"/>
      <c r="L29" s="244"/>
      <c r="M29" s="13"/>
      <c r="N29" s="13"/>
      <c r="O29" s="3"/>
    </row>
    <row r="30" spans="1:15" ht="8.25" customHeight="1" x14ac:dyDescent="0.35">
      <c r="A30" s="11"/>
      <c r="B30" s="12"/>
      <c r="C30" s="12"/>
      <c r="D30" s="12"/>
      <c r="E30" s="12"/>
      <c r="F30" s="9"/>
      <c r="G30" s="9"/>
      <c r="H30" s="9"/>
      <c r="I30" s="9"/>
      <c r="J30" s="9"/>
      <c r="K30" s="13"/>
      <c r="L30" s="13"/>
      <c r="M30" s="13"/>
      <c r="N30" s="13"/>
      <c r="O30" s="3"/>
    </row>
    <row r="31" spans="1:15" x14ac:dyDescent="0.35">
      <c r="A31" s="11"/>
      <c r="B31" s="12"/>
      <c r="C31" s="12"/>
      <c r="D31" s="12"/>
      <c r="E31" s="12"/>
      <c r="F31" s="9"/>
      <c r="G31" s="9" t="s">
        <v>13</v>
      </c>
      <c r="H31" s="9"/>
      <c r="I31" s="9"/>
      <c r="J31" s="9"/>
      <c r="K31" s="13"/>
      <c r="L31" s="13"/>
      <c r="M31" s="13"/>
      <c r="N31" s="13"/>
      <c r="O31" s="3"/>
    </row>
    <row r="32" spans="1:15" ht="25" customHeight="1" x14ac:dyDescent="0.35">
      <c r="A32" s="231" t="s">
        <v>15</v>
      </c>
      <c r="B32" s="232"/>
      <c r="C32" s="232"/>
      <c r="D32" s="232"/>
      <c r="E32" s="232"/>
      <c r="F32" s="9"/>
      <c r="G32" s="18">
        <v>200</v>
      </c>
      <c r="H32" s="9"/>
      <c r="I32" s="13"/>
      <c r="J32" s="9"/>
      <c r="K32" s="13"/>
      <c r="L32" s="13"/>
      <c r="M32" s="13"/>
      <c r="N32" s="13"/>
      <c r="O32" s="3"/>
    </row>
    <row r="33" spans="1:16" ht="25" customHeight="1" x14ac:dyDescent="0.35">
      <c r="A33" s="231" t="s">
        <v>14</v>
      </c>
      <c r="B33" s="232"/>
      <c r="C33" s="232"/>
      <c r="D33" s="232"/>
      <c r="E33" s="232"/>
      <c r="F33" s="9"/>
      <c r="G33" s="18">
        <v>20</v>
      </c>
      <c r="H33" s="13"/>
      <c r="I33" s="13"/>
      <c r="J33" s="9"/>
      <c r="K33" s="225"/>
      <c r="L33" s="225"/>
      <c r="M33" s="225"/>
      <c r="N33" s="225"/>
      <c r="O33" s="3"/>
    </row>
    <row r="34" spans="1:16" ht="12.75" customHeight="1" x14ac:dyDescent="0.35">
      <c r="A34" s="11"/>
      <c r="B34" s="12"/>
      <c r="C34" s="12"/>
      <c r="D34" s="12"/>
      <c r="E34" s="12"/>
      <c r="F34" s="9"/>
      <c r="G34" s="10"/>
      <c r="H34" s="10"/>
      <c r="I34" s="10"/>
      <c r="J34" s="9"/>
      <c r="K34" s="14"/>
      <c r="L34" s="14"/>
      <c r="M34" s="14"/>
      <c r="N34" s="14"/>
      <c r="O34" s="3"/>
    </row>
    <row r="35" spans="1:16" ht="36.75" customHeight="1" thickBot="1" x14ac:dyDescent="0.4">
      <c r="A35" s="7"/>
      <c r="B35" s="229" t="s">
        <v>166</v>
      </c>
      <c r="C35" s="229"/>
      <c r="D35" s="229"/>
      <c r="E35" s="229"/>
      <c r="F35" s="229"/>
      <c r="G35" s="229"/>
      <c r="H35" s="229"/>
      <c r="I35" s="229"/>
      <c r="J35" s="229"/>
      <c r="K35" s="229"/>
      <c r="L35" s="229"/>
      <c r="M35" s="229"/>
      <c r="N35" s="229"/>
      <c r="O35" s="3"/>
    </row>
    <row r="36" spans="1:16" ht="32.5" customHeight="1" x14ac:dyDescent="0.35">
      <c r="A36" s="116" t="s">
        <v>6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227"/>
      <c r="O36" s="3"/>
    </row>
    <row r="37" spans="1:16" ht="31" customHeight="1" thickBot="1" x14ac:dyDescent="0.4">
      <c r="A37" s="80"/>
      <c r="B37" s="98" t="s">
        <v>167</v>
      </c>
      <c r="C37" s="98"/>
      <c r="D37" s="98"/>
      <c r="E37" s="98"/>
      <c r="F37" s="98"/>
      <c r="G37" s="98"/>
      <c r="H37" s="98"/>
      <c r="I37" s="98"/>
      <c r="J37" s="98"/>
      <c r="K37" s="98"/>
      <c r="L37" s="66"/>
      <c r="M37" s="66"/>
      <c r="N37" s="81"/>
    </row>
    <row r="38" spans="1:16" ht="28.5" customHeight="1" x14ac:dyDescent="0.35">
      <c r="A38" s="242" t="s">
        <v>4</v>
      </c>
      <c r="B38" s="243"/>
      <c r="C38" s="243"/>
      <c r="D38" s="243"/>
      <c r="E38" s="243"/>
      <c r="F38" s="243"/>
      <c r="G38" s="214" t="s">
        <v>101</v>
      </c>
      <c r="H38" s="215"/>
      <c r="I38" s="215" t="s">
        <v>102</v>
      </c>
      <c r="J38" s="216"/>
      <c r="K38" s="234" t="s">
        <v>103</v>
      </c>
      <c r="L38" s="235"/>
      <c r="M38" s="234" t="s">
        <v>104</v>
      </c>
      <c r="N38" s="236"/>
      <c r="O38" s="3"/>
    </row>
    <row r="39" spans="1:16" ht="15" customHeight="1" x14ac:dyDescent="0.35">
      <c r="A39" s="233" t="s">
        <v>21</v>
      </c>
      <c r="B39" s="233"/>
      <c r="C39" s="233"/>
      <c r="D39" s="233"/>
      <c r="E39" s="233"/>
      <c r="F39" s="233"/>
      <c r="G39" s="145">
        <f>SUMIFS('Kalkulator martwego drewna'!$F$3:$F$27,'Kalkulator martwego drewna'!$B$3:$B$27,A39,'Kalkulator martwego drewna'!$E$3:$E$27,"=l*")</f>
        <v>0</v>
      </c>
      <c r="H39" s="146"/>
      <c r="I39" s="146">
        <f>SUMIFS('Kalkulator martwego drewna'!$F$3:$F$27,'Kalkulator martwego drewna'!$B$3:$B$27,A39,'Kalkulator martwego drewna'!$E$3:$E$27,"=s*")</f>
        <v>0</v>
      </c>
      <c r="J39" s="204"/>
      <c r="K39" s="212">
        <f>SUMIF('Kalkulator martwego drewna'!$B$3:$B$27,'Karta weryfikacji terenowej'!A39,'Kalkulator martwego drewna'!$F$3:$F$27)</f>
        <v>0</v>
      </c>
      <c r="L39" s="213"/>
      <c r="M39" s="212">
        <f>IFERROR(K39/IF(Dane!$B$8=1,'Karta weryfikacji terenowej'!$G$32*'Karta weryfikacji terenowej'!$G$33/10000,$F$3),0)</f>
        <v>0</v>
      </c>
      <c r="N39" s="237"/>
      <c r="O39" s="3"/>
      <c r="P39" s="16"/>
    </row>
    <row r="40" spans="1:16" ht="15" customHeight="1" x14ac:dyDescent="0.35">
      <c r="A40" s="94" t="s">
        <v>22</v>
      </c>
      <c r="B40" s="95"/>
      <c r="C40" s="95"/>
      <c r="D40" s="95"/>
      <c r="E40" s="95"/>
      <c r="F40" s="95"/>
      <c r="G40" s="189">
        <f>SUMIFS('Kalkulator martwego drewna'!$F$3:$F$27,'Kalkulator martwego drewna'!$B$3:$B$27,A40,'Kalkulator martwego drewna'!$E$3:$E$27,"=l*")</f>
        <v>0</v>
      </c>
      <c r="H40" s="190"/>
      <c r="I40" s="190">
        <f>SUMIFS('Kalkulator martwego drewna'!$F$3:$F$27,'Kalkulator martwego drewna'!$B$3:$B$27,A40,'Kalkulator martwego drewna'!$E$3:$E$27,"=s*")</f>
        <v>0</v>
      </c>
      <c r="J40" s="191"/>
      <c r="K40" s="105">
        <f>SUMIF('Kalkulator martwego drewna'!$B$3:$B$27,'Karta weryfikacji terenowej'!A40,'Kalkulator martwego drewna'!$F$3:$F$27)</f>
        <v>0</v>
      </c>
      <c r="L40" s="106"/>
      <c r="M40" s="105">
        <f>IFERROR(K40/IF(Dane!$B$8=1,'Karta weryfikacji terenowej'!$G$32*'Karta weryfikacji terenowej'!$G$33/10000,$F$3),0)</f>
        <v>0</v>
      </c>
      <c r="N40" s="206"/>
      <c r="O40" s="3"/>
      <c r="P40" s="17"/>
    </row>
    <row r="41" spans="1:16" ht="15" customHeight="1" x14ac:dyDescent="0.35">
      <c r="A41" s="94" t="s">
        <v>23</v>
      </c>
      <c r="B41" s="95"/>
      <c r="C41" s="95"/>
      <c r="D41" s="95"/>
      <c r="E41" s="95"/>
      <c r="F41" s="95"/>
      <c r="G41" s="189">
        <f>SUMIFS('Kalkulator martwego drewna'!$F$3:$F$27,'Kalkulator martwego drewna'!$B$3:$B$27,A41,'Kalkulator martwego drewna'!$E$3:$E$27,"=l*")</f>
        <v>0</v>
      </c>
      <c r="H41" s="190"/>
      <c r="I41" s="190">
        <f>SUMIFS('Kalkulator martwego drewna'!$F$3:$F$27,'Kalkulator martwego drewna'!$B$3:$B$27,A41,'Kalkulator martwego drewna'!$E$3:$E$27,"=s*")</f>
        <v>0</v>
      </c>
      <c r="J41" s="191"/>
      <c r="K41" s="105">
        <f>SUMIF('Kalkulator martwego drewna'!$B$3:$B$27,'Karta weryfikacji terenowej'!A41,'Kalkulator martwego drewna'!$F$3:$F$27)</f>
        <v>0</v>
      </c>
      <c r="L41" s="106"/>
      <c r="M41" s="105">
        <f>IFERROR(K41/IF(Dane!$B$8=1,'Karta weryfikacji terenowej'!$G$32*'Karta weryfikacji terenowej'!$G$33/10000,$F$3),0)</f>
        <v>0</v>
      </c>
      <c r="N41" s="206"/>
      <c r="O41" s="3"/>
      <c r="P41" s="17"/>
    </row>
    <row r="42" spans="1:16" ht="15" customHeight="1" x14ac:dyDescent="0.35">
      <c r="A42" s="94" t="s">
        <v>24</v>
      </c>
      <c r="B42" s="95"/>
      <c r="C42" s="95"/>
      <c r="D42" s="95"/>
      <c r="E42" s="95"/>
      <c r="F42" s="95"/>
      <c r="G42" s="189">
        <f>SUMIFS('Kalkulator martwego drewna'!$F$3:$F$27,'Kalkulator martwego drewna'!$B$3:$B$27,A42,'Kalkulator martwego drewna'!$E$3:$E$27,"=l*")</f>
        <v>0</v>
      </c>
      <c r="H42" s="190"/>
      <c r="I42" s="190">
        <f>SUMIFS('Kalkulator martwego drewna'!$F$3:$F$27,'Kalkulator martwego drewna'!$B$3:$B$27,A42,'Kalkulator martwego drewna'!$E$3:$E$27,"=s*")</f>
        <v>0</v>
      </c>
      <c r="J42" s="191"/>
      <c r="K42" s="105">
        <f>SUMIF('Kalkulator martwego drewna'!$B$3:$B$27,'Karta weryfikacji terenowej'!A42,'Kalkulator martwego drewna'!$F$3:$F$27)</f>
        <v>0</v>
      </c>
      <c r="L42" s="106"/>
      <c r="M42" s="105">
        <f>IFERROR(K42/IF(Dane!$B$8=1,'Karta weryfikacji terenowej'!$G$32*'Karta weryfikacji terenowej'!$G$33/10000,$F$3),0)</f>
        <v>0</v>
      </c>
      <c r="N42" s="206"/>
      <c r="O42" s="3"/>
    </row>
    <row r="43" spans="1:16" ht="15" customHeight="1" x14ac:dyDescent="0.35">
      <c r="A43" s="94" t="s">
        <v>19</v>
      </c>
      <c r="B43" s="94"/>
      <c r="C43" s="94"/>
      <c r="D43" s="94"/>
      <c r="E43" s="94"/>
      <c r="F43" s="94"/>
      <c r="G43" s="189">
        <f>SUMIFS('Kalkulator martwego drewna'!$F$3:$F$27,'Kalkulator martwego drewna'!$B$3:$B$27,A43,'Kalkulator martwego drewna'!$E$3:$E$27,"=l*")</f>
        <v>0</v>
      </c>
      <c r="H43" s="190"/>
      <c r="I43" s="190">
        <f>SUMIFS('Kalkulator martwego drewna'!$F$3:$F$27,'Kalkulator martwego drewna'!$B$3:$B$27,A43,'Kalkulator martwego drewna'!$E$3:$E$27,"=s*")</f>
        <v>0</v>
      </c>
      <c r="J43" s="191"/>
      <c r="K43" s="105">
        <f>SUMIF('Kalkulator martwego drewna'!$B$3:$B$27,'Karta weryfikacji terenowej'!A43,'Kalkulator martwego drewna'!$F$3:$F$27)</f>
        <v>0</v>
      </c>
      <c r="L43" s="106"/>
      <c r="M43" s="105">
        <f>IFERROR(K43/IF(Dane!$B$8=1,'Karta weryfikacji terenowej'!$G$32*'Karta weryfikacji terenowej'!$G$33/10000,$F$3),0)</f>
        <v>0</v>
      </c>
      <c r="N43" s="206"/>
      <c r="O43" s="3"/>
      <c r="P43" s="17"/>
    </row>
    <row r="44" spans="1:16" ht="15" customHeight="1" x14ac:dyDescent="0.35">
      <c r="A44" s="94" t="s">
        <v>18</v>
      </c>
      <c r="B44" s="94"/>
      <c r="C44" s="94"/>
      <c r="D44" s="94"/>
      <c r="E44" s="94"/>
      <c r="F44" s="94"/>
      <c r="G44" s="189">
        <f>SUMIFS('Kalkulator martwego drewna'!$F$3:$F$27,'Kalkulator martwego drewna'!$B$3:$B$27,A44,'Kalkulator martwego drewna'!$E$3:$E$27,"=l*")</f>
        <v>0</v>
      </c>
      <c r="H44" s="190"/>
      <c r="I44" s="190">
        <f>SUMIFS('Kalkulator martwego drewna'!$F$3:$F$27,'Kalkulator martwego drewna'!$B$3:$B$27,A44,'Kalkulator martwego drewna'!$E$3:$E$27,"=s*")</f>
        <v>0</v>
      </c>
      <c r="J44" s="191"/>
      <c r="K44" s="105">
        <f>SUMIF('Kalkulator martwego drewna'!$B$3:$B$27,'Karta weryfikacji terenowej'!A44,'Kalkulator martwego drewna'!$F$3:$F$27)</f>
        <v>0</v>
      </c>
      <c r="L44" s="106"/>
      <c r="M44" s="105">
        <f>IFERROR(K44/IF(Dane!$B$8=1,'Karta weryfikacji terenowej'!$G$32*'Karta weryfikacji terenowej'!$G$33/10000,$F$3),0)</f>
        <v>0</v>
      </c>
      <c r="N44" s="206"/>
      <c r="O44" s="3"/>
      <c r="P44" s="17"/>
    </row>
    <row r="45" spans="1:16" ht="15" customHeight="1" x14ac:dyDescent="0.35">
      <c r="A45" s="94" t="s">
        <v>54</v>
      </c>
      <c r="B45" s="94"/>
      <c r="C45" s="94"/>
      <c r="D45" s="94"/>
      <c r="E45" s="94"/>
      <c r="F45" s="94"/>
      <c r="G45" s="189">
        <f>SUMIFS('Kalkulator martwego drewna'!$F$3:$F$27,'Kalkulator martwego drewna'!$B$3:$B$27,A45,'Kalkulator martwego drewna'!$E$3:$E$27,"=l*")</f>
        <v>0</v>
      </c>
      <c r="H45" s="190"/>
      <c r="I45" s="190">
        <f>SUMIFS('Kalkulator martwego drewna'!$F$3:$F$27,'Kalkulator martwego drewna'!$B$3:$B$27,A45,'Kalkulator martwego drewna'!$E$3:$E$27,"=s*")</f>
        <v>0</v>
      </c>
      <c r="J45" s="191"/>
      <c r="K45" s="105">
        <f>SUMIF('Kalkulator martwego drewna'!$B$3:$B$27,'Karta weryfikacji terenowej'!A45,'Kalkulator martwego drewna'!$F$3:$F$27)</f>
        <v>0</v>
      </c>
      <c r="L45" s="106"/>
      <c r="M45" s="105">
        <f>IFERROR(K45/IF(Dane!$B$8=1,'Karta weryfikacji terenowej'!$G$32*'Karta weryfikacji terenowej'!$G$33/10000,$F$3),0)</f>
        <v>0</v>
      </c>
      <c r="N45" s="206"/>
      <c r="O45" s="3"/>
      <c r="P45" s="17"/>
    </row>
    <row r="46" spans="1:16" ht="15" customHeight="1" x14ac:dyDescent="0.35">
      <c r="A46" s="91" t="s">
        <v>20</v>
      </c>
      <c r="B46" s="92"/>
      <c r="C46" s="92"/>
      <c r="D46" s="92"/>
      <c r="E46" s="92"/>
      <c r="F46" s="93"/>
      <c r="G46" s="196">
        <f>SUMIFS('Kalkulator martwego drewna'!$F$3:$F$27,'Kalkulator martwego drewna'!$B$3:$B$27,A46,'Kalkulator martwego drewna'!$E$3:$E$27,"=l*")</f>
        <v>0</v>
      </c>
      <c r="H46" s="192"/>
      <c r="I46" s="192">
        <f>SUMIFS('Kalkulator martwego drewna'!$F$3:$F$27,'Kalkulator martwego drewna'!$B$3:$B$27,A46,'Kalkulator martwego drewna'!$E$3:$E$27,"=s*")</f>
        <v>0</v>
      </c>
      <c r="J46" s="193"/>
      <c r="K46" s="219">
        <f>SUMIF('Kalkulator martwego drewna'!$B$3:$B$27,'Karta weryfikacji terenowej'!A46,'Kalkulator martwego drewna'!$F$3:$F$27)</f>
        <v>0</v>
      </c>
      <c r="L46" s="221"/>
      <c r="M46" s="219">
        <f>IFERROR(K46/IF(Dane!$B$8=1,'Karta weryfikacji terenowej'!$G$32*'Karta weryfikacji terenowej'!$G$33/10000,$F$3),0)</f>
        <v>0</v>
      </c>
      <c r="N46" s="220"/>
      <c r="O46" s="3"/>
      <c r="P46" s="17"/>
    </row>
    <row r="47" spans="1:16" ht="19.5" customHeight="1" thickBot="1" x14ac:dyDescent="0.4">
      <c r="A47" s="218" t="s">
        <v>65</v>
      </c>
      <c r="B47" s="218"/>
      <c r="C47" s="218"/>
      <c r="D47" s="218"/>
      <c r="E47" s="218"/>
      <c r="F47" s="218"/>
      <c r="G47" s="217">
        <f>SUM(G39:H46)</f>
        <v>0</v>
      </c>
      <c r="H47" s="194"/>
      <c r="I47" s="194">
        <f>SUM(I39:J46)</f>
        <v>0</v>
      </c>
      <c r="J47" s="195"/>
      <c r="K47" s="96">
        <f>SUM(K39:L46)</f>
        <v>0</v>
      </c>
      <c r="L47" s="97"/>
      <c r="M47" s="96">
        <f>IFERROR(K47/IF(Dane!$B$8=1,'Karta weryfikacji terenowej'!$G$32*'Karta weryfikacji terenowej'!$G$33/10000,$F$3),0)</f>
        <v>0</v>
      </c>
      <c r="N47" s="205"/>
      <c r="O47" s="3"/>
    </row>
    <row r="48" spans="1:16" ht="32.5" customHeight="1" x14ac:dyDescent="0.35">
      <c r="A48" s="116" t="s">
        <v>8</v>
      </c>
      <c r="B48" s="117"/>
      <c r="C48" s="117"/>
      <c r="D48" s="117"/>
      <c r="E48" s="117"/>
      <c r="F48" s="117"/>
      <c r="G48" s="117"/>
      <c r="H48" s="117"/>
      <c r="I48" s="117"/>
      <c r="J48" s="118"/>
      <c r="K48" s="107" t="s">
        <v>9</v>
      </c>
      <c r="L48" s="107"/>
      <c r="M48" s="107" t="s">
        <v>10</v>
      </c>
      <c r="N48" s="108"/>
      <c r="O48" s="3"/>
    </row>
    <row r="49" spans="1:15" ht="31" customHeight="1" x14ac:dyDescent="0.35">
      <c r="A49" s="186" t="s">
        <v>109</v>
      </c>
      <c r="B49" s="187"/>
      <c r="C49" s="187"/>
      <c r="D49" s="187"/>
      <c r="E49" s="187"/>
      <c r="F49" s="187"/>
      <c r="G49" s="187"/>
      <c r="H49" s="187"/>
      <c r="I49" s="187"/>
      <c r="J49" s="188"/>
      <c r="K49" s="119"/>
      <c r="L49" s="120"/>
      <c r="M49" s="119"/>
      <c r="N49" s="120"/>
      <c r="O49" s="3"/>
    </row>
    <row r="50" spans="1:15" ht="27" customHeight="1" x14ac:dyDescent="0.35">
      <c r="A50" s="183" t="s">
        <v>110</v>
      </c>
      <c r="B50" s="184"/>
      <c r="C50" s="184"/>
      <c r="D50" s="184"/>
      <c r="E50" s="184"/>
      <c r="F50" s="184"/>
      <c r="G50" s="184"/>
      <c r="H50" s="184"/>
      <c r="I50" s="184"/>
      <c r="J50" s="184"/>
      <c r="K50" s="184"/>
      <c r="L50" s="184"/>
      <c r="M50" s="184"/>
      <c r="N50" s="185"/>
      <c r="O50" s="3"/>
    </row>
    <row r="51" spans="1:15" ht="25" customHeight="1" x14ac:dyDescent="0.35">
      <c r="A51" s="109" t="s">
        <v>91</v>
      </c>
      <c r="B51" s="110"/>
      <c r="C51" s="110"/>
      <c r="D51" s="110"/>
      <c r="E51" s="110"/>
      <c r="F51" s="110"/>
      <c r="G51" s="110"/>
      <c r="H51" s="110"/>
      <c r="I51" s="222"/>
      <c r="J51" s="222"/>
      <c r="K51" s="112"/>
      <c r="L51" s="112"/>
      <c r="M51" s="112"/>
      <c r="N51" s="113"/>
      <c r="O51" s="3"/>
    </row>
    <row r="52" spans="1:15" ht="25" customHeight="1" x14ac:dyDescent="0.35">
      <c r="A52" s="109" t="s">
        <v>68</v>
      </c>
      <c r="B52" s="110"/>
      <c r="C52" s="110"/>
      <c r="D52" s="110"/>
      <c r="E52" s="110"/>
      <c r="F52" s="110"/>
      <c r="G52" s="110"/>
      <c r="H52" s="110"/>
      <c r="I52" s="110"/>
      <c r="J52" s="110"/>
      <c r="K52" s="112"/>
      <c r="L52" s="113"/>
      <c r="M52" s="112"/>
      <c r="N52" s="113"/>
      <c r="O52" s="3"/>
    </row>
    <row r="53" spans="1:15" ht="25" customHeight="1" x14ac:dyDescent="0.35">
      <c r="A53" s="109" t="s">
        <v>69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3"/>
      <c r="L53" s="114"/>
      <c r="M53" s="113"/>
      <c r="N53" s="115"/>
      <c r="O53" s="3"/>
    </row>
    <row r="54" spans="1:15" ht="25" customHeight="1" x14ac:dyDescent="0.35">
      <c r="A54" s="109" t="s">
        <v>107</v>
      </c>
      <c r="B54" s="110"/>
      <c r="C54" s="110"/>
      <c r="D54" s="110"/>
      <c r="E54" s="110"/>
      <c r="F54" s="110"/>
      <c r="G54" s="110"/>
      <c r="H54" s="110"/>
      <c r="I54" s="110"/>
      <c r="J54" s="111"/>
      <c r="K54" s="113"/>
      <c r="L54" s="114"/>
      <c r="M54" s="113"/>
      <c r="N54" s="115"/>
      <c r="O54" s="3"/>
    </row>
    <row r="55" spans="1:15" ht="25" customHeight="1" x14ac:dyDescent="0.35">
      <c r="A55" s="109" t="s">
        <v>66</v>
      </c>
      <c r="B55" s="110"/>
      <c r="C55" s="110"/>
      <c r="D55" s="110"/>
      <c r="E55" s="110"/>
      <c r="F55" s="110"/>
      <c r="G55" s="110"/>
      <c r="H55" s="110"/>
      <c r="I55" s="110"/>
      <c r="J55" s="111"/>
      <c r="K55" s="113"/>
      <c r="L55" s="114"/>
      <c r="M55" s="113"/>
      <c r="N55" s="203"/>
      <c r="O55" s="3"/>
    </row>
    <row r="56" spans="1:15" ht="25" customHeight="1" x14ac:dyDescent="0.35">
      <c r="A56" s="109" t="s">
        <v>92</v>
      </c>
      <c r="B56" s="110"/>
      <c r="C56" s="110"/>
      <c r="D56" s="110"/>
      <c r="E56" s="110"/>
      <c r="F56" s="110"/>
      <c r="G56" s="110"/>
      <c r="H56" s="110"/>
      <c r="I56" s="110"/>
      <c r="J56" s="110"/>
      <c r="K56" s="113"/>
      <c r="L56" s="114"/>
      <c r="M56" s="113"/>
      <c r="N56" s="203"/>
      <c r="O56" s="3"/>
    </row>
    <row r="57" spans="1:15" ht="25" customHeight="1" x14ac:dyDescent="0.35">
      <c r="A57" s="109" t="s">
        <v>93</v>
      </c>
      <c r="B57" s="110"/>
      <c r="C57" s="110"/>
      <c r="D57" s="110"/>
      <c r="E57" s="110"/>
      <c r="F57" s="110"/>
      <c r="G57" s="110"/>
      <c r="H57" s="110"/>
      <c r="I57" s="110"/>
      <c r="J57" s="111"/>
      <c r="K57" s="113"/>
      <c r="L57" s="114"/>
      <c r="M57" s="113"/>
      <c r="N57" s="203"/>
      <c r="O57" s="3"/>
    </row>
    <row r="58" spans="1:15" ht="25" customHeight="1" x14ac:dyDescent="0.35">
      <c r="A58" s="109" t="s">
        <v>67</v>
      </c>
      <c r="B58" s="110"/>
      <c r="C58" s="110"/>
      <c r="D58" s="110"/>
      <c r="E58" s="110"/>
      <c r="F58" s="110"/>
      <c r="G58" s="110"/>
      <c r="H58" s="110"/>
      <c r="I58" s="110"/>
      <c r="J58" s="111"/>
      <c r="K58" s="113"/>
      <c r="L58" s="114"/>
      <c r="M58" s="113"/>
      <c r="N58" s="203"/>
      <c r="O58" s="3"/>
    </row>
    <row r="59" spans="1:15" ht="31.5" customHeight="1" x14ac:dyDescent="0.35">
      <c r="A59" s="109" t="s">
        <v>70</v>
      </c>
      <c r="B59" s="110"/>
      <c r="C59" s="110"/>
      <c r="D59" s="110"/>
      <c r="E59" s="110"/>
      <c r="F59" s="110"/>
      <c r="G59" s="110"/>
      <c r="H59" s="110"/>
      <c r="I59" s="110"/>
      <c r="J59" s="111"/>
      <c r="K59" s="113"/>
      <c r="L59" s="114"/>
      <c r="M59" s="113"/>
      <c r="N59" s="203"/>
      <c r="O59" s="3"/>
    </row>
    <row r="60" spans="1:15" ht="25" customHeight="1" x14ac:dyDescent="0.35">
      <c r="A60" s="109" t="s">
        <v>71</v>
      </c>
      <c r="B60" s="110"/>
      <c r="C60" s="110"/>
      <c r="D60" s="110"/>
      <c r="E60" s="110"/>
      <c r="F60" s="110"/>
      <c r="G60" s="110"/>
      <c r="H60" s="110"/>
      <c r="I60" s="110"/>
      <c r="J60" s="110"/>
      <c r="K60" s="113"/>
      <c r="L60" s="114"/>
      <c r="M60" s="113"/>
      <c r="N60" s="203"/>
      <c r="O60" s="3"/>
    </row>
    <row r="61" spans="1:15" ht="33" customHeight="1" thickBot="1" x14ac:dyDescent="0.4">
      <c r="A61" s="197" t="s">
        <v>86</v>
      </c>
      <c r="B61" s="198"/>
      <c r="C61" s="198"/>
      <c r="D61" s="198"/>
      <c r="E61" s="198"/>
      <c r="F61" s="198"/>
      <c r="G61" s="198"/>
      <c r="H61" s="198"/>
      <c r="I61" s="198"/>
      <c r="J61" s="199"/>
      <c r="K61" s="200"/>
      <c r="L61" s="201"/>
      <c r="M61" s="200"/>
      <c r="N61" s="202"/>
      <c r="O61" s="3"/>
    </row>
    <row r="62" spans="1:15" ht="27" customHeight="1" x14ac:dyDescent="0.35">
      <c r="A62" s="124" t="s">
        <v>126</v>
      </c>
      <c r="B62" s="125"/>
      <c r="C62" s="125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6"/>
    </row>
    <row r="63" spans="1:15" ht="4.9000000000000004" customHeight="1" x14ac:dyDescent="0.35">
      <c r="A63" s="73"/>
      <c r="B63" s="74"/>
      <c r="C63" s="74"/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5"/>
      <c r="O63" s="3"/>
    </row>
    <row r="64" spans="1:15" ht="26.65" customHeight="1" x14ac:dyDescent="0.35">
      <c r="A64" s="7"/>
      <c r="B64" s="76" t="s">
        <v>164</v>
      </c>
      <c r="C64" s="76"/>
      <c r="D64" s="78">
        <v>1</v>
      </c>
      <c r="E64" s="77"/>
      <c r="F64" s="77"/>
      <c r="G64" s="77"/>
      <c r="H64" s="77"/>
      <c r="I64" s="77"/>
      <c r="J64" s="77"/>
      <c r="K64" s="77"/>
      <c r="L64" s="77"/>
      <c r="M64" s="77"/>
      <c r="N64" s="79"/>
      <c r="O64" s="3"/>
    </row>
    <row r="65" spans="1:15" ht="4.1500000000000004" customHeight="1" x14ac:dyDescent="0.35">
      <c r="A65" s="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9"/>
      <c r="O65" s="3"/>
    </row>
    <row r="66" spans="1:15" ht="26" customHeight="1" x14ac:dyDescent="0.35">
      <c r="A66" s="127" t="s">
        <v>127</v>
      </c>
      <c r="B66" s="128"/>
      <c r="C66" s="128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9"/>
    </row>
    <row r="67" spans="1:15" ht="31.5" customHeight="1" x14ac:dyDescent="0.35">
      <c r="A67" s="54"/>
      <c r="B67" s="130" t="s">
        <v>168</v>
      </c>
      <c r="C67" s="130"/>
      <c r="D67" s="130"/>
      <c r="E67" s="130"/>
      <c r="F67" s="130"/>
      <c r="G67" s="130"/>
      <c r="H67" s="130"/>
      <c r="I67" s="130"/>
      <c r="J67" s="130"/>
      <c r="K67" s="130"/>
      <c r="L67" s="130"/>
      <c r="M67" s="130"/>
      <c r="N67" s="131"/>
    </row>
    <row r="68" spans="1:15" ht="26" x14ac:dyDescent="0.35">
      <c r="A68" s="55"/>
      <c r="B68" s="130" t="s">
        <v>169</v>
      </c>
      <c r="C68" s="130"/>
      <c r="D68" s="130"/>
      <c r="E68" s="130"/>
      <c r="F68" s="130"/>
      <c r="G68" s="130"/>
      <c r="H68" s="130"/>
      <c r="I68" s="130"/>
      <c r="J68" s="130"/>
      <c r="K68" s="130"/>
      <c r="L68" s="130"/>
      <c r="M68" s="130"/>
      <c r="N68" s="131"/>
    </row>
    <row r="69" spans="1:15" ht="33.5" customHeight="1" x14ac:dyDescent="0.35">
      <c r="A69" s="55"/>
      <c r="B69" s="130" t="s">
        <v>170</v>
      </c>
      <c r="C69" s="130"/>
      <c r="D69" s="130"/>
      <c r="E69" s="130"/>
      <c r="F69" s="130"/>
      <c r="G69" s="130"/>
      <c r="H69" s="130"/>
      <c r="I69" s="130"/>
      <c r="J69" s="130"/>
      <c r="K69" s="130"/>
      <c r="L69" s="130"/>
      <c r="M69" s="130"/>
      <c r="N69" s="131"/>
    </row>
    <row r="70" spans="1:15" ht="40" customHeight="1" x14ac:dyDescent="0.35">
      <c r="A70" s="132" t="s">
        <v>128</v>
      </c>
      <c r="B70" s="133"/>
      <c r="C70" s="134"/>
      <c r="D70" s="135"/>
      <c r="E70" s="136"/>
      <c r="F70" s="136"/>
      <c r="G70" s="136"/>
      <c r="H70" s="136"/>
      <c r="I70" s="136"/>
      <c r="J70" s="136"/>
      <c r="K70" s="136"/>
      <c r="L70" s="136"/>
      <c r="M70" s="137"/>
      <c r="N70" s="57"/>
    </row>
    <row r="71" spans="1:15" ht="26" x14ac:dyDescent="0.35">
      <c r="A71" s="55"/>
      <c r="B71" s="130" t="s">
        <v>171</v>
      </c>
      <c r="C71" s="130"/>
      <c r="D71" s="130"/>
      <c r="E71" s="130"/>
      <c r="F71" s="130"/>
      <c r="G71" s="130"/>
      <c r="H71" s="130"/>
      <c r="I71" s="130"/>
      <c r="J71" s="130"/>
      <c r="K71" s="130"/>
      <c r="L71" s="130"/>
      <c r="M71" s="130"/>
      <c r="N71" s="131"/>
    </row>
    <row r="72" spans="1:15" ht="40" customHeight="1" x14ac:dyDescent="0.35">
      <c r="A72" s="132" t="s">
        <v>128</v>
      </c>
      <c r="B72" s="133"/>
      <c r="C72" s="134"/>
      <c r="D72" s="135"/>
      <c r="E72" s="136"/>
      <c r="F72" s="136"/>
      <c r="G72" s="136"/>
      <c r="H72" s="136"/>
      <c r="I72" s="136"/>
      <c r="J72" s="136"/>
      <c r="K72" s="136"/>
      <c r="L72" s="136"/>
      <c r="M72" s="137"/>
      <c r="N72" s="57"/>
    </row>
    <row r="73" spans="1:15" x14ac:dyDescent="0.35">
      <c r="A73" s="56"/>
      <c r="B73" s="130" t="s">
        <v>172</v>
      </c>
      <c r="C73" s="130"/>
      <c r="D73" s="130"/>
      <c r="E73" s="130"/>
      <c r="F73" s="130"/>
      <c r="G73" s="130"/>
      <c r="H73" s="130"/>
      <c r="I73" s="130"/>
      <c r="J73" s="130"/>
      <c r="K73" s="130"/>
      <c r="L73" s="130"/>
      <c r="M73" s="130"/>
      <c r="N73" s="131"/>
    </row>
    <row r="74" spans="1:15" ht="40" customHeight="1" x14ac:dyDescent="0.35">
      <c r="A74" s="132" t="s">
        <v>128</v>
      </c>
      <c r="B74" s="133"/>
      <c r="C74" s="134"/>
      <c r="D74" s="135"/>
      <c r="E74" s="136"/>
      <c r="F74" s="136"/>
      <c r="G74" s="136"/>
      <c r="H74" s="136"/>
      <c r="I74" s="136"/>
      <c r="J74" s="136"/>
      <c r="K74" s="136"/>
      <c r="L74" s="136"/>
      <c r="M74" s="137"/>
      <c r="N74" s="57"/>
    </row>
    <row r="75" spans="1:15" ht="8.5" customHeight="1" thickBot="1" x14ac:dyDescent="0.4">
      <c r="A75" s="141"/>
      <c r="B75" s="142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4"/>
    </row>
    <row r="76" spans="1:15" ht="27.75" customHeight="1" x14ac:dyDescent="0.35">
      <c r="A76" s="121" t="s">
        <v>87</v>
      </c>
      <c r="B76" s="122"/>
      <c r="C76" s="122"/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3"/>
    </row>
    <row r="77" spans="1:15" ht="69" customHeight="1" thickBot="1" x14ac:dyDescent="0.4">
      <c r="A77" s="138"/>
      <c r="B77" s="139"/>
      <c r="C77" s="139"/>
      <c r="D77" s="139"/>
      <c r="E77" s="139"/>
      <c r="F77" s="139"/>
      <c r="G77" s="139"/>
      <c r="H77" s="139"/>
      <c r="I77" s="139"/>
      <c r="J77" s="139"/>
      <c r="K77" s="139"/>
      <c r="L77" s="139"/>
      <c r="M77" s="139"/>
      <c r="N77" s="140"/>
    </row>
    <row r="78" spans="1:15" ht="27.75" customHeight="1" thickBot="1" x14ac:dyDescent="0.4">
      <c r="A78" s="121" t="s">
        <v>132</v>
      </c>
      <c r="B78" s="122"/>
      <c r="C78" s="122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3"/>
    </row>
    <row r="79" spans="1:15" ht="6.5" customHeight="1" x14ac:dyDescent="0.35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1"/>
    </row>
    <row r="80" spans="1:15" ht="23.5" customHeight="1" x14ac:dyDescent="0.35">
      <c r="A80" s="147" t="s">
        <v>160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9"/>
    </row>
    <row r="81" spans="1:14" ht="5" customHeight="1" x14ac:dyDescent="0.35">
      <c r="A81" s="62"/>
      <c r="B81" s="63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4"/>
    </row>
    <row r="82" spans="1:14" ht="23.5" customHeight="1" x14ac:dyDescent="0.35">
      <c r="A82" s="65" t="s">
        <v>161</v>
      </c>
      <c r="B82" s="66"/>
      <c r="C82" s="63"/>
      <c r="D82" s="63"/>
      <c r="E82" s="63"/>
      <c r="F82" s="63"/>
      <c r="G82" s="63"/>
      <c r="H82" s="63"/>
      <c r="I82" s="63"/>
      <c r="J82" s="63"/>
      <c r="K82" s="63"/>
      <c r="L82" s="63"/>
      <c r="M82" s="72" t="s">
        <v>25</v>
      </c>
      <c r="N82" s="64"/>
    </row>
    <row r="83" spans="1:14" ht="6.5" customHeight="1" thickBot="1" x14ac:dyDescent="0.4">
      <c r="A83" s="15"/>
      <c r="B83" s="67"/>
      <c r="C83" s="67"/>
      <c r="D83" s="59"/>
      <c r="E83" s="67"/>
      <c r="F83" s="67"/>
      <c r="G83" s="67"/>
      <c r="H83" s="67"/>
      <c r="I83" s="67"/>
      <c r="J83" s="67"/>
      <c r="K83" s="67"/>
      <c r="L83" s="67"/>
      <c r="M83" s="67"/>
      <c r="N83" s="68"/>
    </row>
  </sheetData>
  <sheetProtection algorithmName="SHA-512" hashValue="8Vdb9BNM/gwf41KI313DVbJPdikH+QWPM1N2vpc/gVf8C9Z5F1QRG9Sr6HrwOmQak2PFQGyoCC4EqD7WzwDTPQ==" saltValue="sFXje39JXIpIeATCwa71NQ==" spinCount="100000" sheet="1" objects="1" scenarios="1"/>
  <mergeCells count="177">
    <mergeCell ref="B35:N35"/>
    <mergeCell ref="A29:E29"/>
    <mergeCell ref="A32:E32"/>
    <mergeCell ref="A33:E33"/>
    <mergeCell ref="K38:L38"/>
    <mergeCell ref="M38:N38"/>
    <mergeCell ref="M39:N39"/>
    <mergeCell ref="M40:N40"/>
    <mergeCell ref="A1:N1"/>
    <mergeCell ref="A22:N22"/>
    <mergeCell ref="A38:F38"/>
    <mergeCell ref="A36:N36"/>
    <mergeCell ref="G28:I28"/>
    <mergeCell ref="J28:L28"/>
    <mergeCell ref="G29:I29"/>
    <mergeCell ref="J29:L29"/>
    <mergeCell ref="G27:I27"/>
    <mergeCell ref="J27:L27"/>
    <mergeCell ref="A18:G18"/>
    <mergeCell ref="H18:N18"/>
    <mergeCell ref="A19:G19"/>
    <mergeCell ref="A20:G20"/>
    <mergeCell ref="A21:G21"/>
    <mergeCell ref="H19:N19"/>
    <mergeCell ref="H20:N20"/>
    <mergeCell ref="H21:N21"/>
    <mergeCell ref="A14:J14"/>
    <mergeCell ref="K14:N14"/>
    <mergeCell ref="A15:J15"/>
    <mergeCell ref="A16:J16"/>
    <mergeCell ref="A10:J10"/>
    <mergeCell ref="K33:N33"/>
    <mergeCell ref="K15:N15"/>
    <mergeCell ref="K16:N16"/>
    <mergeCell ref="A17:N17"/>
    <mergeCell ref="M27:N27"/>
    <mergeCell ref="B26:N26"/>
    <mergeCell ref="A28:E28"/>
    <mergeCell ref="K10:N10"/>
    <mergeCell ref="K12:N12"/>
    <mergeCell ref="K13:N13"/>
    <mergeCell ref="M5:N5"/>
    <mergeCell ref="M6:N6"/>
    <mergeCell ref="A11:J11"/>
    <mergeCell ref="K11:N11"/>
    <mergeCell ref="K9:N9"/>
    <mergeCell ref="G6:J6"/>
    <mergeCell ref="K59:L59"/>
    <mergeCell ref="M59:N59"/>
    <mergeCell ref="A58:J58"/>
    <mergeCell ref="A59:J59"/>
    <mergeCell ref="A12:J12"/>
    <mergeCell ref="A13:J13"/>
    <mergeCell ref="K39:L39"/>
    <mergeCell ref="K40:L40"/>
    <mergeCell ref="G38:H38"/>
    <mergeCell ref="I38:J38"/>
    <mergeCell ref="G40:H40"/>
    <mergeCell ref="G47:H47"/>
    <mergeCell ref="A47:F47"/>
    <mergeCell ref="M46:N46"/>
    <mergeCell ref="K46:L46"/>
    <mergeCell ref="A51:J51"/>
    <mergeCell ref="K51:L51"/>
    <mergeCell ref="M51:N51"/>
    <mergeCell ref="I39:J39"/>
    <mergeCell ref="I40:J40"/>
    <mergeCell ref="I41:J41"/>
    <mergeCell ref="I42:J42"/>
    <mergeCell ref="I43:J43"/>
    <mergeCell ref="M47:N47"/>
    <mergeCell ref="K58:L58"/>
    <mergeCell ref="M58:N58"/>
    <mergeCell ref="K55:L55"/>
    <mergeCell ref="M55:N55"/>
    <mergeCell ref="K56:L56"/>
    <mergeCell ref="M56:N56"/>
    <mergeCell ref="K57:L57"/>
    <mergeCell ref="M57:N57"/>
    <mergeCell ref="A52:J52"/>
    <mergeCell ref="A56:J56"/>
    <mergeCell ref="A57:J57"/>
    <mergeCell ref="M41:N41"/>
    <mergeCell ref="A54:J54"/>
    <mergeCell ref="A39:F39"/>
    <mergeCell ref="M42:N42"/>
    <mergeCell ref="M43:N43"/>
    <mergeCell ref="G41:H41"/>
    <mergeCell ref="M44:N44"/>
    <mergeCell ref="A45:F45"/>
    <mergeCell ref="A43:F43"/>
    <mergeCell ref="K44:L44"/>
    <mergeCell ref="A61:J61"/>
    <mergeCell ref="K60:L60"/>
    <mergeCell ref="A60:J60"/>
    <mergeCell ref="K61:L61"/>
    <mergeCell ref="M61:N61"/>
    <mergeCell ref="M60:N60"/>
    <mergeCell ref="M45:N45"/>
    <mergeCell ref="A80:N80"/>
    <mergeCell ref="K4:L4"/>
    <mergeCell ref="K5:L5"/>
    <mergeCell ref="K6:L6"/>
    <mergeCell ref="K7:L7"/>
    <mergeCell ref="M7:N7"/>
    <mergeCell ref="M4:N4"/>
    <mergeCell ref="A5:E7"/>
    <mergeCell ref="A9:J9"/>
    <mergeCell ref="A8:N8"/>
    <mergeCell ref="G7:J7"/>
    <mergeCell ref="G5:J5"/>
    <mergeCell ref="A4:F4"/>
    <mergeCell ref="G4:J4"/>
    <mergeCell ref="A50:N50"/>
    <mergeCell ref="K49:L49"/>
    <mergeCell ref="A49:J49"/>
    <mergeCell ref="G42:H42"/>
    <mergeCell ref="G43:H43"/>
    <mergeCell ref="G44:H44"/>
    <mergeCell ref="K41:L41"/>
    <mergeCell ref="K42:L42"/>
    <mergeCell ref="I44:J44"/>
    <mergeCell ref="I45:J45"/>
    <mergeCell ref="A78:N78"/>
    <mergeCell ref="A62:N62"/>
    <mergeCell ref="A66:N66"/>
    <mergeCell ref="B67:N67"/>
    <mergeCell ref="B68:N68"/>
    <mergeCell ref="B69:N69"/>
    <mergeCell ref="A70:C70"/>
    <mergeCell ref="D70:M70"/>
    <mergeCell ref="B71:N71"/>
    <mergeCell ref="A72:C72"/>
    <mergeCell ref="D72:M72"/>
    <mergeCell ref="A77:N77"/>
    <mergeCell ref="A76:N76"/>
    <mergeCell ref="B73:N73"/>
    <mergeCell ref="A75:B75"/>
    <mergeCell ref="C75:N75"/>
    <mergeCell ref="A74:C74"/>
    <mergeCell ref="D74:M74"/>
    <mergeCell ref="M48:N48"/>
    <mergeCell ref="A55:J55"/>
    <mergeCell ref="K52:L52"/>
    <mergeCell ref="K53:L53"/>
    <mergeCell ref="K54:L54"/>
    <mergeCell ref="M54:N54"/>
    <mergeCell ref="M53:N53"/>
    <mergeCell ref="M52:N52"/>
    <mergeCell ref="A48:J48"/>
    <mergeCell ref="M49:N49"/>
    <mergeCell ref="K48:L48"/>
    <mergeCell ref="A53:J53"/>
    <mergeCell ref="M3:N3"/>
    <mergeCell ref="A2:C2"/>
    <mergeCell ref="A3:C3"/>
    <mergeCell ref="M2:N2"/>
    <mergeCell ref="A46:F46"/>
    <mergeCell ref="A41:F41"/>
    <mergeCell ref="A42:F42"/>
    <mergeCell ref="A44:F44"/>
    <mergeCell ref="K47:L47"/>
    <mergeCell ref="B37:K37"/>
    <mergeCell ref="D3:F3"/>
    <mergeCell ref="D2:F2"/>
    <mergeCell ref="J3:L3"/>
    <mergeCell ref="J2:L2"/>
    <mergeCell ref="G2:I2"/>
    <mergeCell ref="G3:I3"/>
    <mergeCell ref="K43:L43"/>
    <mergeCell ref="G39:H39"/>
    <mergeCell ref="A40:F40"/>
    <mergeCell ref="I46:J46"/>
    <mergeCell ref="I47:J47"/>
    <mergeCell ref="G45:H45"/>
    <mergeCell ref="G46:H46"/>
    <mergeCell ref="K45:L45"/>
  </mergeCells>
  <conditionalFormatting sqref="A80:N80">
    <cfRule type="expression" dxfId="5" priority="4" stopIfTrue="1">
      <formula>$M$82="TAK"</formula>
    </cfRule>
  </conditionalFormatting>
  <conditionalFormatting sqref="K9:N9">
    <cfRule type="expression" dxfId="0" priority="10">
      <formula>$G$9="brak"</formula>
    </cfRule>
  </conditionalFormatting>
  <dataValidations xWindow="1058" yWindow="859" count="23">
    <dataValidation type="textLength" operator="equal" allowBlank="1" showInputMessage="1" showErrorMessage="1" prompt="przykład: 54.184369" sqref="J28:L29" xr:uid="{00000000-0002-0000-0000-000001000000}">
      <formula1>9</formula1>
    </dataValidation>
    <dataValidation type="whole" allowBlank="1" showInputMessage="1" showErrorMessage="1" prompt="liczba całkowita" sqref="G32:G33" xr:uid="{00000000-0002-0000-0000-000002000000}">
      <formula1>1</formula1>
      <formula2>1000</formula2>
    </dataValidation>
    <dataValidation allowBlank="1" showInputMessage="1" showErrorMessage="1" prompt="pole tekstowe" sqref="A77:N77 K11:K12 D70:M70 D72:M72 D74:M74 D3:I3" xr:uid="{00000000-0002-0000-0000-000003000000}"/>
    <dataValidation type="textLength" operator="equal" allowBlank="1" showInputMessage="1" showErrorMessage="1" prompt="przykład: 22.024865" sqref="G28:I29" xr:uid="{00000000-0002-0000-0000-000004000000}">
      <formula1>9</formula1>
    </dataValidation>
    <dataValidation type="list" allowBlank="1" showInputMessage="1" showErrorMessage="1" prompt="wybór z listy rozwijanej" sqref="K13 K9" xr:uid="{00000000-0002-0000-0000-000006000000}">
      <formula1>"TAK,NIE"</formula1>
    </dataValidation>
    <dataValidation allowBlank="1" showInputMessage="1" showErrorMessage="1" prompt="pole tekstowe - łacińskie nazwy gatunków wg wzoru: Gatunek1, Gatunek 2 (źródło danych o gatunkach 1 i 2), Gatunek 3 (źródło danych o gatunku 3)" sqref="K16" xr:uid="{00000000-0002-0000-0000-000007000000}"/>
    <dataValidation type="list" allowBlank="1" showInputMessage="1" showErrorMessage="1" prompt="wybór z listy rozwijanej" sqref="K10:N10" xr:uid="{00000000-0002-0000-0000-000008000000}">
      <formula1>struktura_pionowa</formula1>
    </dataValidation>
    <dataValidation type="list" allowBlank="1" showInputMessage="1" showErrorMessage="1" prompt="wybór z listy rozwijanej" sqref="A19:A21" xr:uid="{00000000-0002-0000-0000-000009000000}">
      <formula1>obce_podszyt</formula1>
    </dataValidation>
    <dataValidation allowBlank="1" showErrorMessage="1" sqref="A39:G47 I39:I47 K39:K47 A82 M39:N47" xr:uid="{00000000-0002-0000-0000-00000C000000}"/>
    <dataValidation allowBlank="1" showInputMessage="1" showErrorMessage="1" prompt="Wpisz wlasnymi słowami" sqref="K15:N15" xr:uid="{00000000-0002-0000-0000-00000D000000}"/>
    <dataValidation type="list" allowBlank="1" showInputMessage="1" showErrorMessage="1" prompt="wybór z listy rozwijanej" sqref="K14:N14" xr:uid="{00000000-0002-0000-0000-00000E000000}">
      <formula1>zbiorowiska</formula1>
    </dataValidation>
    <dataValidation type="whole" allowBlank="1" showErrorMessage="1" sqref="H32:N33" xr:uid="{00000000-0002-0000-0000-00000F000000}">
      <formula1>1</formula1>
      <formula2>1000</formula2>
    </dataValidation>
    <dataValidation type="date" allowBlank="1" showInputMessage="1" showErrorMessage="1" prompt="data w formacie DD.MM.RRRR (np. 22.09.2025)_x000a_" sqref="M3:N3" xr:uid="{A6443874-B91F-4B05-956A-1E097246716C}">
      <formula1>45658</formula1>
      <formula2>46357</formula2>
    </dataValidation>
    <dataValidation type="list" allowBlank="1" showInputMessage="1" showErrorMessage="1" prompt="wybór z listy rozwijanej" sqref="H19:H21" xr:uid="{00000000-0002-0000-0000-00000A000000}">
      <formula1>obce_runo</formula1>
    </dataValidation>
    <dataValidation type="whole" allowBlank="1" showInputMessage="1" showErrorMessage="1" prompt="Liczba całkowita" sqref="K49 M49" xr:uid="{667BB499-12AD-4797-A41F-68C7406B94F1}">
      <formula1>0</formula1>
      <formula2>1000</formula2>
    </dataValidation>
    <dataValidation type="textLength" operator="equal" allowBlank="1" showInputMessage="1" showErrorMessage="1" error="Adres leśny musi mieć dokładnie 25 znaków" prompt="pole tekstowe, dokładnie 25 znaków" sqref="A3:C3" xr:uid="{0724279B-31D2-40EF-9CF4-27E1AC3A2137}">
      <formula1>25</formula1>
    </dataValidation>
    <dataValidation type="whole" operator="greaterThanOrEqual" allowBlank="1" showInputMessage="1" showErrorMessage="1" prompt="liczba całkowita" sqref="K5:L7" xr:uid="{6C64A95B-7580-4995-8123-72275BCAF112}">
      <formula1>0</formula1>
    </dataValidation>
    <dataValidation type="whole" allowBlank="1" showInputMessage="1" showErrorMessage="1" prompt="liczba całkowita (0-10), udział rzeczywisty, wg badań terenowych. Każda jednostka odpowiada 10% powierzchni leśnej wydzielenia" sqref="M5:N7" xr:uid="{4F2A915F-4280-44CB-9B8C-DA31362608C3}">
      <formula1>0</formula1>
      <formula2>10</formula2>
    </dataValidation>
    <dataValidation type="list" allowBlank="1" showErrorMessage="1" sqref="M82" xr:uid="{2D0501D2-11F1-4B9F-A259-A462056F7659}">
      <formula1>"TAK,NIE"</formula1>
    </dataValidation>
    <dataValidation allowBlank="1" showInputMessage="1" showErrorMessage="1" prompt="pole opcjonalne" sqref="J3:L3" xr:uid="{C823499A-771F-4BF9-98A9-C9962DAB03D2}"/>
    <dataValidation type="list" allowBlank="1" showErrorMessage="1" prompt="wybór z listy" sqref="G24" xr:uid="{379C86B9-C46C-434C-8B7C-6826134396A2}">
      <formula1>"1,2"</formula1>
    </dataValidation>
    <dataValidation type="list" allowBlank="1" showInputMessage="1" showErrorMessage="1" prompt="TAK albo puste pole" sqref="K51:N61" xr:uid="{47D735E7-FC68-4684-B3B9-AB0CCE529028}">
      <formula1>"TAK"</formula1>
    </dataValidation>
    <dataValidation type="list" allowBlank="1" showErrorMessage="1" prompt="wybór z listy" sqref="D64" xr:uid="{BD572726-A663-4C75-B1FB-53DE6BE78FBF}">
      <formula1>"1,2,3,4,5"</formula1>
    </dataValidation>
  </dataValidations>
  <pageMargins left="0.7" right="0.7" top="0.75" bottom="0.75" header="0.3" footer="0.3"/>
  <pageSetup paperSize="9" scale="64" orientation="portrait" horizontalDpi="4294967293" verticalDpi="4294967293" r:id="rId1"/>
  <rowBreaks count="1" manualBreakCount="1">
    <brk id="35" max="13" man="1"/>
  </rowBreaks>
  <colBreaks count="1" manualBreakCount="1">
    <brk id="14" max="1048575" man="1"/>
  </col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" id="{1CF227B8-F99A-4FF0-B281-F8197D867A35}">
            <xm:f>Dane!$B$11=3</xm:f>
            <x14:dxf>
              <fill>
                <patternFill>
                  <bgColor theme="0"/>
                </patternFill>
              </fill>
            </x14:dxf>
          </x14:cfRule>
          <xm:sqref>D70:M70</xm:sqref>
        </x14:conditionalFormatting>
        <x14:conditionalFormatting xmlns:xm="http://schemas.microsoft.com/office/excel/2006/main">
          <x14:cfRule type="expression" priority="2" id="{5CE69573-FB7F-422C-B092-09D8BBC41BCD}">
            <xm:f>Dane!$B$11=4</xm:f>
            <x14:dxf>
              <fill>
                <patternFill>
                  <bgColor theme="0"/>
                </patternFill>
              </fill>
            </x14:dxf>
          </x14:cfRule>
          <xm:sqref>D72:M72</xm:sqref>
        </x14:conditionalFormatting>
        <x14:conditionalFormatting xmlns:xm="http://schemas.microsoft.com/office/excel/2006/main">
          <x14:cfRule type="expression" priority="1" id="{67DDAAD3-A192-466B-8FCF-468CE75B4B33}">
            <xm:f>Dane!$B$11=5</xm:f>
            <x14:dxf>
              <fill>
                <patternFill>
                  <bgColor theme="0"/>
                </patternFill>
              </fill>
            </x14:dxf>
          </x14:cfRule>
          <xm:sqref>D74:M74</xm:sqref>
        </x14:conditionalFormatting>
        <x14:conditionalFormatting xmlns:xm="http://schemas.microsoft.com/office/excel/2006/main">
          <x14:cfRule type="expression" priority="22" id="{309F2134-9523-4FB4-94BC-806F16B6C4FD}">
            <xm:f>Dane!$B$8&gt;1</xm:f>
            <x14:dxf>
              <fill>
                <patternFill>
                  <bgColor theme="5" tint="0.79998168889431442"/>
                </patternFill>
              </fill>
            </x14:dxf>
          </x14:cfRule>
          <xm:sqref>G28:L29 G32:G33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xWindow="1058" yWindow="859" count="1">
        <x14:dataValidation type="list" allowBlank="1" showInputMessage="1" showErrorMessage="1" xr:uid="{576C6549-5426-49A1-AD88-C3F540667C7E}">
          <x14:formula1>
            <xm:f>Słowniki!$A$73:$A$85</xm:f>
          </x14:formula1>
          <xm:sqref>G5:J7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34"/>
  <sheetViews>
    <sheetView showGridLines="0" zoomScaleNormal="100" workbookViewId="0">
      <pane xSplit="1" ySplit="2" topLeftCell="B12" activePane="bottomRight" state="frozen"/>
      <selection pane="topRight" activeCell="B1" sqref="B1"/>
      <selection pane="bottomLeft" activeCell="A3" sqref="A3"/>
      <selection pane="bottomRight" sqref="A1:A2"/>
    </sheetView>
  </sheetViews>
  <sheetFormatPr defaultColWidth="8.7265625" defaultRowHeight="14.5" x14ac:dyDescent="0.35"/>
  <cols>
    <col min="1" max="1" width="8.7265625" style="4"/>
    <col min="2" max="2" width="22.453125" style="20" customWidth="1"/>
    <col min="3" max="3" width="22.54296875" style="20" customWidth="1"/>
    <col min="4" max="4" width="20.26953125" style="20" customWidth="1"/>
    <col min="5" max="5" width="22.54296875" style="20" customWidth="1"/>
    <col min="6" max="6" width="17.7265625" style="20" hidden="1" customWidth="1"/>
    <col min="7" max="8" width="17.7265625" style="20" customWidth="1"/>
    <col min="9" max="11" width="11.1796875" style="21" customWidth="1"/>
    <col min="12" max="12" width="12.453125" style="21" customWidth="1"/>
    <col min="13" max="13" width="9" style="22" customWidth="1"/>
    <col min="14" max="28" width="7" style="22" customWidth="1"/>
    <col min="29" max="29" width="9.1796875" style="23"/>
    <col min="30" max="16384" width="8.7265625" style="4"/>
  </cols>
  <sheetData>
    <row r="1" spans="1:29" ht="25.15" customHeight="1" x14ac:dyDescent="0.35">
      <c r="A1" s="254" t="s">
        <v>94</v>
      </c>
      <c r="B1" s="256" t="s">
        <v>4</v>
      </c>
      <c r="C1" s="258" t="s">
        <v>95</v>
      </c>
      <c r="D1" s="259"/>
      <c r="E1" s="49" t="s">
        <v>5</v>
      </c>
      <c r="F1" s="19" t="s">
        <v>96</v>
      </c>
    </row>
    <row r="2" spans="1:29" ht="33.4" customHeight="1" thickBot="1" x14ac:dyDescent="0.4">
      <c r="A2" s="255"/>
      <c r="B2" s="257"/>
      <c r="C2" s="50" t="s">
        <v>97</v>
      </c>
      <c r="D2" s="50" t="s">
        <v>98</v>
      </c>
      <c r="E2" s="51" t="s">
        <v>99</v>
      </c>
      <c r="F2" s="24" t="s">
        <v>100</v>
      </c>
      <c r="I2" s="25"/>
      <c r="J2" s="25"/>
      <c r="K2" s="25"/>
      <c r="L2" s="25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</row>
    <row r="3" spans="1:29" ht="17.5" customHeight="1" x14ac:dyDescent="0.35">
      <c r="A3" s="27">
        <v>1</v>
      </c>
      <c r="B3" s="37"/>
      <c r="C3" s="38"/>
      <c r="D3" s="39"/>
      <c r="E3" s="40"/>
      <c r="F3" s="28">
        <f>IF(E3=Słowniki!$A$51,0.5,1)*(C3*(D3/200)^2*PI())</f>
        <v>0</v>
      </c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</row>
    <row r="4" spans="1:29" ht="17.5" customHeight="1" x14ac:dyDescent="0.35">
      <c r="A4" s="29">
        <v>2</v>
      </c>
      <c r="B4" s="41"/>
      <c r="C4" s="42"/>
      <c r="D4" s="43"/>
      <c r="E4" s="44"/>
      <c r="F4" s="30">
        <f>IF(E4=Słowniki!$A$51,0.5,1)*(C4*(D4/200)^2*PI())</f>
        <v>0</v>
      </c>
      <c r="I4" s="25"/>
      <c r="J4" s="25"/>
      <c r="K4" s="25"/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</row>
    <row r="5" spans="1:29" ht="17.5" customHeight="1" x14ac:dyDescent="0.35">
      <c r="A5" s="29">
        <v>3</v>
      </c>
      <c r="B5" s="41"/>
      <c r="C5" s="42"/>
      <c r="D5" s="43"/>
      <c r="E5" s="44"/>
      <c r="F5" s="30">
        <f>IF(E5=Słowniki!$A$51,0.5,1)*(C5*(D5/200)^2*PI())</f>
        <v>0</v>
      </c>
      <c r="I5" s="25"/>
      <c r="J5" s="25"/>
      <c r="K5" s="25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</row>
    <row r="6" spans="1:29" ht="17.5" customHeight="1" x14ac:dyDescent="0.35">
      <c r="A6" s="29">
        <v>4</v>
      </c>
      <c r="B6" s="41"/>
      <c r="C6" s="42"/>
      <c r="D6" s="43"/>
      <c r="E6" s="44"/>
      <c r="F6" s="30">
        <f>IF(E6=Słowniki!$A$51,0.5,1)*(C6*(D6/200)^2*PI())</f>
        <v>0</v>
      </c>
      <c r="I6" s="25"/>
      <c r="J6" s="25"/>
      <c r="K6" s="25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</row>
    <row r="7" spans="1:29" ht="17.5" customHeight="1" x14ac:dyDescent="0.35">
      <c r="A7" s="29">
        <v>5</v>
      </c>
      <c r="B7" s="41"/>
      <c r="C7" s="42"/>
      <c r="D7" s="43"/>
      <c r="E7" s="44"/>
      <c r="F7" s="30">
        <f>IF(E7=Słowniki!$A$51,0.5,1)*(C7*(D7/200)^2*PI())</f>
        <v>0</v>
      </c>
      <c r="I7" s="25"/>
      <c r="J7" s="25"/>
      <c r="K7" s="25"/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</row>
    <row r="8" spans="1:29" ht="17.5" customHeight="1" x14ac:dyDescent="0.35">
      <c r="A8" s="29">
        <v>6</v>
      </c>
      <c r="B8" s="41"/>
      <c r="C8" s="42"/>
      <c r="D8" s="43"/>
      <c r="E8" s="44"/>
      <c r="F8" s="30">
        <f>IF(E8=Słowniki!$A$51,0.5,1)*(C8*(D8/200)^2*PI())</f>
        <v>0</v>
      </c>
      <c r="I8" s="25"/>
      <c r="J8" s="25"/>
      <c r="K8" s="25"/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</row>
    <row r="9" spans="1:29" ht="17.5" customHeight="1" x14ac:dyDescent="0.35">
      <c r="A9" s="29">
        <v>7</v>
      </c>
      <c r="B9" s="41"/>
      <c r="C9" s="42"/>
      <c r="D9" s="43"/>
      <c r="E9" s="44"/>
      <c r="F9" s="30">
        <f>IF(E9=Słowniki!$A$51,0.5,1)*(C9*(D9/200)^2*PI())</f>
        <v>0</v>
      </c>
      <c r="I9" s="25"/>
      <c r="J9" s="25"/>
      <c r="K9" s="25"/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</row>
    <row r="10" spans="1:29" ht="17.5" customHeight="1" x14ac:dyDescent="0.35">
      <c r="A10" s="29">
        <v>8</v>
      </c>
      <c r="B10" s="41"/>
      <c r="C10" s="42"/>
      <c r="D10" s="43"/>
      <c r="E10" s="44"/>
      <c r="F10" s="30">
        <f>IF(E10=Słowniki!$A$51,0.5,1)*(C10*(D10/200)^2*PI())</f>
        <v>0</v>
      </c>
      <c r="I10" s="25"/>
    </row>
    <row r="11" spans="1:29" ht="17.5" customHeight="1" x14ac:dyDescent="0.35">
      <c r="A11" s="29">
        <v>9</v>
      </c>
      <c r="B11" s="41"/>
      <c r="C11" s="42"/>
      <c r="D11" s="43"/>
      <c r="E11" s="44"/>
      <c r="F11" s="30">
        <f>IF(E11=Słowniki!$A$51,0.5,1)*(C11*(D11/200)^2*PI())</f>
        <v>0</v>
      </c>
      <c r="I11" s="25"/>
    </row>
    <row r="12" spans="1:29" ht="17.5" customHeight="1" x14ac:dyDescent="0.35">
      <c r="A12" s="29">
        <v>10</v>
      </c>
      <c r="B12" s="41"/>
      <c r="C12" s="42"/>
      <c r="D12" s="43"/>
      <c r="E12" s="44"/>
      <c r="F12" s="30">
        <f>IF(E12=Słowniki!$A$51,0.5,1)*(C12*(D12/200)^2*PI())</f>
        <v>0</v>
      </c>
      <c r="I12" s="25"/>
    </row>
    <row r="13" spans="1:29" ht="17.5" customHeight="1" x14ac:dyDescent="0.35">
      <c r="A13" s="29">
        <v>11</v>
      </c>
      <c r="B13" s="41"/>
      <c r="C13" s="42"/>
      <c r="D13" s="43"/>
      <c r="E13" s="44"/>
      <c r="F13" s="30">
        <f>IF(E13=Słowniki!$A$51,0.5,1)*(C13*(D13/200)^2*PI())</f>
        <v>0</v>
      </c>
      <c r="I13" s="25"/>
    </row>
    <row r="14" spans="1:29" ht="17.5" customHeight="1" x14ac:dyDescent="0.35">
      <c r="A14" s="29">
        <v>12</v>
      </c>
      <c r="B14" s="41"/>
      <c r="C14" s="42"/>
      <c r="D14" s="43"/>
      <c r="E14" s="44"/>
      <c r="F14" s="30">
        <f>IF(E14=Słowniki!$A$51,0.5,1)*(C14*(D14/200)^2*PI())</f>
        <v>0</v>
      </c>
      <c r="I14" s="25"/>
    </row>
    <row r="15" spans="1:29" ht="17.5" customHeight="1" x14ac:dyDescent="0.35">
      <c r="A15" s="29">
        <v>13</v>
      </c>
      <c r="B15" s="41"/>
      <c r="C15" s="42"/>
      <c r="D15" s="43"/>
      <c r="E15" s="44"/>
      <c r="F15" s="30">
        <f>IF(E15=Słowniki!$A$51,0.5,1)*(C15*(D15/200)^2*PI())</f>
        <v>0</v>
      </c>
      <c r="I15" s="25"/>
    </row>
    <row r="16" spans="1:29" ht="17.5" customHeight="1" x14ac:dyDescent="0.35">
      <c r="A16" s="29">
        <v>14</v>
      </c>
      <c r="B16" s="41"/>
      <c r="C16" s="42"/>
      <c r="D16" s="43"/>
      <c r="E16" s="44"/>
      <c r="F16" s="30">
        <f>IF(E16=Słowniki!$A$51,0.5,1)*(C16*(D16/200)^2*PI())</f>
        <v>0</v>
      </c>
      <c r="I16" s="25"/>
    </row>
    <row r="17" spans="1:29" ht="17.5" customHeight="1" x14ac:dyDescent="0.35">
      <c r="A17" s="29">
        <v>15</v>
      </c>
      <c r="B17" s="41"/>
      <c r="C17" s="42"/>
      <c r="D17" s="43"/>
      <c r="E17" s="44"/>
      <c r="F17" s="30">
        <f>IF(E17=Słowniki!$A$51,0.5,1)*(C17*(D17/200)^2*PI())</f>
        <v>0</v>
      </c>
      <c r="I17" s="25"/>
    </row>
    <row r="18" spans="1:29" ht="17.5" customHeight="1" x14ac:dyDescent="0.35">
      <c r="A18" s="29">
        <v>16</v>
      </c>
      <c r="B18" s="41"/>
      <c r="C18" s="42"/>
      <c r="D18" s="43"/>
      <c r="E18" s="44"/>
      <c r="F18" s="30">
        <f>IF(E18=Słowniki!$A$51,0.5,1)*(C18*(D18/200)^2*PI())</f>
        <v>0</v>
      </c>
      <c r="I18" s="25"/>
    </row>
    <row r="19" spans="1:29" ht="17.5" customHeight="1" x14ac:dyDescent="0.35">
      <c r="A19" s="29">
        <v>17</v>
      </c>
      <c r="B19" s="41"/>
      <c r="C19" s="42"/>
      <c r="D19" s="43"/>
      <c r="E19" s="44"/>
      <c r="F19" s="30">
        <f>IF(E19=Słowniki!$A$51,0.5,1)*(C19*(D19/200)^2*PI())</f>
        <v>0</v>
      </c>
      <c r="I19" s="25"/>
    </row>
    <row r="20" spans="1:29" ht="17.5" customHeight="1" x14ac:dyDescent="0.35">
      <c r="A20" s="29">
        <v>18</v>
      </c>
      <c r="B20" s="41"/>
      <c r="C20" s="42"/>
      <c r="D20" s="43"/>
      <c r="E20" s="44"/>
      <c r="F20" s="30">
        <f>IF(E20=Słowniki!$A$51,0.5,1)*(C20*(D20/200)^2*PI())</f>
        <v>0</v>
      </c>
      <c r="I20" s="25"/>
    </row>
    <row r="21" spans="1:29" ht="17.5" customHeight="1" x14ac:dyDescent="0.35">
      <c r="A21" s="29">
        <v>19</v>
      </c>
      <c r="B21" s="41"/>
      <c r="C21" s="42"/>
      <c r="D21" s="43"/>
      <c r="E21" s="44"/>
      <c r="F21" s="30">
        <f>IF(E21=Słowniki!$A$51,0.5,1)*(C21*(D21/200)^2*PI())</f>
        <v>0</v>
      </c>
      <c r="I21" s="25"/>
    </row>
    <row r="22" spans="1:29" ht="17.5" customHeight="1" x14ac:dyDescent="0.35">
      <c r="A22" s="29">
        <v>20</v>
      </c>
      <c r="B22" s="41"/>
      <c r="C22" s="42"/>
      <c r="D22" s="43"/>
      <c r="E22" s="44"/>
      <c r="F22" s="30">
        <f>IF(E22=Słowniki!$A$51,0.5,1)*(C22*(D22/200)^2*PI())</f>
        <v>0</v>
      </c>
      <c r="I22" s="25"/>
    </row>
    <row r="23" spans="1:29" ht="17.5" customHeight="1" x14ac:dyDescent="0.35">
      <c r="A23" s="29">
        <v>21</v>
      </c>
      <c r="B23" s="41"/>
      <c r="C23" s="42"/>
      <c r="D23" s="43"/>
      <c r="E23" s="44"/>
      <c r="F23" s="30">
        <f>IF(E23=Słowniki!$A$51,0.5,1)*(C23*(D23/200)^2*PI())</f>
        <v>0</v>
      </c>
      <c r="I23" s="25"/>
    </row>
    <row r="24" spans="1:29" ht="17.5" customHeight="1" x14ac:dyDescent="0.35">
      <c r="A24" s="29">
        <v>22</v>
      </c>
      <c r="B24" s="41"/>
      <c r="C24" s="42"/>
      <c r="D24" s="43"/>
      <c r="E24" s="44"/>
      <c r="F24" s="30">
        <f>IF(E24=Słowniki!$A$51,0.5,1)*(C24*(D24/200)^2*PI())</f>
        <v>0</v>
      </c>
      <c r="I24" s="25"/>
    </row>
    <row r="25" spans="1:29" ht="17.5" customHeight="1" x14ac:dyDescent="0.35">
      <c r="A25" s="29">
        <v>23</v>
      </c>
      <c r="B25" s="41"/>
      <c r="C25" s="42"/>
      <c r="D25" s="43"/>
      <c r="E25" s="44"/>
      <c r="F25" s="30">
        <f>IF(E25=Słowniki!$A$51,0.5,1)*(C25*(D25/200)^2*PI())</f>
        <v>0</v>
      </c>
      <c r="I25" s="25"/>
    </row>
    <row r="26" spans="1:29" ht="17.5" customHeight="1" x14ac:dyDescent="0.35">
      <c r="A26" s="29">
        <v>24</v>
      </c>
      <c r="B26" s="41"/>
      <c r="C26" s="42"/>
      <c r="D26" s="43"/>
      <c r="E26" s="44"/>
      <c r="F26" s="30">
        <f>IF(E26=Słowniki!$A$51,0.5,1)*(C26*(D26/200)^2*PI())</f>
        <v>0</v>
      </c>
      <c r="I26" s="25"/>
    </row>
    <row r="27" spans="1:29" ht="17.5" customHeight="1" thickBot="1" x14ac:dyDescent="0.4">
      <c r="A27" s="31">
        <v>25</v>
      </c>
      <c r="B27" s="45"/>
      <c r="C27" s="46"/>
      <c r="D27" s="47"/>
      <c r="E27" s="48"/>
      <c r="F27" s="32">
        <f>IF(E27=Słowniki!$A$51,0.5,1)*(C27*(D27/200)^2*PI())</f>
        <v>0</v>
      </c>
      <c r="I27" s="25"/>
    </row>
    <row r="31" spans="1:29" s="23" customFormat="1" x14ac:dyDescent="0.35">
      <c r="B31" s="26"/>
      <c r="C31" s="25"/>
      <c r="D31" s="25"/>
      <c r="E31" s="25"/>
      <c r="F31" s="25"/>
      <c r="G31" s="25"/>
      <c r="H31" s="25"/>
      <c r="I31" s="33"/>
      <c r="J31" s="34"/>
      <c r="K31" s="25"/>
      <c r="L31" s="2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</row>
    <row r="32" spans="1:29" s="23" customFormat="1" x14ac:dyDescent="0.35"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</row>
    <row r="33" spans="2:29" s="23" customFormat="1" x14ac:dyDescent="0.35">
      <c r="B33" s="35"/>
      <c r="C33" s="36"/>
      <c r="D33" s="36"/>
      <c r="E33" s="36"/>
      <c r="F33" s="36"/>
      <c r="G33" s="36"/>
      <c r="H33" s="36"/>
      <c r="I33" s="21"/>
      <c r="J33" s="21"/>
      <c r="K33" s="21"/>
      <c r="L33" s="21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2:29" s="23" customFormat="1" x14ac:dyDescent="0.35">
      <c r="B34" s="36"/>
      <c r="C34" s="36"/>
      <c r="D34" s="36"/>
      <c r="E34" s="36"/>
      <c r="F34" s="36"/>
      <c r="G34" s="36"/>
      <c r="H34" s="36"/>
      <c r="I34" s="25"/>
      <c r="J34" s="25"/>
      <c r="K34" s="25"/>
      <c r="L34" s="25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</row>
  </sheetData>
  <sheetProtection algorithmName="SHA-512" hashValue="qTTRXnX3op3jGSQWF8Hip7RDYghUC49EK6O85nsthjuZwXe5fwMq/9D8H9UFiMSqWr8asmddnX5vV28qrC8ccA==" saltValue="g1qdjhTd3XFxy+tI/ikEHA==" spinCount="100000" sheet="1" objects="1" scenarios="1"/>
  <mergeCells count="3">
    <mergeCell ref="A1:A2"/>
    <mergeCell ref="B1:B2"/>
    <mergeCell ref="C1:D1"/>
  </mergeCells>
  <dataValidations disablePrompts="1" count="5">
    <dataValidation type="list" allowBlank="1" showInputMessage="1" showErrorMessage="1" prompt="wybór wartości z listy" sqref="B3:B27" xr:uid="{00000000-0002-0000-0100-000000000000}">
      <formula1>martwe_gatunek</formula1>
    </dataValidation>
    <dataValidation allowBlank="1" showErrorMessage="1" sqref="G1:N1048576 A28:F332 O28:XFD332 F3:F27" xr:uid="{00000000-0002-0000-0100-000001000000}"/>
    <dataValidation type="decimal" allowBlank="1" showInputMessage="1" showErrorMessage="1" prompt="liczba" sqref="C3:C27" xr:uid="{00000000-0002-0000-0100-000002000000}">
      <formula1>0.1</formula1>
      <formula2>100</formula2>
    </dataValidation>
    <dataValidation type="whole" allowBlank="1" showInputMessage="1" showErrorMessage="1" prompt="liczba całkowita" sqref="D3:D27" xr:uid="{00000000-0002-0000-0100-000003000000}">
      <formula1>0</formula1>
      <formula2>500</formula2>
    </dataValidation>
    <dataValidation type="list" allowBlank="1" showInputMessage="1" showErrorMessage="1" prompt="wybór wartości z listy" sqref="E3:E27" xr:uid="{00000000-0002-0000-0100-000004000000}">
      <formula1>martwe_typ</formula1>
    </dataValidation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4500-7DEC-442B-904A-729B2348B3CA}">
  <dimension ref="B2:B61"/>
  <sheetViews>
    <sheetView showGridLines="0" workbookViewId="0"/>
  </sheetViews>
  <sheetFormatPr defaultRowHeight="14.5" x14ac:dyDescent="0.35"/>
  <cols>
    <col min="1" max="1" width="3.81640625" customWidth="1"/>
  </cols>
  <sheetData>
    <row r="2" spans="2:2" x14ac:dyDescent="0.35">
      <c r="B2" s="61" t="s">
        <v>133</v>
      </c>
    </row>
    <row r="3" spans="2:2" x14ac:dyDescent="0.35">
      <c r="B3" s="61" t="s">
        <v>173</v>
      </c>
    </row>
    <row r="4" spans="2:2" x14ac:dyDescent="0.35">
      <c r="B4" s="61"/>
    </row>
    <row r="5" spans="2:2" x14ac:dyDescent="0.35">
      <c r="B5" t="s">
        <v>174</v>
      </c>
    </row>
    <row r="6" spans="2:2" x14ac:dyDescent="0.35">
      <c r="B6" t="s">
        <v>176</v>
      </c>
    </row>
    <row r="7" spans="2:2" x14ac:dyDescent="0.35">
      <c r="B7" t="s">
        <v>175</v>
      </c>
    </row>
    <row r="9" spans="2:2" x14ac:dyDescent="0.35">
      <c r="B9" s="61" t="s">
        <v>134</v>
      </c>
    </row>
    <row r="10" spans="2:2" x14ac:dyDescent="0.35">
      <c r="B10" t="s">
        <v>135</v>
      </c>
    </row>
    <row r="11" spans="2:2" x14ac:dyDescent="0.35">
      <c r="B11" t="s">
        <v>136</v>
      </c>
    </row>
    <row r="12" spans="2:2" x14ac:dyDescent="0.35">
      <c r="B12" t="s">
        <v>137</v>
      </c>
    </row>
    <row r="13" spans="2:2" x14ac:dyDescent="0.35">
      <c r="B13" t="s">
        <v>138</v>
      </c>
    </row>
    <row r="14" spans="2:2" x14ac:dyDescent="0.35">
      <c r="B14" t="s">
        <v>153</v>
      </c>
    </row>
    <row r="15" spans="2:2" x14ac:dyDescent="0.35">
      <c r="B15" t="s">
        <v>178</v>
      </c>
    </row>
    <row r="16" spans="2:2" x14ac:dyDescent="0.35">
      <c r="B16" t="s">
        <v>154</v>
      </c>
    </row>
    <row r="18" spans="2:2" x14ac:dyDescent="0.35">
      <c r="B18" s="61" t="s">
        <v>139</v>
      </c>
    </row>
    <row r="19" spans="2:2" x14ac:dyDescent="0.35">
      <c r="B19" t="s">
        <v>140</v>
      </c>
    </row>
    <row r="20" spans="2:2" x14ac:dyDescent="0.35">
      <c r="B20" t="s">
        <v>137</v>
      </c>
    </row>
    <row r="21" spans="2:2" x14ac:dyDescent="0.35">
      <c r="B21" t="s">
        <v>138</v>
      </c>
    </row>
    <row r="22" spans="2:2" x14ac:dyDescent="0.35">
      <c r="B22" t="s">
        <v>177</v>
      </c>
    </row>
    <row r="24" spans="2:2" x14ac:dyDescent="0.35">
      <c r="B24" t="s">
        <v>179</v>
      </c>
    </row>
    <row r="26" spans="2:2" x14ac:dyDescent="0.35">
      <c r="B26" s="61" t="s">
        <v>141</v>
      </c>
    </row>
    <row r="27" spans="2:2" x14ac:dyDescent="0.35">
      <c r="B27" t="s">
        <v>180</v>
      </c>
    </row>
    <row r="28" spans="2:2" ht="16.5" x14ac:dyDescent="0.35">
      <c r="B28" t="s">
        <v>187</v>
      </c>
    </row>
    <row r="29" spans="2:2" ht="16.5" x14ac:dyDescent="0.35">
      <c r="B29" t="s">
        <v>188</v>
      </c>
    </row>
    <row r="31" spans="2:2" x14ac:dyDescent="0.35">
      <c r="B31" s="61" t="s">
        <v>142</v>
      </c>
    </row>
    <row r="32" spans="2:2" x14ac:dyDescent="0.35">
      <c r="B32" t="s">
        <v>181</v>
      </c>
    </row>
    <row r="33" spans="2:2" x14ac:dyDescent="0.35">
      <c r="B33" t="s">
        <v>182</v>
      </c>
    </row>
    <row r="35" spans="2:2" x14ac:dyDescent="0.35">
      <c r="B35" t="s">
        <v>183</v>
      </c>
    </row>
    <row r="36" spans="2:2" x14ac:dyDescent="0.35">
      <c r="B36" t="s">
        <v>184</v>
      </c>
    </row>
    <row r="38" spans="2:2" x14ac:dyDescent="0.35">
      <c r="B38" s="61" t="s">
        <v>143</v>
      </c>
    </row>
    <row r="39" spans="2:2" x14ac:dyDescent="0.35">
      <c r="B39" t="s">
        <v>144</v>
      </c>
    </row>
    <row r="40" spans="2:2" x14ac:dyDescent="0.35">
      <c r="B40" t="s">
        <v>185</v>
      </c>
    </row>
    <row r="41" spans="2:2" x14ac:dyDescent="0.35">
      <c r="B41" s="60" t="s">
        <v>186</v>
      </c>
    </row>
    <row r="43" spans="2:2" x14ac:dyDescent="0.35">
      <c r="B43" s="61" t="s">
        <v>145</v>
      </c>
    </row>
    <row r="44" spans="2:2" x14ac:dyDescent="0.35">
      <c r="B44" t="s">
        <v>146</v>
      </c>
    </row>
    <row r="45" spans="2:2" x14ac:dyDescent="0.35">
      <c r="B45" s="60" t="s">
        <v>155</v>
      </c>
    </row>
    <row r="46" spans="2:2" x14ac:dyDescent="0.35">
      <c r="B46" s="60" t="s">
        <v>156</v>
      </c>
    </row>
    <row r="47" spans="2:2" x14ac:dyDescent="0.35">
      <c r="B47" s="60" t="s">
        <v>157</v>
      </c>
    </row>
    <row r="48" spans="2:2" x14ac:dyDescent="0.35">
      <c r="B48" s="60" t="s">
        <v>158</v>
      </c>
    </row>
    <row r="49" spans="2:2" x14ac:dyDescent="0.35">
      <c r="B49" s="60" t="s">
        <v>189</v>
      </c>
    </row>
    <row r="50" spans="2:2" x14ac:dyDescent="0.35">
      <c r="B50" t="s">
        <v>147</v>
      </c>
    </row>
    <row r="51" spans="2:2" x14ac:dyDescent="0.35">
      <c r="B51" s="60" t="s">
        <v>159</v>
      </c>
    </row>
    <row r="53" spans="2:2" x14ac:dyDescent="0.35">
      <c r="B53" s="61" t="s">
        <v>148</v>
      </c>
    </row>
    <row r="54" spans="2:2" x14ac:dyDescent="0.35">
      <c r="B54" t="s">
        <v>149</v>
      </c>
    </row>
    <row r="56" spans="2:2" x14ac:dyDescent="0.35">
      <c r="B56" s="61" t="s">
        <v>150</v>
      </c>
    </row>
    <row r="57" spans="2:2" x14ac:dyDescent="0.35">
      <c r="B57" t="s">
        <v>151</v>
      </c>
    </row>
    <row r="59" spans="2:2" x14ac:dyDescent="0.35">
      <c r="B59" s="61" t="s">
        <v>152</v>
      </c>
    </row>
    <row r="60" spans="2:2" x14ac:dyDescent="0.35">
      <c r="B60" t="s">
        <v>190</v>
      </c>
    </row>
    <row r="61" spans="2:2" x14ac:dyDescent="0.35">
      <c r="B61" t="s">
        <v>191</v>
      </c>
    </row>
  </sheetData>
  <sheetProtection algorithmName="SHA-512" hashValue="uQj72m/ohsk/p778nWZkXVCKbS/Z1HU8ImiVDoATGmHQU65barMwBx5iyNzJPOrmbhBvnfg3dSNH1w+rApsRJQ==" saltValue="OEbkIaP6PDPNGNc5QRYQJw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5"/>
  <sheetViews>
    <sheetView showGridLines="0" topLeftCell="A67" workbookViewId="0">
      <selection activeCell="C73" sqref="C73"/>
    </sheetView>
  </sheetViews>
  <sheetFormatPr defaultRowHeight="14.5" x14ac:dyDescent="0.35"/>
  <cols>
    <col min="1" max="1" width="55.1796875" style="1" customWidth="1"/>
  </cols>
  <sheetData>
    <row r="1" spans="1:1" x14ac:dyDescent="0.35">
      <c r="A1" s="2" t="s">
        <v>44</v>
      </c>
    </row>
    <row r="2" spans="1:1" x14ac:dyDescent="0.35">
      <c r="A2" s="1" t="s">
        <v>21</v>
      </c>
    </row>
    <row r="3" spans="1:1" x14ac:dyDescent="0.35">
      <c r="A3" s="1" t="s">
        <v>22</v>
      </c>
    </row>
    <row r="4" spans="1:1" x14ac:dyDescent="0.35">
      <c r="A4" s="1" t="s">
        <v>23</v>
      </c>
    </row>
    <row r="5" spans="1:1" x14ac:dyDescent="0.35">
      <c r="A5" s="1" t="s">
        <v>24</v>
      </c>
    </row>
    <row r="6" spans="1:1" x14ac:dyDescent="0.35">
      <c r="A6" s="1" t="s">
        <v>19</v>
      </c>
    </row>
    <row r="7" spans="1:1" x14ac:dyDescent="0.35">
      <c r="A7" s="1" t="s">
        <v>18</v>
      </c>
    </row>
    <row r="8" spans="1:1" x14ac:dyDescent="0.35">
      <c r="A8" s="1" t="s">
        <v>54</v>
      </c>
    </row>
    <row r="9" spans="1:1" x14ac:dyDescent="0.35">
      <c r="A9" s="1" t="s">
        <v>20</v>
      </c>
    </row>
    <row r="13" spans="1:1" x14ac:dyDescent="0.35">
      <c r="A13" s="2" t="s">
        <v>42</v>
      </c>
    </row>
    <row r="14" spans="1:1" x14ac:dyDescent="0.35">
      <c r="A14" s="1" t="s">
        <v>55</v>
      </c>
    </row>
    <row r="15" spans="1:1" x14ac:dyDescent="0.35">
      <c r="A15" s="1" t="s">
        <v>26</v>
      </c>
    </row>
    <row r="16" spans="1:1" x14ac:dyDescent="0.35">
      <c r="A16" s="1" t="s">
        <v>28</v>
      </c>
    </row>
    <row r="17" spans="1:1" x14ac:dyDescent="0.35">
      <c r="A17" s="1" t="s">
        <v>27</v>
      </c>
    </row>
    <row r="18" spans="1:1" x14ac:dyDescent="0.35">
      <c r="A18" s="1" t="s">
        <v>29</v>
      </c>
    </row>
    <row r="19" spans="1:1" x14ac:dyDescent="0.35">
      <c r="A19" s="1" t="s">
        <v>60</v>
      </c>
    </row>
    <row r="20" spans="1:1" x14ac:dyDescent="0.35">
      <c r="A20" s="1" t="s">
        <v>63</v>
      </c>
    </row>
    <row r="24" spans="1:1" x14ac:dyDescent="0.35">
      <c r="A24" s="2" t="s">
        <v>41</v>
      </c>
    </row>
    <row r="25" spans="1:1" x14ac:dyDescent="0.35">
      <c r="A25" s="1" t="s">
        <v>56</v>
      </c>
    </row>
    <row r="26" spans="1:1" x14ac:dyDescent="0.35">
      <c r="A26" s="1" t="s">
        <v>58</v>
      </c>
    </row>
    <row r="27" spans="1:1" x14ac:dyDescent="0.35">
      <c r="A27" s="1" t="s">
        <v>61</v>
      </c>
    </row>
    <row r="28" spans="1:1" x14ac:dyDescent="0.35">
      <c r="A28" s="1" t="s">
        <v>57</v>
      </c>
    </row>
    <row r="29" spans="1:1" x14ac:dyDescent="0.35">
      <c r="A29" s="1" t="s">
        <v>72</v>
      </c>
    </row>
    <row r="30" spans="1:1" x14ac:dyDescent="0.35">
      <c r="A30" s="1" t="s">
        <v>73</v>
      </c>
    </row>
    <row r="31" spans="1:1" x14ac:dyDescent="0.35">
      <c r="A31" s="1" t="s">
        <v>64</v>
      </c>
    </row>
    <row r="32" spans="1:1" x14ac:dyDescent="0.35">
      <c r="A32" s="1" t="s">
        <v>62</v>
      </c>
    </row>
    <row r="33" spans="1:1" x14ac:dyDescent="0.35">
      <c r="A33" s="1" t="s">
        <v>59</v>
      </c>
    </row>
    <row r="34" spans="1:1" x14ac:dyDescent="0.35">
      <c r="A34" s="1" t="s">
        <v>63</v>
      </c>
    </row>
    <row r="38" spans="1:1" x14ac:dyDescent="0.35">
      <c r="A38" s="2" t="s">
        <v>43</v>
      </c>
    </row>
    <row r="39" spans="1:1" x14ac:dyDescent="0.35">
      <c r="A39" s="1" t="s">
        <v>32</v>
      </c>
    </row>
    <row r="40" spans="1:1" x14ac:dyDescent="0.35">
      <c r="A40" s="1" t="s">
        <v>34</v>
      </c>
    </row>
    <row r="41" spans="1:1" x14ac:dyDescent="0.35">
      <c r="A41" s="1" t="s">
        <v>35</v>
      </c>
    </row>
    <row r="42" spans="1:1" x14ac:dyDescent="0.35">
      <c r="A42" s="1" t="s">
        <v>36</v>
      </c>
    </row>
    <row r="43" spans="1:1" x14ac:dyDescent="0.35">
      <c r="A43" s="1" t="s">
        <v>37</v>
      </c>
    </row>
    <row r="44" spans="1:1" x14ac:dyDescent="0.35">
      <c r="A44" s="1" t="s">
        <v>38</v>
      </c>
    </row>
    <row r="48" spans="1:1" x14ac:dyDescent="0.35">
      <c r="A48" s="2" t="s">
        <v>49</v>
      </c>
    </row>
    <row r="49" spans="1:1" x14ac:dyDescent="0.35">
      <c r="A49" s="1" t="s">
        <v>50</v>
      </c>
    </row>
    <row r="50" spans="1:1" x14ac:dyDescent="0.35">
      <c r="A50" s="1" t="s">
        <v>51</v>
      </c>
    </row>
    <row r="51" spans="1:1" x14ac:dyDescent="0.35">
      <c r="A51" s="1" t="s">
        <v>52</v>
      </c>
    </row>
    <row r="52" spans="1:1" x14ac:dyDescent="0.35">
      <c r="A52" s="1" t="s">
        <v>53</v>
      </c>
    </row>
    <row r="55" spans="1:1" x14ac:dyDescent="0.35">
      <c r="A55" s="2" t="s">
        <v>74</v>
      </c>
    </row>
    <row r="56" spans="1:1" x14ac:dyDescent="0.35">
      <c r="A56" s="1" t="s">
        <v>45</v>
      </c>
    </row>
    <row r="57" spans="1:1" x14ac:dyDescent="0.35">
      <c r="A57" s="1" t="s">
        <v>76</v>
      </c>
    </row>
    <row r="58" spans="1:1" x14ac:dyDescent="0.35">
      <c r="A58" s="1" t="s">
        <v>81</v>
      </c>
    </row>
    <row r="59" spans="1:1" x14ac:dyDescent="0.35">
      <c r="A59" s="1" t="s">
        <v>77</v>
      </c>
    </row>
    <row r="60" spans="1:1" x14ac:dyDescent="0.35">
      <c r="A60" s="1" t="s">
        <v>82</v>
      </c>
    </row>
    <row r="61" spans="1:1" x14ac:dyDescent="0.35">
      <c r="A61" s="1" t="s">
        <v>75</v>
      </c>
    </row>
    <row r="62" spans="1:1" x14ac:dyDescent="0.35">
      <c r="A62" s="1" t="s">
        <v>78</v>
      </c>
    </row>
    <row r="63" spans="1:1" x14ac:dyDescent="0.35">
      <c r="A63" s="1" t="s">
        <v>83</v>
      </c>
    </row>
    <row r="64" spans="1:1" x14ac:dyDescent="0.35">
      <c r="A64" s="1" t="s">
        <v>84</v>
      </c>
    </row>
    <row r="65" spans="1:1" x14ac:dyDescent="0.35">
      <c r="A65" s="1" t="s">
        <v>79</v>
      </c>
    </row>
    <row r="66" spans="1:1" x14ac:dyDescent="0.35">
      <c r="A66" s="1" t="s">
        <v>80</v>
      </c>
    </row>
    <row r="67" spans="1:1" x14ac:dyDescent="0.35">
      <c r="A67" s="1" t="s">
        <v>88</v>
      </c>
    </row>
    <row r="68" spans="1:1" x14ac:dyDescent="0.35">
      <c r="A68" s="1" t="s">
        <v>89</v>
      </c>
    </row>
    <row r="72" spans="1:1" x14ac:dyDescent="0.35">
      <c r="A72" s="1" t="s">
        <v>114</v>
      </c>
    </row>
    <row r="73" spans="1:1" x14ac:dyDescent="0.35">
      <c r="A73" s="1" t="s">
        <v>19</v>
      </c>
    </row>
    <row r="74" spans="1:1" x14ac:dyDescent="0.35">
      <c r="A74" s="1" t="s">
        <v>18</v>
      </c>
    </row>
    <row r="75" spans="1:1" x14ac:dyDescent="0.35">
      <c r="A75" s="1" t="s">
        <v>122</v>
      </c>
    </row>
    <row r="76" spans="1:1" x14ac:dyDescent="0.35">
      <c r="A76" s="1" t="s">
        <v>117</v>
      </c>
    </row>
    <row r="77" spans="1:1" x14ac:dyDescent="0.35">
      <c r="A77" s="1" t="s">
        <v>116</v>
      </c>
    </row>
    <row r="78" spans="1:1" x14ac:dyDescent="0.35">
      <c r="A78" s="1" t="s">
        <v>115</v>
      </c>
    </row>
    <row r="79" spans="1:1" x14ac:dyDescent="0.35">
      <c r="A79" s="1" t="s">
        <v>118</v>
      </c>
    </row>
    <row r="80" spans="1:1" x14ac:dyDescent="0.35">
      <c r="A80" s="1" t="s">
        <v>119</v>
      </c>
    </row>
    <row r="81" spans="1:1" x14ac:dyDescent="0.35">
      <c r="A81" s="1" t="s">
        <v>121</v>
      </c>
    </row>
    <row r="82" spans="1:1" x14ac:dyDescent="0.35">
      <c r="A82" s="1" t="s">
        <v>21</v>
      </c>
    </row>
    <row r="83" spans="1:1" x14ac:dyDescent="0.35">
      <c r="A83" s="1" t="s">
        <v>22</v>
      </c>
    </row>
    <row r="84" spans="1:1" x14ac:dyDescent="0.35">
      <c r="A84" s="1" t="s">
        <v>120</v>
      </c>
    </row>
    <row r="85" spans="1:1" x14ac:dyDescent="0.35">
      <c r="A85" s="1" t="s">
        <v>123</v>
      </c>
    </row>
  </sheetData>
  <sortState xmlns:xlrd2="http://schemas.microsoft.com/office/spreadsheetml/2017/richdata2" ref="A73:A84">
    <sortCondition ref="A73:A84"/>
  </sortState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B11"/>
  <sheetViews>
    <sheetView workbookViewId="0"/>
  </sheetViews>
  <sheetFormatPr defaultRowHeight="14.5" x14ac:dyDescent="0.35"/>
  <cols>
    <col min="1" max="1" width="14.36328125" bestFit="1" customWidth="1"/>
    <col min="2" max="2" width="13.81640625" customWidth="1"/>
  </cols>
  <sheetData>
    <row r="8" spans="1:2" x14ac:dyDescent="0.35">
      <c r="A8" t="s">
        <v>46</v>
      </c>
      <c r="B8">
        <f>IF('Karta weryfikacji terenowej'!G24=1,1,IF('Karta weryfikacji terenowej'!G24=2,3,2))</f>
        <v>1</v>
      </c>
    </row>
    <row r="9" spans="1:2" x14ac:dyDescent="0.35">
      <c r="A9" t="s">
        <v>6</v>
      </c>
      <c r="B9">
        <v>1</v>
      </c>
    </row>
    <row r="10" spans="1:2" x14ac:dyDescent="0.35">
      <c r="A10" t="s">
        <v>47</v>
      </c>
      <c r="B10">
        <v>1</v>
      </c>
    </row>
    <row r="11" spans="1:2" x14ac:dyDescent="0.35">
      <c r="A11" t="s">
        <v>48</v>
      </c>
      <c r="B11">
        <f>'Karta weryfikacji terenowej'!D64</f>
        <v>1</v>
      </c>
    </row>
  </sheetData>
  <sheetProtection algorithmName="SHA-512" hashValue="/CzLvoEep1IFE8/yAK43df2/bA9fAQ6wa8SYiEZmHCScOR1coRU1Kj/wccoU+yJY4Ju/oVNDzi6ZPpgKDwwS3w==" saltValue="YOFkiyFXw0MlpoqzHKBcVA==" spinCount="100000"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0 3 o W k G I o n u k A A A A 9 g A A A B I A H A B D b 2 5 m a W c v U G F j a 2 F n Z S 5 4 b W w g o h g A K K A U A A A A A A A A A A A A A A A A A A A A A A A A A A A A h Y 8 x D o I w G I W v Q r r T F i T B k J 8 y u E J C Y m J c m 1 K h E Q q h x X I 3 B 4 / k F c Q o 6 u b 4 v v c N 7 9 2 v N 8 j m r v U u c j S q 1 y k K M E W e 1 K K v l K 5 T N N m T v 0 U Z g 5 K L M 6 + l t 8 j a J L O p U t R Y O y S E O O e w 2 + B + r E l I a U C O R b 4 X j e w 4 + s j q v + w r b S z X Q i I G h 9 c Y F u I g i n A Q x 5 g C W S E U S n + F c N n 7 b H 8 g 7 K b W T q N k Q + u X O Z A 1 A n l / Y A 9 Q S w M E F A A C A A g A B 0 3 o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d N 6 F o o i k e 4 D g A A A B E A A A A T A B w A R m 9 y b X V s Y X M v U 2 V j d G l v b j E u b S C i G A A o o B Q A A A A A A A A A A A A A A A A A A A A A A A A A A A A r T k 0 u y c z P U w i G 0 I b W A F B L A Q I t A B Q A A g A I A A d N 6 F p B i K J 7 p A A A A P Y A A A A S A A A A A A A A A A A A A A A A A A A A A A B D b 2 5 m a W c v U G F j a 2 F n Z S 5 4 b W x Q S w E C L Q A U A A I A C A A H T e h a D 8 r p q 6 Q A A A D p A A A A E w A A A A A A A A A A A A A A A A D w A A A A W 0 N v b n R l b n R f V H l w Z X N d L n h t b F B L A Q I t A B Q A A g A I A A d N 6 F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7 L c 6 B G e A b S L H P T T B o P / T I A A A A A A I A A A A A A B B m A A A A A Q A A I A A A A G U j + d S h m u 9 7 a t g c b R u o 3 4 X s l J x 3 e I k p N 1 e e J u O X Q U z w A A A A A A 6 A A A A A A g A A I A A A A D 3 t 3 l j / 5 U W 4 a l Z R j E X g 2 9 V I l P E l y X w A u j j 3 F / 5 R z 9 y G U A A A A G h u q C 5 Q V 1 X s 2 8 K h i 2 s G q + L u C E J f U o V N m k R e h h s Q 1 / h 1 D U v Q 5 w H Y x t R + C I w Q W v u J + E n p F F E S n G z A 4 o Z R U E m E V J a L / / O 3 J E 7 5 B V 5 x c G r 7 k Y 0 A Q A A A A O R p Q s r g 2 U b b r w K y S L U c c O d Y w d n t M 6 1 i N i y k A t r o S h n X L d d 1 I 7 Q E Q i 9 2 S o e Z j 0 H V 9 u e k W n Z h Y T l z 2 a D b G w v / y m Q = < / D a t a M a s h u p > 
</file>

<file path=customXml/itemProps1.xml><?xml version="1.0" encoding="utf-8"?>
<ds:datastoreItem xmlns:ds="http://schemas.openxmlformats.org/officeDocument/2006/customXml" ds:itemID="{61ACE1C7-A8DE-4DD3-B540-C12B02CB0FCB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11</vt:i4>
      </vt:variant>
    </vt:vector>
  </HeadingPairs>
  <TitlesOfParts>
    <vt:vector size="16" baseType="lpstr">
      <vt:lpstr>Karta weryfikacji terenowej</vt:lpstr>
      <vt:lpstr>Kalkulator martwego drewna</vt:lpstr>
      <vt:lpstr>RODO</vt:lpstr>
      <vt:lpstr>Słowniki</vt:lpstr>
      <vt:lpstr>Dane</vt:lpstr>
      <vt:lpstr>RODO!_ftn1</vt:lpstr>
      <vt:lpstr>RODO!_ftnref1</vt:lpstr>
      <vt:lpstr>RODO!_Hlk210889324</vt:lpstr>
      <vt:lpstr>gatunki_drzew</vt:lpstr>
      <vt:lpstr>martwe_gatunek</vt:lpstr>
      <vt:lpstr>martwe_typ</vt:lpstr>
      <vt:lpstr>obce_podszyt</vt:lpstr>
      <vt:lpstr>obce_runo</vt:lpstr>
      <vt:lpstr>'Karta weryfikacji terenowej'!Obszar_wydruku</vt:lpstr>
      <vt:lpstr>struktura_pionowa</vt:lpstr>
      <vt:lpstr>zbiorowiska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Kuśmierz</dc:creator>
  <cp:lastModifiedBy>Gumułka Przemysław</cp:lastModifiedBy>
  <dcterms:created xsi:type="dcterms:W3CDTF">2025-07-02T18:28:31Z</dcterms:created>
  <dcterms:modified xsi:type="dcterms:W3CDTF">2025-11-03T13:22:36Z</dcterms:modified>
</cp:coreProperties>
</file>