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5E395017-E2F6-4DBF-9C2C-F14E45DE2C28}" xr6:coauthVersionLast="36" xr6:coauthVersionMax="36" xr10:uidLastSave="{00000000-0000-0000-0000-000000000000}"/>
  <bookViews>
    <workbookView xWindow="0" yWindow="0" windowWidth="28800" windowHeight="12225" tabRatio="628" xr2:uid="{00000000-000D-0000-FFFF-FFFF00000000}"/>
  </bookViews>
  <sheets>
    <sheet name="Wrzesień" sheetId="12" r:id="rId1"/>
  </sheets>
  <definedNames>
    <definedName name="_xlnm.Print_Area" localSheetId="0">Wrzesień!$A$1:$H$170</definedName>
  </definedNames>
  <calcPr calcId="191029"/>
</workbook>
</file>

<file path=xl/calcChain.xml><?xml version="1.0" encoding="utf-8"?>
<calcChain xmlns="http://schemas.openxmlformats.org/spreadsheetml/2006/main">
  <c r="G168" i="12" l="1"/>
  <c r="G167" i="12"/>
  <c r="G166" i="12"/>
  <c r="H108" i="12" l="1"/>
  <c r="G108" i="12" l="1"/>
  <c r="D66" i="12" l="1"/>
  <c r="D75" i="12" s="1"/>
  <c r="D83" i="12" s="1"/>
  <c r="D91" i="12" s="1"/>
  <c r="D104" i="12" s="1"/>
  <c r="D114" i="12" s="1"/>
  <c r="C66" i="12"/>
  <c r="C75" i="12" s="1"/>
  <c r="C83" i="12" s="1"/>
  <c r="C91" i="12" s="1"/>
  <c r="C104" i="12" s="1"/>
  <c r="C114" i="12" s="1"/>
  <c r="C164" i="12" l="1"/>
  <c r="H163" i="12" l="1"/>
  <c r="H162" i="12"/>
  <c r="E164" i="12" l="1"/>
  <c r="H164" i="12" s="1"/>
  <c r="G162" i="12"/>
  <c r="H160" i="12"/>
  <c r="G160" i="12"/>
  <c r="G159" i="12"/>
  <c r="H159" i="12"/>
  <c r="H158" i="12"/>
  <c r="G158" i="12"/>
  <c r="C156" i="12"/>
  <c r="H155" i="12"/>
  <c r="H154" i="12"/>
  <c r="D156" i="12"/>
  <c r="C152" i="12"/>
  <c r="G151" i="12"/>
  <c r="H151" i="12"/>
  <c r="H150" i="12"/>
  <c r="D152" i="12"/>
  <c r="C148" i="12"/>
  <c r="H147" i="12"/>
  <c r="H146" i="12"/>
  <c r="D148" i="12"/>
  <c r="C144" i="12"/>
  <c r="G143" i="12"/>
  <c r="H143" i="12"/>
  <c r="H142" i="12"/>
  <c r="D144" i="12"/>
  <c r="C140" i="12"/>
  <c r="H139" i="12"/>
  <c r="H138" i="12"/>
  <c r="D140" i="12"/>
  <c r="C136" i="12"/>
  <c r="G135" i="12"/>
  <c r="H135" i="12"/>
  <c r="H134" i="12"/>
  <c r="D136" i="12"/>
  <c r="C132" i="12"/>
  <c r="H131" i="12"/>
  <c r="H130" i="12"/>
  <c r="D132" i="12"/>
  <c r="C128" i="12"/>
  <c r="G127" i="12"/>
  <c r="H127" i="12"/>
  <c r="H126" i="12"/>
  <c r="D128" i="12"/>
  <c r="H124" i="12"/>
  <c r="G124" i="12"/>
  <c r="H123" i="12"/>
  <c r="H122" i="12"/>
  <c r="G122" i="12"/>
  <c r="G119" i="12"/>
  <c r="H119" i="12"/>
  <c r="H118" i="12"/>
  <c r="D120" i="12"/>
  <c r="G111" i="12"/>
  <c r="H111" i="12"/>
  <c r="H110" i="12"/>
  <c r="H109" i="12"/>
  <c r="D107" i="12"/>
  <c r="C107" i="12"/>
  <c r="C101" i="12"/>
  <c r="H100" i="12"/>
  <c r="H99" i="12"/>
  <c r="C97" i="12"/>
  <c r="H96" i="12"/>
  <c r="D97" i="12"/>
  <c r="H95" i="12"/>
  <c r="C88" i="12"/>
  <c r="H87" i="12"/>
  <c r="H86" i="12"/>
  <c r="D88" i="12"/>
  <c r="C80" i="12"/>
  <c r="H79" i="12"/>
  <c r="H78" i="12"/>
  <c r="C71" i="12"/>
  <c r="H70" i="12"/>
  <c r="H69" i="12"/>
  <c r="D71" i="12"/>
  <c r="H68" i="12"/>
  <c r="H77" i="12" s="1"/>
  <c r="H85" i="12" s="1"/>
  <c r="H93" i="12" s="1"/>
  <c r="H106" i="12" s="1"/>
  <c r="H116" i="12" s="1"/>
  <c r="G68" i="12"/>
  <c r="G77" i="12" s="1"/>
  <c r="G85" i="12" s="1"/>
  <c r="G93" i="12" s="1"/>
  <c r="G106" i="12" s="1"/>
  <c r="G116" i="12" s="1"/>
  <c r="F67" i="12"/>
  <c r="F76" i="12" s="1"/>
  <c r="F84" i="12" s="1"/>
  <c r="F92" i="12" s="1"/>
  <c r="F105" i="12" s="1"/>
  <c r="F115" i="12" s="1"/>
  <c r="E67" i="12"/>
  <c r="E76" i="12" s="1"/>
  <c r="E84" i="12" s="1"/>
  <c r="E92" i="12" s="1"/>
  <c r="E105" i="12" s="1"/>
  <c r="E115" i="12" s="1"/>
  <c r="D67" i="12"/>
  <c r="D76" i="12" s="1"/>
  <c r="D84" i="12" s="1"/>
  <c r="D92" i="12" s="1"/>
  <c r="D105" i="12" s="1"/>
  <c r="D115" i="12" s="1"/>
  <c r="C67" i="12"/>
  <c r="C76" i="12" s="1"/>
  <c r="C84" i="12" s="1"/>
  <c r="C92" i="12" s="1"/>
  <c r="C105" i="12" s="1"/>
  <c r="C115" i="12" s="1"/>
  <c r="G62" i="12"/>
  <c r="H62" i="12"/>
  <c r="H61" i="12"/>
  <c r="G61" i="12"/>
  <c r="E148" i="12" l="1"/>
  <c r="H148" i="12" s="1"/>
  <c r="E156" i="12"/>
  <c r="H156" i="12" s="1"/>
  <c r="G70" i="12"/>
  <c r="G87" i="12"/>
  <c r="G110" i="12"/>
  <c r="E71" i="12"/>
  <c r="H71" i="12" s="1"/>
  <c r="E88" i="12"/>
  <c r="H88" i="12" s="1"/>
  <c r="E132" i="12"/>
  <c r="H132" i="12" s="1"/>
  <c r="E140" i="12"/>
  <c r="H140" i="12" s="1"/>
  <c r="D80" i="12"/>
  <c r="D101" i="12"/>
  <c r="E120" i="12"/>
  <c r="H120" i="12" s="1"/>
  <c r="G123" i="12"/>
  <c r="E128" i="12"/>
  <c r="H128" i="12" s="1"/>
  <c r="G131" i="12"/>
  <c r="E136" i="12"/>
  <c r="H136" i="12" s="1"/>
  <c r="G139" i="12"/>
  <c r="E144" i="12"/>
  <c r="H144" i="12" s="1"/>
  <c r="G147" i="12"/>
  <c r="E152" i="12"/>
  <c r="H152" i="12" s="1"/>
  <c r="G155" i="12"/>
  <c r="G163" i="12"/>
  <c r="D164" i="12"/>
  <c r="G164" i="12" s="1"/>
  <c r="G78" i="12"/>
  <c r="G95" i="12"/>
  <c r="G99" i="12"/>
  <c r="G79" i="12"/>
  <c r="E80" i="12"/>
  <c r="G96" i="12"/>
  <c r="E97" i="12"/>
  <c r="G100" i="12"/>
  <c r="E101" i="12"/>
  <c r="E107" i="12"/>
  <c r="G109" i="12"/>
  <c r="G69" i="12"/>
  <c r="G86" i="12"/>
  <c r="G118" i="12"/>
  <c r="G126" i="12"/>
  <c r="G130" i="12"/>
  <c r="G134" i="12"/>
  <c r="G138" i="12"/>
  <c r="G142" i="12"/>
  <c r="G146" i="12"/>
  <c r="G150" i="12"/>
  <c r="G154" i="12"/>
  <c r="G140" i="12" l="1"/>
  <c r="G120" i="12"/>
  <c r="G156" i="12"/>
  <c r="G152" i="12"/>
  <c r="G136" i="12"/>
  <c r="G132" i="12"/>
  <c r="G88" i="12"/>
  <c r="G148" i="12"/>
  <c r="G71" i="12"/>
  <c r="G144" i="12"/>
  <c r="G128" i="12"/>
  <c r="H107" i="12"/>
  <c r="G107" i="12"/>
  <c r="G101" i="12"/>
  <c r="H101" i="12"/>
  <c r="G97" i="12"/>
  <c r="H97" i="12"/>
  <c r="G80" i="12"/>
  <c r="H80" i="12"/>
  <c r="F132" i="12" l="1"/>
  <c r="F71" i="12"/>
  <c r="F136" i="12" l="1"/>
  <c r="F101" i="12"/>
  <c r="F140" i="12"/>
  <c r="F88" i="12"/>
  <c r="F97" i="12"/>
  <c r="F164" i="12"/>
  <c r="F156" i="12"/>
  <c r="F152" i="12"/>
  <c r="F148" i="12"/>
  <c r="F128" i="12"/>
  <c r="F80" i="12"/>
  <c r="F144" i="12"/>
  <c r="F107" i="12"/>
</calcChain>
</file>

<file path=xl/sharedStrings.xml><?xml version="1.0" encoding="utf-8"?>
<sst xmlns="http://schemas.openxmlformats.org/spreadsheetml/2006/main" count="146" uniqueCount="94">
  <si>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</si>
  <si>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</si>
  <si>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</si>
  <si>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</si>
  <si>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</si>
  <si>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</si>
  <si>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</si>
  <si>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</si>
  <si>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</si>
  <si>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</si>
  <si>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</si>
  <si>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</si>
  <si>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</si>
  <si>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</si>
  <si>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</si>
  <si>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</si>
  <si>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</si>
  <si>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</si>
  <si>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</si>
  <si>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</si>
  <si>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</si>
  <si>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</si>
  <si>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</si>
  <si>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</si>
  <si>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</si>
  <si>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</si>
  <si>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</si>
  <si>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</si>
  <si>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</si>
  <si>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</si>
  <si>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</si>
  <si>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</si>
  <si>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</si>
  <si>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</si>
  <si>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</si>
  <si>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</si>
  <si>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</si>
  <si>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</si>
  <si>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</si>
  <si>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</si>
  <si>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</si>
  <si>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</si>
  <si>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</si>
  <si>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</si>
  <si>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</si>
  <si>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</si>
  <si>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</si>
  <si>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</si>
  <si>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</si>
  <si>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</si>
  <si>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</si>
  <si>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</si>
  <si>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</si>
  <si>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</si>
  <si>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</si>
  <si>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</si>
  <si>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</si>
  <si>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</si>
  <si>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</si>
  <si>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</si>
  <si>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</si>
  <si>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</si>
  <si>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</si>
  <si>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</si>
  <si>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</si>
  <si>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</si>
  <si>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</si>
  <si>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</si>
  <si>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</si>
  <si>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</si>
  <si>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</si>
  <si>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</si>
  <si>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</si>
  <si>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</si>
  <si>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</si>
  <si>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>sierpień</t>
  </si>
  <si>
    <t>wrzesień</t>
  </si>
  <si>
    <t xml:space="preserve">                         KASA ROLNICZEGO UBEZPIECZENIA SPOŁECZNEGO</t>
  </si>
  <si>
    <t>Narastająco 
styczeń-wrzesień</t>
  </si>
  <si>
    <t>2022 rok</t>
  </si>
  <si>
    <t>Liczba osób</t>
  </si>
  <si>
    <t>Warszawa 2023 rok</t>
  </si>
  <si>
    <t>(Dane wstępne)</t>
  </si>
  <si>
    <t>2023 rok</t>
  </si>
  <si>
    <t>Przeciętne świadczenie w zł</t>
  </si>
  <si>
    <t>TABELA 7. ŚWIADCZENIA ZLECONE DO WYPŁATY KASIE ROLNICZEGO UBEZPIECZENIA SPOŁECZNEGO</t>
  </si>
  <si>
    <t>Tablica 7. Świadczenia zlecone do wypłaty Kasie Rolniczego Ubezpieczenia Społecznego</t>
  </si>
  <si>
    <t xml:space="preserve">Tablica 6. Przypis składek na ubezpieczenie zdrowotne </t>
  </si>
  <si>
    <t>WRZESIEŃ 2023 ROK</t>
  </si>
  <si>
    <t>Dane opracowane są na podstawie meldunków statystycznych opracowanych przez jednostki organizacyjne Kasy za wrzesień 2023 r.</t>
  </si>
  <si>
    <t>ŚWIADCZENIA PIENIĘŻNE Z TYTUŁU PEŁNIENIA FUNKCJI SOŁTYSA</t>
  </si>
  <si>
    <t>-</t>
  </si>
  <si>
    <t>września 
2023 r. 
z sierpniem
2023 r.</t>
  </si>
  <si>
    <t>września 
2023 r. 
z wrześniem
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</si>
</sst>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.0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/>
    <xf numFmtId="0" fontId="14" fillId="0" borderId="0"/>
    <xf numFmtId="0" fontId="7" fillId="0" borderId="0"/>
  </cellStyleXfs>
  <cellXfs count="125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0" fontId="15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4" fontId="6" fillId="0" borderId="6" xfId="4" applyNumberFormat="1" applyFont="1" applyBorder="1" applyAlignment="1">
      <alignment vertical="center"/>
    </xf>
    <xf numFmtId="4" fontId="6" fillId="0" borderId="10" xfId="4" applyNumberFormat="1" applyFont="1" applyBorder="1" applyAlignment="1">
      <alignment vertical="center"/>
    </xf>
    <xf numFmtId="43" fontId="6" fillId="0" borderId="4" xfId="4" applyNumberFormat="1" applyFont="1" applyBorder="1" applyAlignment="1">
      <alignment horizontal="center" vertical="center"/>
    </xf>
    <xf numFmtId="10" fontId="6" fillId="0" borderId="6" xfId="4" applyNumberFormat="1" applyFont="1" applyBorder="1" applyAlignment="1">
      <alignment horizontal="center" vertical="center"/>
    </xf>
    <xf numFmtId="43" fontId="6" fillId="0" borderId="7" xfId="4" applyNumberFormat="1" applyFont="1" applyBorder="1" applyAlignment="1">
      <alignment horizontal="center" vertical="center"/>
    </xf>
    <xf numFmtId="0" fontId="11" fillId="0" borderId="0" xfId="4" applyFont="1" applyAlignment="1">
      <alignment horizontal="left" wrapText="1"/>
    </xf>
    <xf numFmtId="0" fontId="12" fillId="0" borderId="0" xfId="4" applyFont="1" applyAlignment="1">
      <alignment horizontal="center" wrapText="1"/>
    </xf>
    <xf numFmtId="0" fontId="12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top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E834450-711A-45D1-BA09-DA01CE6DD1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19</xdr:row>
      <xdr:rowOff>95249</xdr:rowOff>
    </xdr:from>
    <xdr:to>
      <xdr:col>7</xdr:col>
      <xdr:colOff>760350</xdr:colOff>
      <xdr:row>33</xdr:row>
      <xdr:rowOff>239505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5494E3E-6C0B-47BE-A58B-2636E89F7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6905624"/>
          <a:ext cx="9547163" cy="7145131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321B-D486-49F0-9648-2A44589D84C2}">
  <dimension ref="A1:M172"/>
  <sheetViews>
    <sheetView showGridLines="0" tabSelected="1" view="pageBreakPreview" topLeftCell="A138" zoomScaleNormal="100" zoomScaleSheetLayoutView="100" workbookViewId="0">
      <selection activeCell="D155" sqref="D155"/>
    </sheetView>
  </sheetViews>
  <sheetFormatPr defaultRowHeight="15"/>
  <cols>
    <col min="1" max="1" width="3.7109375" style="8" customWidth="1"/>
    <col min="2" max="2" width="42" style="8" customWidth="1"/>
    <col min="3" max="3" width="18.28515625" style="8" customWidth="1"/>
    <col min="4" max="4" width="18.42578125" style="8" customWidth="1"/>
    <col min="5" max="5" width="18.28515625" style="8" customWidth="1"/>
    <col min="6" max="6" width="19.5703125" style="8" customWidth="1"/>
    <col min="7" max="7" width="12.28515625" style="8" customWidth="1"/>
    <col min="8" max="8" width="13" style="8" customWidth="1"/>
    <col min="9" max="9" width="15.5703125" style="8" customWidth="1"/>
    <col min="10" max="10" width="24.85546875" style="8" bestFit="1" customWidth="1"/>
    <col min="11" max="16384" width="9.140625" style="8"/>
  </cols>
  <sheetData>
    <row r="1" spans="2:8" s="5" customFormat="1" ht="12.75"/>
    <row r="2" spans="2:8" s="5" customFormat="1" ht="12.75"/>
    <row r="3" spans="2:8" s="5" customFormat="1" ht="12.75"/>
    <row r="4" spans="2:8" s="5" customFormat="1" ht="12.75"/>
    <row r="5" spans="2:8" s="5" customFormat="1" ht="12.75"/>
    <row r="6" spans="2:8" s="5" customFormat="1" ht="12.75"/>
    <row r="7" spans="2:8" s="5" customFormat="1" ht="12.75"/>
    <row r="8" spans="2:8" s="5" customFormat="1" ht="20.25" customHeight="1">
      <c r="B8" s="70" t="s">
        <v>77</v>
      </c>
      <c r="C8" s="70"/>
      <c r="D8" s="70"/>
      <c r="E8" s="70"/>
      <c r="F8" s="70"/>
      <c r="G8" s="70"/>
      <c r="H8" s="70"/>
    </row>
    <row r="9" spans="2:8" s="5" customFormat="1" ht="12.75"/>
    <row r="10" spans="2:8" s="5" customFormat="1" ht="12.75"/>
    <row r="11" spans="2:8" s="5" customFormat="1" ht="12.75"/>
    <row r="12" spans="2:8" s="5" customFormat="1" ht="12.75"/>
    <row r="13" spans="2:8" s="5" customFormat="1" ht="12.75"/>
    <row r="14" spans="2:8" s="5" customFormat="1" ht="12.75"/>
    <row r="15" spans="2:8" s="5" customFormat="1" ht="252.75" customHeight="1">
      <c r="B15" s="71" t="s">
        <v>30</v>
      </c>
      <c r="C15" s="71"/>
      <c r="D15" s="71"/>
      <c r="E15" s="71"/>
      <c r="F15" s="71"/>
      <c r="G15" s="71"/>
      <c r="H15" s="71"/>
    </row>
    <row r="16" spans="2:8" s="5" customFormat="1" ht="12.75"/>
    <row r="17" spans="2:8" s="5" customFormat="1" ht="12.75"/>
    <row r="18" spans="2:8" s="5" customFormat="1" ht="41.25" customHeight="1">
      <c r="B18" s="72" t="s">
        <v>88</v>
      </c>
      <c r="C18" s="72"/>
      <c r="D18" s="72"/>
      <c r="E18" s="72"/>
      <c r="F18" s="72"/>
      <c r="G18" s="72"/>
      <c r="H18" s="72"/>
    </row>
    <row r="19" spans="2:8" s="5" customFormat="1" ht="24" customHeight="1">
      <c r="B19" s="73" t="s">
        <v>82</v>
      </c>
      <c r="C19" s="73"/>
      <c r="D19" s="73"/>
      <c r="E19" s="73"/>
      <c r="F19" s="73"/>
      <c r="G19" s="73"/>
      <c r="H19" s="73"/>
    </row>
    <row r="20" spans="2:8" s="5" customFormat="1" ht="39.75" customHeight="1"/>
    <row r="21" spans="2:8" s="5" customFormat="1" ht="39.75" customHeight="1"/>
    <row r="22" spans="2:8" s="5" customFormat="1" ht="39.75" customHeight="1"/>
    <row r="23" spans="2:8" s="5" customFormat="1" ht="39.75" customHeight="1"/>
    <row r="24" spans="2:8" s="5" customFormat="1" ht="39.75" customHeight="1"/>
    <row r="25" spans="2:8" s="5" customFormat="1" ht="39.75" customHeight="1"/>
    <row r="26" spans="2:8" s="5" customFormat="1" ht="39.75" customHeight="1"/>
    <row r="27" spans="2:8" s="5" customFormat="1" ht="39.75" customHeight="1"/>
    <row r="28" spans="2:8" s="5" customFormat="1" ht="39.75" customHeight="1"/>
    <row r="29" spans="2:8" s="5" customFormat="1" ht="39.75" customHeight="1"/>
    <row r="30" spans="2:8" s="5" customFormat="1" ht="39.75" customHeight="1"/>
    <row r="31" spans="2:8" s="5" customFormat="1" ht="39.75" customHeight="1"/>
    <row r="32" spans="2:8" s="5" customFormat="1" ht="39.75" customHeight="1"/>
    <row r="33" spans="1:8" s="5" customFormat="1" ht="39.75" customHeight="1"/>
    <row r="34" spans="1:8" s="5" customFormat="1" ht="27" customHeight="1"/>
    <row r="35" spans="1:8" s="5" customFormat="1" ht="29.25" customHeight="1">
      <c r="B35" s="74" t="s">
        <v>81</v>
      </c>
      <c r="C35" s="74"/>
      <c r="D35" s="74"/>
      <c r="E35" s="74"/>
      <c r="F35" s="74"/>
      <c r="G35" s="74"/>
      <c r="H35" s="74"/>
    </row>
    <row r="36" spans="1:8" ht="31.5" customHeight="1">
      <c r="A36" s="75" t="s">
        <v>61</v>
      </c>
      <c r="B36" s="75"/>
      <c r="C36" s="75"/>
      <c r="D36" s="75"/>
      <c r="E36" s="75"/>
      <c r="F36" s="75"/>
      <c r="G36" s="75"/>
      <c r="H36" s="75"/>
    </row>
    <row r="37" spans="1:8" ht="40.5" customHeight="1">
      <c r="A37" s="53" t="s">
        <v>38</v>
      </c>
      <c r="B37" s="78" t="s">
        <v>46</v>
      </c>
      <c r="C37" s="78"/>
      <c r="D37" s="78"/>
      <c r="E37" s="78"/>
      <c r="F37" s="78"/>
      <c r="G37" s="78"/>
      <c r="H37" s="78"/>
    </row>
    <row r="38" spans="1:8" ht="25.5" customHeight="1">
      <c r="A38" s="53" t="s">
        <v>39</v>
      </c>
      <c r="B38" s="76" t="s">
        <v>89</v>
      </c>
      <c r="C38" s="76"/>
      <c r="D38" s="76"/>
      <c r="E38" s="76"/>
      <c r="F38" s="76"/>
      <c r="G38" s="76"/>
      <c r="H38" s="76"/>
    </row>
    <row r="39" spans="1:8" ht="27" customHeight="1">
      <c r="A39" s="53" t="s">
        <v>41</v>
      </c>
      <c r="B39" s="76" t="s">
        <v>40</v>
      </c>
      <c r="C39" s="76"/>
      <c r="D39" s="76"/>
      <c r="E39" s="76"/>
      <c r="F39" s="76"/>
      <c r="G39" s="76"/>
      <c r="H39" s="76"/>
    </row>
    <row r="40" spans="1:8" ht="53.25" customHeight="1">
      <c r="A40" s="53" t="s">
        <v>42</v>
      </c>
      <c r="B40" s="76" t="s">
        <v>68</v>
      </c>
      <c r="C40" s="76"/>
      <c r="D40" s="76"/>
      <c r="E40" s="76"/>
      <c r="F40" s="76"/>
      <c r="G40" s="76"/>
      <c r="H40" s="76"/>
    </row>
    <row r="41" spans="1:8" ht="132.75" customHeight="1">
      <c r="A41" s="53" t="s">
        <v>43</v>
      </c>
      <c r="B41" s="76" t="s">
        <v>50</v>
      </c>
      <c r="C41" s="76"/>
      <c r="D41" s="76"/>
      <c r="E41" s="76"/>
      <c r="F41" s="76"/>
      <c r="G41" s="76"/>
      <c r="H41" s="76"/>
    </row>
    <row r="42" spans="1:8" ht="27.75" customHeight="1">
      <c r="A42" s="53" t="s">
        <v>44</v>
      </c>
      <c r="B42" s="76" t="s">
        <v>45</v>
      </c>
      <c r="C42" s="76"/>
      <c r="D42" s="76"/>
      <c r="E42" s="76"/>
      <c r="F42" s="76"/>
      <c r="G42" s="76"/>
      <c r="H42" s="76"/>
    </row>
    <row r="43" spans="1:8" ht="71.25" customHeight="1">
      <c r="A43" s="53" t="s">
        <v>47</v>
      </c>
      <c r="B43" s="76" t="s">
        <v>63</v>
      </c>
      <c r="C43" s="76"/>
      <c r="D43" s="76"/>
      <c r="E43" s="76"/>
      <c r="F43" s="76"/>
      <c r="G43" s="76"/>
      <c r="H43" s="76"/>
    </row>
    <row r="44" spans="1:8" ht="42" customHeight="1">
      <c r="A44" s="53" t="s">
        <v>48</v>
      </c>
      <c r="B44" s="76" t="s">
        <v>62</v>
      </c>
      <c r="C44" s="76"/>
      <c r="D44" s="76"/>
      <c r="E44" s="76"/>
      <c r="F44" s="76"/>
      <c r="G44" s="76"/>
      <c r="H44" s="76"/>
    </row>
    <row r="45" spans="1:8" ht="21" customHeight="1">
      <c r="A45" s="53" t="s">
        <v>49</v>
      </c>
      <c r="B45" s="76" t="s">
        <v>55</v>
      </c>
      <c r="C45" s="76"/>
      <c r="D45" s="76"/>
      <c r="E45" s="76"/>
      <c r="F45" s="76"/>
      <c r="G45" s="76"/>
      <c r="H45" s="76"/>
    </row>
    <row r="46" spans="1:8" s="5" customFormat="1" ht="21" customHeight="1">
      <c r="B46" s="77" t="s">
        <v>57</v>
      </c>
      <c r="C46" s="77"/>
      <c r="D46" s="77"/>
      <c r="E46" s="77"/>
      <c r="F46" s="77"/>
      <c r="G46" s="77"/>
      <c r="H46" s="8"/>
    </row>
    <row r="47" spans="1:8" s="5" customFormat="1" ht="21" customHeight="1">
      <c r="B47" s="77" t="s">
        <v>56</v>
      </c>
      <c r="C47" s="77"/>
      <c r="D47" s="77"/>
      <c r="E47" s="77"/>
      <c r="F47" s="77"/>
      <c r="G47" s="77"/>
      <c r="H47" s="8"/>
    </row>
    <row r="48" spans="1:8" s="5" customFormat="1" ht="21" customHeight="1">
      <c r="B48" s="77" t="s">
        <v>59</v>
      </c>
      <c r="C48" s="77"/>
      <c r="D48" s="77"/>
      <c r="E48" s="77"/>
      <c r="F48" s="77"/>
      <c r="G48" s="77"/>
      <c r="H48" s="8"/>
    </row>
    <row r="49" spans="1:13" s="5" customFormat="1" ht="21" customHeight="1">
      <c r="B49" s="77" t="s">
        <v>58</v>
      </c>
      <c r="C49" s="77"/>
      <c r="D49" s="77"/>
      <c r="E49" s="77"/>
      <c r="F49" s="77"/>
      <c r="G49" s="77"/>
      <c r="H49" s="8"/>
    </row>
    <row r="50" spans="1:13" s="5" customFormat="1" ht="21" customHeight="1">
      <c r="B50" s="77" t="s">
        <v>33</v>
      </c>
      <c r="C50" s="77"/>
      <c r="D50" s="77"/>
      <c r="E50" s="77"/>
      <c r="F50" s="77"/>
      <c r="G50" s="77"/>
      <c r="H50" s="8"/>
    </row>
    <row r="51" spans="1:13" s="5" customFormat="1" ht="21" customHeight="1">
      <c r="B51" s="77" t="s">
        <v>87</v>
      </c>
      <c r="C51" s="77"/>
      <c r="D51" s="77"/>
      <c r="E51" s="77"/>
      <c r="F51" s="77"/>
      <c r="G51" s="77"/>
      <c r="H51" s="8"/>
    </row>
    <row r="52" spans="1:13" s="5" customFormat="1" ht="21" customHeight="1">
      <c r="B52" s="77" t="s">
        <v>86</v>
      </c>
      <c r="C52" s="77"/>
      <c r="D52" s="77"/>
      <c r="E52" s="77"/>
      <c r="F52" s="77"/>
      <c r="G52" s="77"/>
      <c r="H52" s="8"/>
    </row>
    <row r="53" spans="1:13" s="5" customFormat="1" ht="21" customHeight="1">
      <c r="B53" s="64"/>
      <c r="C53" s="64"/>
      <c r="D53" s="64"/>
      <c r="E53" s="64"/>
      <c r="F53" s="64"/>
      <c r="G53" s="64"/>
      <c r="H53" s="8"/>
    </row>
    <row r="54" spans="1:13" s="5" customFormat="1" ht="21.75" customHeight="1">
      <c r="B54" s="6" t="s">
        <v>31</v>
      </c>
      <c r="C54" s="6"/>
      <c r="D54" s="6"/>
      <c r="E54" s="6"/>
      <c r="F54" s="6"/>
      <c r="G54" s="8"/>
      <c r="H54" s="8"/>
    </row>
    <row r="55" spans="1:13" s="5" customFormat="1" ht="21.75" customHeight="1">
      <c r="B55" s="7" t="s">
        <v>32</v>
      </c>
      <c r="C55" s="6"/>
      <c r="D55" s="6"/>
      <c r="E55" s="6"/>
      <c r="F55" s="6"/>
      <c r="G55" s="8"/>
      <c r="H55" s="8"/>
    </row>
    <row r="56" spans="1:13" s="5" customFormat="1" ht="21.75" customHeight="1">
      <c r="B56" s="7" t="s">
        <v>60</v>
      </c>
      <c r="C56" s="7"/>
      <c r="D56" s="8"/>
      <c r="E56" s="8"/>
      <c r="F56" s="8"/>
      <c r="G56" s="8"/>
      <c r="H56" s="8"/>
    </row>
    <row r="57" spans="1:13" ht="31.5" customHeight="1">
      <c r="A57" s="79" t="s">
        <v>65</v>
      </c>
      <c r="B57" s="79"/>
      <c r="C57" s="79"/>
      <c r="D57" s="79"/>
      <c r="E57" s="79"/>
      <c r="F57" s="79"/>
      <c r="G57" s="79"/>
      <c r="H57" s="79"/>
      <c r="I57" s="13"/>
    </row>
    <row r="58" spans="1:13" ht="30.75" customHeight="1">
      <c r="A58" s="80" t="s">
        <v>0</v>
      </c>
      <c r="B58" s="81"/>
      <c r="C58" s="4" t="s">
        <v>79</v>
      </c>
      <c r="D58" s="86" t="s">
        <v>83</v>
      </c>
      <c r="E58" s="86"/>
      <c r="F58" s="86"/>
      <c r="G58" s="86"/>
      <c r="H58" s="87"/>
      <c r="I58" s="13"/>
    </row>
    <row r="59" spans="1:13" ht="33.75" customHeight="1">
      <c r="A59" s="82"/>
      <c r="B59" s="83"/>
      <c r="C59" s="88" t="s">
        <v>76</v>
      </c>
      <c r="D59" s="88" t="s">
        <v>75</v>
      </c>
      <c r="E59" s="88" t="s">
        <v>76</v>
      </c>
      <c r="F59" s="88" t="s">
        <v>78</v>
      </c>
      <c r="G59" s="93" t="s">
        <v>26</v>
      </c>
      <c r="H59" s="94"/>
      <c r="I59" s="13"/>
    </row>
    <row r="60" spans="1:13" ht="66.75" customHeight="1">
      <c r="A60" s="84"/>
      <c r="B60" s="85"/>
      <c r="C60" s="89"/>
      <c r="D60" s="89"/>
      <c r="E60" s="89"/>
      <c r="F60" s="89"/>
      <c r="G60" s="9" t="s">
        <v>92</v>
      </c>
      <c r="H60" s="9" t="s">
        <v>93</v>
      </c>
      <c r="I60" s="13"/>
    </row>
    <row r="61" spans="1:13" ht="30.75" customHeight="1">
      <c r="A61" s="95" t="s">
        <v>23</v>
      </c>
      <c r="B61" s="96"/>
      <c r="C61" s="29">
        <v>989136</v>
      </c>
      <c r="D61" s="11">
        <v>975469</v>
      </c>
      <c r="E61" s="11">
        <v>971783</v>
      </c>
      <c r="F61" s="11">
        <v>977510</v>
      </c>
      <c r="G61" s="26">
        <f>E61/D61-1</f>
        <v>-3.7786951712458494E-3</v>
      </c>
      <c r="H61" s="27">
        <f>E61/C61-1</f>
        <v>-1.7543593600879981E-2</v>
      </c>
      <c r="I61" s="13"/>
      <c r="K61" s="13"/>
      <c r="M61" s="30"/>
    </row>
    <row r="62" spans="1:13" ht="30.75" customHeight="1">
      <c r="A62" s="97" t="s">
        <v>27</v>
      </c>
      <c r="B62" s="98"/>
      <c r="C62" s="31">
        <v>1499760799.96</v>
      </c>
      <c r="D62" s="18">
        <v>1860417318.4300001</v>
      </c>
      <c r="E62" s="18">
        <v>1856895826.23</v>
      </c>
      <c r="F62" s="18">
        <v>16047794905.98</v>
      </c>
      <c r="G62" s="28">
        <f>E62/D62-1</f>
        <v>-1.8928506873779893E-3</v>
      </c>
      <c r="H62" s="25">
        <f>E62/C62-1</f>
        <v>0.23812799099664761</v>
      </c>
      <c r="I62" s="13"/>
      <c r="K62" s="13"/>
    </row>
    <row r="63" spans="1:13" ht="30.75" customHeight="1">
      <c r="A63" s="99" t="s">
        <v>64</v>
      </c>
      <c r="B63" s="99"/>
      <c r="C63" s="99"/>
      <c r="D63" s="99"/>
      <c r="E63" s="99"/>
      <c r="F63" s="99"/>
      <c r="G63" s="99"/>
      <c r="H63" s="99"/>
      <c r="I63" s="13"/>
    </row>
    <row r="64" spans="1:13" ht="27" customHeight="1">
      <c r="A64" s="54"/>
      <c r="B64" s="54"/>
      <c r="C64" s="32"/>
      <c r="D64" s="32"/>
      <c r="E64" s="32"/>
      <c r="F64" s="32"/>
      <c r="G64" s="33"/>
      <c r="H64" s="33"/>
      <c r="I64" s="13"/>
    </row>
    <row r="65" spans="1:10" ht="32.25" customHeight="1">
      <c r="A65" s="79" t="s">
        <v>53</v>
      </c>
      <c r="B65" s="79"/>
      <c r="C65" s="79"/>
      <c r="D65" s="79"/>
      <c r="E65" s="79"/>
      <c r="F65" s="79"/>
      <c r="G65" s="79"/>
      <c r="H65" s="79"/>
    </row>
    <row r="66" spans="1:10" ht="30" customHeight="1">
      <c r="A66" s="80" t="s">
        <v>0</v>
      </c>
      <c r="B66" s="81"/>
      <c r="C66" s="61" t="str">
        <f>C58</f>
        <v>2022 rok</v>
      </c>
      <c r="D66" s="90" t="str">
        <f>D58</f>
        <v>2023 rok</v>
      </c>
      <c r="E66" s="91"/>
      <c r="F66" s="91"/>
      <c r="G66" s="91"/>
      <c r="H66" s="92"/>
    </row>
    <row r="67" spans="1:10" ht="30" customHeight="1">
      <c r="A67" s="82"/>
      <c r="B67" s="83"/>
      <c r="C67" s="88" t="str">
        <f>C59</f>
        <v>wrzesień</v>
      </c>
      <c r="D67" s="88" t="str">
        <f t="shared" ref="D67:F67" si="0">D59</f>
        <v>sierpień</v>
      </c>
      <c r="E67" s="88" t="str">
        <f t="shared" si="0"/>
        <v>wrzesień</v>
      </c>
      <c r="F67" s="88" t="str">
        <f t="shared" si="0"/>
        <v>Narastająco 
styczeń-wrzesień</v>
      </c>
      <c r="G67" s="93" t="s">
        <v>26</v>
      </c>
      <c r="H67" s="94"/>
    </row>
    <row r="68" spans="1:10" ht="73.5" customHeight="1">
      <c r="A68" s="84"/>
      <c r="B68" s="85"/>
      <c r="C68" s="89"/>
      <c r="D68" s="89"/>
      <c r="E68" s="89"/>
      <c r="F68" s="89"/>
      <c r="G68" s="9" t="str">
        <f>G60</f>
        <v>września 
2023 r. 
z sierpniem
2023 r.</v>
      </c>
      <c r="H68" s="9" t="str">
        <f>H60</f>
        <v>września 
2023 r. 
z wrześniem
2022 r.</v>
      </c>
    </row>
    <row r="69" spans="1:10" ht="30" customHeight="1">
      <c r="A69" s="95" t="s">
        <v>21</v>
      </c>
      <c r="B69" s="96"/>
      <c r="C69" s="10">
        <v>987788</v>
      </c>
      <c r="D69" s="11">
        <v>974084</v>
      </c>
      <c r="E69" s="11">
        <v>970398</v>
      </c>
      <c r="F69" s="11">
        <v>976148</v>
      </c>
      <c r="G69" s="12">
        <f>E69/D69-1</f>
        <v>-3.7840679037947078E-3</v>
      </c>
      <c r="H69" s="2">
        <f>E69/C69-1</f>
        <v>-1.7604992164310551E-2</v>
      </c>
      <c r="I69" s="13"/>
      <c r="J69" s="13"/>
    </row>
    <row r="70" spans="1:10" ht="31.5" customHeight="1">
      <c r="A70" s="100" t="s">
        <v>27</v>
      </c>
      <c r="B70" s="101"/>
      <c r="C70" s="14">
        <v>1387240941.8900001</v>
      </c>
      <c r="D70" s="15">
        <v>1738377207.04</v>
      </c>
      <c r="E70" s="15">
        <v>1735909515.8</v>
      </c>
      <c r="F70" s="15">
        <v>14961390051.43</v>
      </c>
      <c r="G70" s="12">
        <f t="shared" ref="G70:G71" si="1">E70/D70-1</f>
        <v>-1.4195372730420042E-3</v>
      </c>
      <c r="H70" s="2">
        <f t="shared" ref="H70:H71" si="2">E70/C70-1</f>
        <v>0.25133959313150611</v>
      </c>
      <c r="I70" s="13"/>
      <c r="J70" s="16"/>
    </row>
    <row r="71" spans="1:10" ht="31.5" customHeight="1">
      <c r="A71" s="97" t="s">
        <v>10</v>
      </c>
      <c r="B71" s="98"/>
      <c r="C71" s="17">
        <f>ROUND(C70/C69,2)</f>
        <v>1404.39</v>
      </c>
      <c r="D71" s="18">
        <f>ROUND(D70/D69,2)</f>
        <v>1784.63</v>
      </c>
      <c r="E71" s="18">
        <f>ROUND(E70/E69,2)</f>
        <v>1788.86</v>
      </c>
      <c r="F71" s="18">
        <f>ROUND(F70/F69/9,2)</f>
        <v>1703</v>
      </c>
      <c r="G71" s="19">
        <f t="shared" si="1"/>
        <v>2.3702392092477265E-3</v>
      </c>
      <c r="H71" s="3">
        <f t="shared" si="2"/>
        <v>0.27376298606512428</v>
      </c>
      <c r="I71" s="13"/>
      <c r="J71" s="20"/>
    </row>
    <row r="72" spans="1:10" ht="45" customHeight="1">
      <c r="A72" s="102" t="s">
        <v>67</v>
      </c>
      <c r="B72" s="102"/>
      <c r="C72" s="102"/>
      <c r="D72" s="102"/>
      <c r="E72" s="102"/>
      <c r="F72" s="102"/>
      <c r="G72" s="102"/>
      <c r="H72" s="102"/>
      <c r="I72" s="13"/>
    </row>
    <row r="73" spans="1:10" ht="27" customHeight="1">
      <c r="A73" s="55"/>
      <c r="B73" s="55"/>
      <c r="C73" s="55"/>
      <c r="D73" s="55"/>
      <c r="E73" s="55"/>
      <c r="F73" s="55"/>
      <c r="G73" s="55"/>
      <c r="H73" s="55"/>
      <c r="I73" s="13"/>
    </row>
    <row r="74" spans="1:10" ht="31.5" customHeight="1">
      <c r="A74" s="79" t="s">
        <v>69</v>
      </c>
      <c r="B74" s="79"/>
      <c r="C74" s="79"/>
      <c r="D74" s="79"/>
      <c r="E74" s="79"/>
      <c r="F74" s="79"/>
      <c r="G74" s="79"/>
      <c r="H74" s="79"/>
      <c r="I74" s="13"/>
    </row>
    <row r="75" spans="1:10" ht="30" customHeight="1">
      <c r="A75" s="80" t="s">
        <v>0</v>
      </c>
      <c r="B75" s="81"/>
      <c r="C75" s="61" t="str">
        <f>C66</f>
        <v>2022 rok</v>
      </c>
      <c r="D75" s="91" t="str">
        <f>D66</f>
        <v>2023 rok</v>
      </c>
      <c r="E75" s="91"/>
      <c r="F75" s="91"/>
      <c r="G75" s="91"/>
      <c r="H75" s="92"/>
      <c r="I75" s="13"/>
      <c r="J75" s="21"/>
    </row>
    <row r="76" spans="1:10" ht="30" customHeight="1">
      <c r="A76" s="82"/>
      <c r="B76" s="83"/>
      <c r="C76" s="88" t="str">
        <f>C67</f>
        <v>wrzesień</v>
      </c>
      <c r="D76" s="88" t="str">
        <f t="shared" ref="D76:F76" si="3">D67</f>
        <v>sierpień</v>
      </c>
      <c r="E76" s="88" t="str">
        <f t="shared" si="3"/>
        <v>wrzesień</v>
      </c>
      <c r="F76" s="88" t="str">
        <f t="shared" si="3"/>
        <v>Narastająco 
styczeń-wrzesień</v>
      </c>
      <c r="G76" s="93" t="s">
        <v>26</v>
      </c>
      <c r="H76" s="94"/>
      <c r="I76" s="13"/>
      <c r="J76" s="21"/>
    </row>
    <row r="77" spans="1:10" ht="65.25" customHeight="1">
      <c r="A77" s="84"/>
      <c r="B77" s="85"/>
      <c r="C77" s="89"/>
      <c r="D77" s="89"/>
      <c r="E77" s="89"/>
      <c r="F77" s="89"/>
      <c r="G77" s="9" t="str">
        <f>G68</f>
        <v>września 
2023 r. 
z sierpniem
2023 r.</v>
      </c>
      <c r="H77" s="9" t="str">
        <f>H68</f>
        <v>września 
2023 r. 
z wrześniem
2022 r.</v>
      </c>
      <c r="I77" s="13"/>
    </row>
    <row r="78" spans="1:10" ht="25.5" customHeight="1">
      <c r="A78" s="100" t="s">
        <v>11</v>
      </c>
      <c r="B78" s="101"/>
      <c r="C78" s="10">
        <v>3939</v>
      </c>
      <c r="D78" s="11">
        <v>2981</v>
      </c>
      <c r="E78" s="11">
        <v>3325</v>
      </c>
      <c r="F78" s="11">
        <v>32220</v>
      </c>
      <c r="G78" s="12">
        <f>E78/D78-1</f>
        <v>0.11539751761153982</v>
      </c>
      <c r="H78" s="12">
        <f>E78/C78-1</f>
        <v>-0.15587712617415583</v>
      </c>
      <c r="I78" s="13"/>
      <c r="J78" s="21"/>
    </row>
    <row r="79" spans="1:10" ht="25.5" customHeight="1">
      <c r="A79" s="100" t="s">
        <v>24</v>
      </c>
      <c r="B79" s="101"/>
      <c r="C79" s="14">
        <v>15764595</v>
      </c>
      <c r="D79" s="15">
        <v>11924000</v>
      </c>
      <c r="E79" s="15">
        <v>13300000</v>
      </c>
      <c r="F79" s="62">
        <v>128873136</v>
      </c>
      <c r="G79" s="12">
        <f t="shared" ref="G79:G80" si="4">E79/D79-1</f>
        <v>0.11539751761153982</v>
      </c>
      <c r="H79" s="12">
        <f t="shared" ref="H79:H80" si="5">E79/C79-1</f>
        <v>-0.15633734961158219</v>
      </c>
      <c r="I79" s="13"/>
    </row>
    <row r="80" spans="1:10" ht="25.5" customHeight="1">
      <c r="A80" s="97" t="s">
        <v>12</v>
      </c>
      <c r="B80" s="98"/>
      <c r="C80" s="22">
        <f>ROUND(C79/C78,2)</f>
        <v>4002.18</v>
      </c>
      <c r="D80" s="23">
        <f t="shared" ref="D80:F80" si="6">ROUND(D79/D78,2)</f>
        <v>4000</v>
      </c>
      <c r="E80" s="24">
        <f t="shared" si="6"/>
        <v>4000</v>
      </c>
      <c r="F80" s="24">
        <f t="shared" si="6"/>
        <v>3999.79</v>
      </c>
      <c r="G80" s="19">
        <f t="shared" si="4"/>
        <v>0</v>
      </c>
      <c r="H80" s="25">
        <f t="shared" si="5"/>
        <v>-5.4470313679044757E-4</v>
      </c>
      <c r="I80" s="13"/>
    </row>
    <row r="81" spans="1:9" ht="25.5" customHeight="1">
      <c r="A81" s="56"/>
      <c r="B81" s="56"/>
      <c r="C81" s="57"/>
      <c r="D81" s="57"/>
      <c r="E81" s="57"/>
      <c r="F81" s="57"/>
      <c r="G81" s="58"/>
      <c r="H81" s="58"/>
      <c r="I81" s="13"/>
    </row>
    <row r="82" spans="1:9" ht="31.5" customHeight="1">
      <c r="A82" s="79" t="s">
        <v>54</v>
      </c>
      <c r="B82" s="79"/>
      <c r="C82" s="79"/>
      <c r="D82" s="79"/>
      <c r="E82" s="79"/>
      <c r="F82" s="79"/>
      <c r="G82" s="79"/>
      <c r="H82" s="79"/>
      <c r="I82" s="13"/>
    </row>
    <row r="83" spans="1:9" ht="30" customHeight="1">
      <c r="A83" s="80" t="s">
        <v>0</v>
      </c>
      <c r="B83" s="81"/>
      <c r="C83" s="61" t="str">
        <f>C75</f>
        <v>2022 rok</v>
      </c>
      <c r="D83" s="91" t="str">
        <f>D75</f>
        <v>2023 rok</v>
      </c>
      <c r="E83" s="91"/>
      <c r="F83" s="91"/>
      <c r="G83" s="91"/>
      <c r="H83" s="92"/>
      <c r="I83" s="13"/>
    </row>
    <row r="84" spans="1:9" ht="37.5" customHeight="1">
      <c r="A84" s="82"/>
      <c r="B84" s="83"/>
      <c r="C84" s="88" t="str">
        <f>C76</f>
        <v>wrzesień</v>
      </c>
      <c r="D84" s="88" t="str">
        <f t="shared" ref="D84:F84" si="7">D76</f>
        <v>sierpień</v>
      </c>
      <c r="E84" s="88" t="str">
        <f t="shared" si="7"/>
        <v>wrzesień</v>
      </c>
      <c r="F84" s="88" t="str">
        <f t="shared" si="7"/>
        <v>Narastająco 
styczeń-wrzesień</v>
      </c>
      <c r="G84" s="93" t="s">
        <v>26</v>
      </c>
      <c r="H84" s="94"/>
      <c r="I84" s="13"/>
    </row>
    <row r="85" spans="1:9" ht="66" customHeight="1">
      <c r="A85" s="84"/>
      <c r="B85" s="85"/>
      <c r="C85" s="89"/>
      <c r="D85" s="89"/>
      <c r="E85" s="89"/>
      <c r="F85" s="89"/>
      <c r="G85" s="9" t="str">
        <f>G77</f>
        <v>września 
2023 r. 
z sierpniem
2023 r.</v>
      </c>
      <c r="H85" s="9" t="str">
        <f>H77</f>
        <v>września 
2023 r. 
z wrześniem
2022 r.</v>
      </c>
      <c r="I85" s="13"/>
    </row>
    <row r="86" spans="1:9" ht="25.5" customHeight="1">
      <c r="A86" s="95" t="s">
        <v>15</v>
      </c>
      <c r="B86" s="96"/>
      <c r="C86" s="11">
        <v>11126</v>
      </c>
      <c r="D86" s="11">
        <v>9749</v>
      </c>
      <c r="E86" s="11">
        <v>9612</v>
      </c>
      <c r="F86" s="11">
        <v>90097</v>
      </c>
      <c r="G86" s="26">
        <f>E86/D86-1</f>
        <v>-1.4052723356241636E-2</v>
      </c>
      <c r="H86" s="27">
        <f>E86/C86-1</f>
        <v>-0.13607765594103904</v>
      </c>
      <c r="I86" s="13"/>
    </row>
    <row r="87" spans="1:9" ht="25.5" customHeight="1">
      <c r="A87" s="100" t="s">
        <v>24</v>
      </c>
      <c r="B87" s="101"/>
      <c r="C87" s="15">
        <v>10877329.810000001</v>
      </c>
      <c r="D87" s="15">
        <v>9628021.1899999995</v>
      </c>
      <c r="E87" s="15">
        <v>9493162.5099999998</v>
      </c>
      <c r="F87" s="15">
        <v>88749534.000000015</v>
      </c>
      <c r="G87" s="26">
        <f t="shared" ref="G87:G88" si="8">E87/D87-1</f>
        <v>-1.4006894806179782E-2</v>
      </c>
      <c r="H87" s="27">
        <f t="shared" ref="H87:H88" si="9">E87/C87-1</f>
        <v>-0.12725248973580594</v>
      </c>
      <c r="I87" s="13"/>
    </row>
    <row r="88" spans="1:9" ht="25.5" customHeight="1">
      <c r="A88" s="97" t="s">
        <v>1</v>
      </c>
      <c r="B88" s="98"/>
      <c r="C88" s="18">
        <f>ROUND(C87/C86,2)</f>
        <v>977.65</v>
      </c>
      <c r="D88" s="18">
        <f t="shared" ref="D88:F88" si="10">ROUND(D87/D86,2)</f>
        <v>987.59</v>
      </c>
      <c r="E88" s="18">
        <f t="shared" si="10"/>
        <v>987.64</v>
      </c>
      <c r="F88" s="18">
        <f t="shared" si="10"/>
        <v>985.04</v>
      </c>
      <c r="G88" s="28">
        <f t="shared" si="8"/>
        <v>5.0628297167731873E-5</v>
      </c>
      <c r="H88" s="25">
        <f t="shared" si="9"/>
        <v>1.0218380811128691E-2</v>
      </c>
      <c r="I88" s="13"/>
    </row>
    <row r="89" spans="1:9" ht="27" customHeight="1">
      <c r="I89" s="13"/>
    </row>
    <row r="90" spans="1:9" ht="31.5" customHeight="1">
      <c r="A90" s="79" t="s">
        <v>34</v>
      </c>
      <c r="B90" s="79"/>
      <c r="C90" s="79"/>
      <c r="D90" s="79"/>
      <c r="E90" s="79"/>
      <c r="F90" s="79"/>
      <c r="G90" s="79"/>
      <c r="H90" s="79"/>
      <c r="I90" s="13"/>
    </row>
    <row r="91" spans="1:9" ht="30" customHeight="1">
      <c r="A91" s="80" t="s">
        <v>0</v>
      </c>
      <c r="B91" s="81"/>
      <c r="C91" s="61" t="str">
        <f>C83</f>
        <v>2022 rok</v>
      </c>
      <c r="D91" s="91" t="str">
        <f>D83</f>
        <v>2023 rok</v>
      </c>
      <c r="E91" s="91"/>
      <c r="F91" s="91"/>
      <c r="G91" s="91"/>
      <c r="H91" s="92"/>
      <c r="I91" s="13"/>
    </row>
    <row r="92" spans="1:9" ht="39.75" customHeight="1">
      <c r="A92" s="82"/>
      <c r="B92" s="83"/>
      <c r="C92" s="88" t="str">
        <f>C84</f>
        <v>wrzesień</v>
      </c>
      <c r="D92" s="88" t="str">
        <f t="shared" ref="D92:F92" si="11">D84</f>
        <v>sierpień</v>
      </c>
      <c r="E92" s="88" t="str">
        <f t="shared" si="11"/>
        <v>wrzesień</v>
      </c>
      <c r="F92" s="88" t="str">
        <f t="shared" si="11"/>
        <v>Narastająco 
styczeń-wrzesień</v>
      </c>
      <c r="G92" s="93" t="s">
        <v>26</v>
      </c>
      <c r="H92" s="94"/>
      <c r="I92" s="13"/>
    </row>
    <row r="93" spans="1:9" ht="57" customHeight="1">
      <c r="A93" s="84"/>
      <c r="B93" s="85"/>
      <c r="C93" s="89"/>
      <c r="D93" s="89"/>
      <c r="E93" s="89"/>
      <c r="F93" s="89"/>
      <c r="G93" s="9" t="str">
        <f>G85</f>
        <v>września 
2023 r. 
z sierpniem
2023 r.</v>
      </c>
      <c r="H93" s="9" t="str">
        <f>H85</f>
        <v>września 
2023 r. 
z wrześniem
2022 r.</v>
      </c>
      <c r="I93" s="13"/>
    </row>
    <row r="94" spans="1:9" ht="15.75">
      <c r="A94" s="103" t="s">
        <v>25</v>
      </c>
      <c r="B94" s="104"/>
      <c r="C94" s="104"/>
      <c r="D94" s="104"/>
      <c r="E94" s="104"/>
      <c r="F94" s="104"/>
      <c r="G94" s="104"/>
      <c r="H94" s="105"/>
      <c r="I94" s="13"/>
    </row>
    <row r="95" spans="1:9" ht="21" customHeight="1">
      <c r="A95" s="100" t="s">
        <v>3</v>
      </c>
      <c r="B95" s="101"/>
      <c r="C95" s="11">
        <v>678</v>
      </c>
      <c r="D95" s="11">
        <v>594</v>
      </c>
      <c r="E95" s="11">
        <v>599</v>
      </c>
      <c r="F95" s="11">
        <v>6367</v>
      </c>
      <c r="G95" s="26">
        <f t="shared" ref="G95:G97" si="12">E95/D95-1</f>
        <v>8.4175084175084347E-3</v>
      </c>
      <c r="H95" s="27">
        <f t="shared" ref="H95:H97" si="13">E95/C95-1</f>
        <v>-0.11651917404129797</v>
      </c>
      <c r="I95" s="13"/>
    </row>
    <row r="96" spans="1:9" ht="21" customHeight="1">
      <c r="A96" s="100" t="s">
        <v>22</v>
      </c>
      <c r="B96" s="101"/>
      <c r="C96" s="15">
        <v>5483924</v>
      </c>
      <c r="D96" s="15">
        <v>4372246</v>
      </c>
      <c r="E96" s="15">
        <v>4400510</v>
      </c>
      <c r="F96" s="15">
        <v>49455621</v>
      </c>
      <c r="G96" s="26">
        <f t="shared" si="12"/>
        <v>6.4644121122188203E-3</v>
      </c>
      <c r="H96" s="27">
        <f t="shared" si="13"/>
        <v>-0.19756181887276336</v>
      </c>
      <c r="I96" s="13"/>
    </row>
    <row r="97" spans="1:13" ht="21" customHeight="1">
      <c r="A97" s="100" t="s">
        <v>1</v>
      </c>
      <c r="B97" s="101"/>
      <c r="C97" s="15">
        <f>ROUND(C96/C95,2)</f>
        <v>8088.38</v>
      </c>
      <c r="D97" s="15">
        <f t="shared" ref="D97:F97" si="14">ROUND(D96/D95,2)</f>
        <v>7360.68</v>
      </c>
      <c r="E97" s="15">
        <f t="shared" si="14"/>
        <v>7346.43</v>
      </c>
      <c r="F97" s="15">
        <f t="shared" si="14"/>
        <v>7767.49</v>
      </c>
      <c r="G97" s="26">
        <f t="shared" si="12"/>
        <v>-1.9359624382530027E-3</v>
      </c>
      <c r="H97" s="27">
        <f t="shared" si="13"/>
        <v>-9.1730358860488748E-2</v>
      </c>
      <c r="I97" s="13"/>
    </row>
    <row r="98" spans="1:13" ht="21" customHeight="1">
      <c r="A98" s="106" t="s">
        <v>7</v>
      </c>
      <c r="B98" s="107"/>
      <c r="C98" s="107"/>
      <c r="D98" s="107"/>
      <c r="E98" s="107"/>
      <c r="F98" s="107"/>
      <c r="G98" s="107"/>
      <c r="H98" s="108"/>
      <c r="I98" s="13"/>
    </row>
    <row r="99" spans="1:13" ht="21" customHeight="1">
      <c r="A99" s="100" t="s">
        <v>8</v>
      </c>
      <c r="B99" s="101"/>
      <c r="C99" s="11">
        <v>1965195</v>
      </c>
      <c r="D99" s="11">
        <v>2016588</v>
      </c>
      <c r="E99" s="11">
        <v>1864386</v>
      </c>
      <c r="F99" s="11">
        <v>19137767</v>
      </c>
      <c r="G99" s="26">
        <f t="shared" ref="G99:G101" si="15">E99/D99-1</f>
        <v>-7.5475010264863251E-2</v>
      </c>
      <c r="H99" s="27">
        <f t="shared" ref="H99:H101" si="16">E99/C99-1</f>
        <v>-5.1297199514552028E-2</v>
      </c>
      <c r="I99" s="13"/>
    </row>
    <row r="100" spans="1:13" ht="21" customHeight="1">
      <c r="A100" s="100" t="s">
        <v>24</v>
      </c>
      <c r="B100" s="101"/>
      <c r="C100" s="15">
        <v>39367311</v>
      </c>
      <c r="D100" s="15">
        <v>40333112</v>
      </c>
      <c r="E100" s="15">
        <v>37291151</v>
      </c>
      <c r="F100" s="15">
        <v>383025156</v>
      </c>
      <c r="G100" s="26">
        <f t="shared" si="15"/>
        <v>-7.5420934541326701E-2</v>
      </c>
      <c r="H100" s="27">
        <f t="shared" si="16"/>
        <v>-5.2738171525101074E-2</v>
      </c>
      <c r="I100" s="13"/>
    </row>
    <row r="101" spans="1:13" ht="21" customHeight="1">
      <c r="A101" s="97" t="s">
        <v>9</v>
      </c>
      <c r="B101" s="98"/>
      <c r="C101" s="18">
        <f>ROUND(C100/C99,2)</f>
        <v>20.03</v>
      </c>
      <c r="D101" s="18">
        <f t="shared" ref="D101:F101" si="17">ROUND(D100/D99,2)</f>
        <v>20</v>
      </c>
      <c r="E101" s="18">
        <f t="shared" si="17"/>
        <v>20</v>
      </c>
      <c r="F101" s="18">
        <f t="shared" si="17"/>
        <v>20.010000000000002</v>
      </c>
      <c r="G101" s="28">
        <f t="shared" si="15"/>
        <v>0</v>
      </c>
      <c r="H101" s="25">
        <f t="shared" si="16"/>
        <v>-1.4977533699451762E-3</v>
      </c>
      <c r="I101" s="13"/>
      <c r="J101" s="1"/>
    </row>
    <row r="102" spans="1:13" ht="27.75" customHeight="1">
      <c r="A102" s="59"/>
      <c r="B102" s="59"/>
      <c r="C102" s="60"/>
      <c r="D102" s="60"/>
      <c r="E102" s="60"/>
      <c r="F102" s="60"/>
      <c r="G102" s="52"/>
      <c r="H102" s="58"/>
      <c r="I102" s="13"/>
      <c r="J102" s="1"/>
    </row>
    <row r="103" spans="1:13" ht="35.25" customHeight="1">
      <c r="A103" s="113" t="s">
        <v>72</v>
      </c>
      <c r="B103" s="113"/>
      <c r="C103" s="113"/>
      <c r="D103" s="113"/>
      <c r="E103" s="113"/>
      <c r="F103" s="113"/>
      <c r="G103" s="113"/>
      <c r="H103" s="113"/>
    </row>
    <row r="104" spans="1:13" ht="30" customHeight="1">
      <c r="A104" s="80" t="s">
        <v>0</v>
      </c>
      <c r="B104" s="81"/>
      <c r="C104" s="61" t="str">
        <f>C91</f>
        <v>2022 rok</v>
      </c>
      <c r="D104" s="91" t="str">
        <f>D91</f>
        <v>2023 rok</v>
      </c>
      <c r="E104" s="91"/>
      <c r="F104" s="91"/>
      <c r="G104" s="91"/>
      <c r="H104" s="92"/>
    </row>
    <row r="105" spans="1:13" ht="33" customHeight="1">
      <c r="A105" s="82"/>
      <c r="B105" s="83"/>
      <c r="C105" s="88" t="str">
        <f>C92</f>
        <v>wrzesień</v>
      </c>
      <c r="D105" s="88" t="str">
        <f t="shared" ref="D105:F105" si="18">D92</f>
        <v>sierpień</v>
      </c>
      <c r="E105" s="88" t="str">
        <f t="shared" si="18"/>
        <v>wrzesień</v>
      </c>
      <c r="F105" s="88" t="str">
        <f t="shared" si="18"/>
        <v>Narastająco 
styczeń-wrzesień</v>
      </c>
      <c r="G105" s="93" t="s">
        <v>26</v>
      </c>
      <c r="H105" s="94"/>
    </row>
    <row r="106" spans="1:13" ht="65.25" customHeight="1">
      <c r="A106" s="84"/>
      <c r="B106" s="85"/>
      <c r="C106" s="89"/>
      <c r="D106" s="89"/>
      <c r="E106" s="89"/>
      <c r="F106" s="89"/>
      <c r="G106" s="9" t="str">
        <f>G93</f>
        <v>września 
2023 r. 
z sierpniem
2023 r.</v>
      </c>
      <c r="H106" s="9" t="str">
        <f>H93</f>
        <v>września 
2023 r. 
z wrześniem
2022 r.</v>
      </c>
    </row>
    <row r="107" spans="1:13" ht="30" customHeight="1">
      <c r="A107" s="109" t="s">
        <v>66</v>
      </c>
      <c r="B107" s="110"/>
      <c r="C107" s="15">
        <f>SUM(C108:C111)</f>
        <v>373076034.23000002</v>
      </c>
      <c r="D107" s="34">
        <f>SUM(D108:D111)</f>
        <v>316748612.84000003</v>
      </c>
      <c r="E107" s="35">
        <f>SUM(E108:E111)</f>
        <v>500774506.65999997</v>
      </c>
      <c r="F107" s="35">
        <f>SUM(F108:F111)</f>
        <v>3077265299.0700002</v>
      </c>
      <c r="G107" s="26">
        <f>E107/D107-1</f>
        <v>0.58098405599950453</v>
      </c>
      <c r="H107" s="27">
        <f>E107/C107-1</f>
        <v>0.34228538076309212</v>
      </c>
    </row>
    <row r="108" spans="1:13" ht="30" customHeight="1">
      <c r="A108" s="100" t="s">
        <v>71</v>
      </c>
      <c r="B108" s="101"/>
      <c r="C108" s="35">
        <v>212888286</v>
      </c>
      <c r="D108" s="34">
        <v>154709780</v>
      </c>
      <c r="E108" s="35">
        <v>340242527</v>
      </c>
      <c r="F108" s="35">
        <v>1630656864</v>
      </c>
      <c r="G108" s="26">
        <f t="shared" ref="G108:G111" si="19">E108/D108-1</f>
        <v>1.1992308889586685</v>
      </c>
      <c r="H108" s="27">
        <f t="shared" ref="H108:H111" si="20">E108/C108-1</f>
        <v>0.59822098901204934</v>
      </c>
      <c r="J108" s="37"/>
      <c r="K108" s="21"/>
      <c r="L108" s="21"/>
      <c r="M108" s="21"/>
    </row>
    <row r="109" spans="1:13" ht="30" customHeight="1">
      <c r="A109" s="100" t="s">
        <v>28</v>
      </c>
      <c r="B109" s="101"/>
      <c r="C109" s="15">
        <v>155167000</v>
      </c>
      <c r="D109" s="65">
        <v>155167000</v>
      </c>
      <c r="E109" s="15">
        <v>155167000</v>
      </c>
      <c r="F109" s="15">
        <v>1396503000</v>
      </c>
      <c r="G109" s="26">
        <f t="shared" si="19"/>
        <v>0</v>
      </c>
      <c r="H109" s="27">
        <f t="shared" si="20"/>
        <v>0</v>
      </c>
      <c r="J109" s="37"/>
      <c r="K109" s="38"/>
      <c r="L109" s="39"/>
      <c r="M109" s="37"/>
    </row>
    <row r="110" spans="1:13" ht="30" customHeight="1">
      <c r="A110" s="111" t="s">
        <v>29</v>
      </c>
      <c r="B110" s="112"/>
      <c r="C110" s="15">
        <v>1863791.3</v>
      </c>
      <c r="D110" s="65">
        <v>3202243.6</v>
      </c>
      <c r="E110" s="15">
        <v>1904156.4</v>
      </c>
      <c r="F110" s="15">
        <v>14404846.59</v>
      </c>
      <c r="G110" s="26">
        <f t="shared" si="19"/>
        <v>-0.40536803633552432</v>
      </c>
      <c r="H110" s="27">
        <f t="shared" si="20"/>
        <v>2.1657521418841252E-2</v>
      </c>
      <c r="J110" s="37"/>
      <c r="K110" s="40"/>
      <c r="L110" s="37"/>
      <c r="M110" s="37"/>
    </row>
    <row r="111" spans="1:13" ht="30" customHeight="1">
      <c r="A111" s="97" t="s">
        <v>74</v>
      </c>
      <c r="B111" s="98"/>
      <c r="C111" s="18">
        <v>3156956.93</v>
      </c>
      <c r="D111" s="66">
        <v>3669589.24</v>
      </c>
      <c r="E111" s="18">
        <v>3460823.26</v>
      </c>
      <c r="F111" s="18">
        <v>35700588.479999997</v>
      </c>
      <c r="G111" s="28">
        <f t="shared" si="19"/>
        <v>-5.6890830647846724E-2</v>
      </c>
      <c r="H111" s="25">
        <f t="shared" si="20"/>
        <v>9.6252922272208385E-2</v>
      </c>
      <c r="J111" s="37"/>
      <c r="K111" s="41"/>
      <c r="L111" s="37"/>
      <c r="M111" s="37"/>
    </row>
    <row r="112" spans="1:13" ht="27.75" customHeight="1">
      <c r="A112" s="63"/>
      <c r="B112" s="63"/>
      <c r="C112" s="63"/>
      <c r="D112" s="63"/>
      <c r="E112" s="63"/>
      <c r="F112" s="63"/>
      <c r="G112" s="63"/>
      <c r="H112" s="63"/>
      <c r="I112" s="43"/>
      <c r="J112" s="44"/>
      <c r="K112" s="45"/>
      <c r="L112" s="45"/>
      <c r="M112" s="42"/>
    </row>
    <row r="113" spans="1:12" ht="31.5" customHeight="1">
      <c r="A113" s="79" t="s">
        <v>85</v>
      </c>
      <c r="B113" s="79"/>
      <c r="C113" s="79"/>
      <c r="D113" s="79"/>
      <c r="E113" s="79"/>
      <c r="F113" s="79"/>
      <c r="G113" s="79"/>
      <c r="H113" s="79"/>
    </row>
    <row r="114" spans="1:12" ht="24.75" customHeight="1">
      <c r="A114" s="80" t="s">
        <v>0</v>
      </c>
      <c r="B114" s="81"/>
      <c r="C114" s="61" t="str">
        <f>C104</f>
        <v>2022 rok</v>
      </c>
      <c r="D114" s="90" t="str">
        <f>D104</f>
        <v>2023 rok</v>
      </c>
      <c r="E114" s="91"/>
      <c r="F114" s="91"/>
      <c r="G114" s="91"/>
      <c r="H114" s="92"/>
    </row>
    <row r="115" spans="1:12" ht="34.5" customHeight="1">
      <c r="A115" s="82"/>
      <c r="B115" s="83"/>
      <c r="C115" s="88" t="str">
        <f>C105</f>
        <v>wrzesień</v>
      </c>
      <c r="D115" s="88" t="str">
        <f>D105</f>
        <v>sierpień</v>
      </c>
      <c r="E115" s="88" t="str">
        <f>E105</f>
        <v>wrzesień</v>
      </c>
      <c r="F115" s="88" t="str">
        <f>F105</f>
        <v>Narastająco 
styczeń-wrzesień</v>
      </c>
      <c r="G115" s="93" t="s">
        <v>26</v>
      </c>
      <c r="H115" s="94"/>
    </row>
    <row r="116" spans="1:12" ht="63" customHeight="1">
      <c r="A116" s="84"/>
      <c r="B116" s="85"/>
      <c r="C116" s="89"/>
      <c r="D116" s="89"/>
      <c r="E116" s="89"/>
      <c r="F116" s="89"/>
      <c r="G116" s="9" t="str">
        <f>G106</f>
        <v>września 
2023 r. 
z sierpniem
2023 r.</v>
      </c>
      <c r="H116" s="9" t="str">
        <f>H106</f>
        <v>września 
2023 r. 
z wrześniem
2022 r.</v>
      </c>
    </row>
    <row r="117" spans="1:12" ht="18.75" customHeight="1">
      <c r="A117" s="114" t="s">
        <v>16</v>
      </c>
      <c r="B117" s="115"/>
      <c r="C117" s="115"/>
      <c r="D117" s="115"/>
      <c r="E117" s="115"/>
      <c r="F117" s="115"/>
      <c r="G117" s="115"/>
      <c r="H117" s="116"/>
    </row>
    <row r="118" spans="1:12" ht="18.75" customHeight="1">
      <c r="A118" s="100" t="s">
        <v>80</v>
      </c>
      <c r="B118" s="101"/>
      <c r="C118" s="11">
        <v>2781</v>
      </c>
      <c r="D118" s="11">
        <v>2466</v>
      </c>
      <c r="E118" s="11">
        <v>2441</v>
      </c>
      <c r="F118" s="11">
        <v>2545</v>
      </c>
      <c r="G118" s="26">
        <f>E118/D118-1</f>
        <v>-1.0137875101378757E-2</v>
      </c>
      <c r="H118" s="27">
        <f>E118/C118-1</f>
        <v>-0.12225818051060766</v>
      </c>
    </row>
    <row r="119" spans="1:12" ht="18.75" customHeight="1">
      <c r="A119" s="100" t="s">
        <v>22</v>
      </c>
      <c r="B119" s="101"/>
      <c r="C119" s="15">
        <v>7405991.1900000004</v>
      </c>
      <c r="D119" s="15">
        <v>7460899</v>
      </c>
      <c r="E119" s="15">
        <v>7374815</v>
      </c>
      <c r="F119" s="15">
        <v>67361123</v>
      </c>
      <c r="G119" s="26">
        <f t="shared" ref="G119:G120" si="21">E119/D119-1</f>
        <v>-1.1538019748022377E-2</v>
      </c>
      <c r="H119" s="27">
        <f t="shared" ref="H119:H120" si="22">E119/C119-1</f>
        <v>-4.2095904788674865E-3</v>
      </c>
    </row>
    <row r="120" spans="1:12" ht="18.75" customHeight="1">
      <c r="A120" s="100" t="s">
        <v>1</v>
      </c>
      <c r="B120" s="101"/>
      <c r="C120" s="15">
        <v>2663.07</v>
      </c>
      <c r="D120" s="15">
        <f t="shared" ref="D120:E120" si="23">ROUND(D119/D118,2)</f>
        <v>3025.51</v>
      </c>
      <c r="E120" s="15">
        <f t="shared" si="23"/>
        <v>3021.23</v>
      </c>
      <c r="F120" s="15">
        <v>2940.63</v>
      </c>
      <c r="G120" s="26">
        <f t="shared" si="21"/>
        <v>-1.4146375321847371E-3</v>
      </c>
      <c r="H120" s="27">
        <f t="shared" si="22"/>
        <v>0.1344913952693696</v>
      </c>
      <c r="J120" s="21"/>
      <c r="L120" s="21"/>
    </row>
    <row r="121" spans="1:12" ht="18.75" customHeight="1">
      <c r="A121" s="106" t="s">
        <v>20</v>
      </c>
      <c r="B121" s="107"/>
      <c r="C121" s="107"/>
      <c r="D121" s="107"/>
      <c r="E121" s="107"/>
      <c r="F121" s="107"/>
      <c r="G121" s="107"/>
      <c r="H121" s="108"/>
    </row>
    <row r="122" spans="1:12" ht="18.75" customHeight="1">
      <c r="A122" s="100" t="s">
        <v>3</v>
      </c>
      <c r="B122" s="101"/>
      <c r="C122" s="47">
        <v>109</v>
      </c>
      <c r="D122" s="11">
        <v>80</v>
      </c>
      <c r="E122" s="11">
        <v>79</v>
      </c>
      <c r="F122" s="11">
        <v>763</v>
      </c>
      <c r="G122" s="26">
        <f t="shared" ref="G122:G124" si="24">E122/D122-1</f>
        <v>-1.2499999999999956E-2</v>
      </c>
      <c r="H122" s="27">
        <f t="shared" ref="H122:H124" si="25">E122/C122-1</f>
        <v>-0.27522935779816515</v>
      </c>
      <c r="I122" s="46"/>
    </row>
    <row r="123" spans="1:12" ht="18.75" customHeight="1">
      <c r="A123" s="100" t="s">
        <v>22</v>
      </c>
      <c r="B123" s="101"/>
      <c r="C123" s="48">
        <v>107017.29</v>
      </c>
      <c r="D123" s="15">
        <v>90169.600000000006</v>
      </c>
      <c r="E123" s="15">
        <v>89042.48</v>
      </c>
      <c r="F123" s="15">
        <v>831001.28</v>
      </c>
      <c r="G123" s="26">
        <f t="shared" si="24"/>
        <v>-1.2500000000000067E-2</v>
      </c>
      <c r="H123" s="27">
        <f t="shared" si="25"/>
        <v>-0.167961737771532</v>
      </c>
    </row>
    <row r="124" spans="1:12" ht="18.75" customHeight="1">
      <c r="A124" s="100" t="s">
        <v>70</v>
      </c>
      <c r="B124" s="101"/>
      <c r="C124" s="48">
        <v>981.81</v>
      </c>
      <c r="D124" s="15">
        <v>1127.1199999999999</v>
      </c>
      <c r="E124" s="15">
        <v>1127.1199999999999</v>
      </c>
      <c r="F124" s="15">
        <v>1127.1199999999999</v>
      </c>
      <c r="G124" s="26">
        <f t="shared" si="24"/>
        <v>0</v>
      </c>
      <c r="H124" s="27">
        <f t="shared" si="25"/>
        <v>0.14800215927725313</v>
      </c>
    </row>
    <row r="125" spans="1:12" ht="18.75" customHeight="1">
      <c r="A125" s="106" t="s">
        <v>2</v>
      </c>
      <c r="B125" s="107"/>
      <c r="C125" s="107"/>
      <c r="D125" s="107"/>
      <c r="E125" s="107"/>
      <c r="F125" s="107"/>
      <c r="G125" s="107"/>
      <c r="H125" s="108"/>
    </row>
    <row r="126" spans="1:12" ht="18.75" customHeight="1">
      <c r="A126" s="100" t="s">
        <v>3</v>
      </c>
      <c r="B126" s="101"/>
      <c r="C126" s="11">
        <v>28225</v>
      </c>
      <c r="D126" s="11">
        <v>24610</v>
      </c>
      <c r="E126" s="11">
        <v>24348</v>
      </c>
      <c r="F126" s="11">
        <v>229320</v>
      </c>
      <c r="G126" s="26">
        <f t="shared" ref="G126:G128" si="26">E126/D126-1</f>
        <v>-1.0646078829743999E-2</v>
      </c>
      <c r="H126" s="27">
        <f t="shared" ref="H126:H128" si="27">E126/C126-1</f>
        <v>-0.13736049601417188</v>
      </c>
    </row>
    <row r="127" spans="1:12" ht="18.75" customHeight="1">
      <c r="A127" s="100" t="s">
        <v>22</v>
      </c>
      <c r="B127" s="101"/>
      <c r="C127" s="15">
        <v>5419803.7199999997</v>
      </c>
      <c r="D127" s="15">
        <v>6255279</v>
      </c>
      <c r="E127" s="15">
        <v>6189728</v>
      </c>
      <c r="F127" s="15">
        <v>55039016</v>
      </c>
      <c r="G127" s="26">
        <f t="shared" si="26"/>
        <v>-1.0479308756651817E-2</v>
      </c>
      <c r="H127" s="27">
        <f t="shared" si="27"/>
        <v>0.14205759466138024</v>
      </c>
      <c r="L127" s="21"/>
    </row>
    <row r="128" spans="1:12" ht="18.75" customHeight="1">
      <c r="A128" s="100" t="s">
        <v>1</v>
      </c>
      <c r="B128" s="101"/>
      <c r="C128" s="15">
        <f>ROUND(C127/C126,2)</f>
        <v>192.02</v>
      </c>
      <c r="D128" s="15">
        <f t="shared" ref="D128:F128" si="28">ROUND(D127/D126,2)</f>
        <v>254.18</v>
      </c>
      <c r="E128" s="15">
        <f t="shared" si="28"/>
        <v>254.22</v>
      </c>
      <c r="F128" s="15">
        <f t="shared" si="28"/>
        <v>240.01</v>
      </c>
      <c r="G128" s="26">
        <f t="shared" si="26"/>
        <v>1.5736879376815338E-4</v>
      </c>
      <c r="H128" s="27">
        <f t="shared" si="27"/>
        <v>0.32392459118841788</v>
      </c>
    </row>
    <row r="129" spans="1:13" ht="18.75" customHeight="1">
      <c r="A129" s="106" t="s">
        <v>4</v>
      </c>
      <c r="B129" s="107"/>
      <c r="C129" s="107"/>
      <c r="D129" s="107"/>
      <c r="E129" s="107"/>
      <c r="F129" s="107"/>
      <c r="G129" s="107"/>
      <c r="H129" s="108"/>
    </row>
    <row r="130" spans="1:13" ht="18.75" customHeight="1">
      <c r="A130" s="100" t="s">
        <v>3</v>
      </c>
      <c r="B130" s="101"/>
      <c r="C130" s="11">
        <v>8028</v>
      </c>
      <c r="D130" s="11">
        <v>6980</v>
      </c>
      <c r="E130" s="11">
        <v>6910</v>
      </c>
      <c r="F130" s="11">
        <v>65150</v>
      </c>
      <c r="G130" s="26">
        <f t="shared" ref="G130:G132" si="29">E130/D130-1</f>
        <v>-1.002865329512892E-2</v>
      </c>
      <c r="H130" s="27">
        <f t="shared" ref="H130:H132" si="30">E130/C130-1</f>
        <v>-0.13926258096661681</v>
      </c>
    </row>
    <row r="131" spans="1:13" ht="18.75" customHeight="1">
      <c r="A131" s="100" t="s">
        <v>22</v>
      </c>
      <c r="B131" s="101"/>
      <c r="C131" s="15">
        <v>2045962.79</v>
      </c>
      <c r="D131" s="15">
        <v>2045100</v>
      </c>
      <c r="E131" s="15">
        <v>2023638</v>
      </c>
      <c r="F131" s="15">
        <v>18534864</v>
      </c>
      <c r="G131" s="26">
        <f t="shared" si="29"/>
        <v>-1.0494352354408099E-2</v>
      </c>
      <c r="H131" s="27">
        <f t="shared" si="30"/>
        <v>-1.0911630509174652E-2</v>
      </c>
    </row>
    <row r="132" spans="1:13" ht="18.75" customHeight="1">
      <c r="A132" s="100" t="s">
        <v>1</v>
      </c>
      <c r="B132" s="101"/>
      <c r="C132" s="15">
        <f>ROUND(C131/C130,2)</f>
        <v>254.85</v>
      </c>
      <c r="D132" s="15">
        <f t="shared" ref="D132:F132" si="31">ROUND(D131/D130,2)</f>
        <v>292.99</v>
      </c>
      <c r="E132" s="15">
        <f t="shared" si="31"/>
        <v>292.86</v>
      </c>
      <c r="F132" s="15">
        <f t="shared" si="31"/>
        <v>284.5</v>
      </c>
      <c r="G132" s="26">
        <f t="shared" si="29"/>
        <v>-4.4370115020986312E-4</v>
      </c>
      <c r="H132" s="27">
        <f t="shared" si="30"/>
        <v>0.14914655679811673</v>
      </c>
    </row>
    <row r="133" spans="1:13" ht="18.75" customHeight="1">
      <c r="A133" s="106" t="s">
        <v>17</v>
      </c>
      <c r="B133" s="107"/>
      <c r="C133" s="107"/>
      <c r="D133" s="107"/>
      <c r="E133" s="107"/>
      <c r="F133" s="107"/>
      <c r="G133" s="107"/>
      <c r="H133" s="108"/>
    </row>
    <row r="134" spans="1:13" ht="18.75" customHeight="1">
      <c r="A134" s="100" t="s">
        <v>3</v>
      </c>
      <c r="B134" s="101"/>
      <c r="C134" s="49">
        <v>28</v>
      </c>
      <c r="D134" s="11">
        <v>9</v>
      </c>
      <c r="E134" s="11">
        <v>4</v>
      </c>
      <c r="F134" s="11">
        <v>147</v>
      </c>
      <c r="G134" s="26">
        <f t="shared" ref="G134:G136" si="32">E134/D134-1</f>
        <v>-0.55555555555555558</v>
      </c>
      <c r="H134" s="27">
        <f t="shared" ref="H134:H136" si="33">E134/C134-1</f>
        <v>-0.85714285714285721</v>
      </c>
    </row>
    <row r="135" spans="1:13" ht="18.75" customHeight="1">
      <c r="A135" s="100" t="s">
        <v>22</v>
      </c>
      <c r="B135" s="101"/>
      <c r="C135" s="15">
        <v>112000</v>
      </c>
      <c r="D135" s="15">
        <v>36000</v>
      </c>
      <c r="E135" s="15">
        <v>16000</v>
      </c>
      <c r="F135" s="15">
        <v>588000</v>
      </c>
      <c r="G135" s="26">
        <f t="shared" si="32"/>
        <v>-0.55555555555555558</v>
      </c>
      <c r="H135" s="27">
        <f t="shared" si="33"/>
        <v>-0.85714285714285721</v>
      </c>
    </row>
    <row r="136" spans="1:13" ht="18.75" customHeight="1">
      <c r="A136" s="100" t="s">
        <v>1</v>
      </c>
      <c r="B136" s="101"/>
      <c r="C136" s="50">
        <f>ROUND(C135/C134,2)</f>
        <v>4000</v>
      </c>
      <c r="D136" s="50">
        <f t="shared" ref="D136:F136" si="34">ROUND(D135/D134,2)</f>
        <v>4000</v>
      </c>
      <c r="E136" s="50">
        <f t="shared" si="34"/>
        <v>4000</v>
      </c>
      <c r="F136" s="50">
        <f t="shared" si="34"/>
        <v>4000</v>
      </c>
      <c r="G136" s="26">
        <f t="shared" si="32"/>
        <v>0</v>
      </c>
      <c r="H136" s="27">
        <f t="shared" si="33"/>
        <v>0</v>
      </c>
    </row>
    <row r="137" spans="1:13" ht="18.75" customHeight="1">
      <c r="A137" s="117" t="s">
        <v>18</v>
      </c>
      <c r="B137" s="118"/>
      <c r="C137" s="118"/>
      <c r="D137" s="118"/>
      <c r="E137" s="118"/>
      <c r="F137" s="118"/>
      <c r="G137" s="118"/>
      <c r="H137" s="119"/>
    </row>
    <row r="138" spans="1:13" ht="18.75" customHeight="1">
      <c r="A138" s="100" t="s">
        <v>3</v>
      </c>
      <c r="B138" s="101"/>
      <c r="C138" s="47">
        <v>1</v>
      </c>
      <c r="D138" s="11">
        <v>1</v>
      </c>
      <c r="E138" s="11">
        <v>1</v>
      </c>
      <c r="F138" s="11">
        <v>9</v>
      </c>
      <c r="G138" s="26">
        <f t="shared" ref="G138:G140" si="35">E138/D138-1</f>
        <v>0</v>
      </c>
      <c r="H138" s="27">
        <f t="shared" ref="H138:H140" si="36">E138/C138-1</f>
        <v>0</v>
      </c>
    </row>
    <row r="139" spans="1:13" ht="18.75" customHeight="1">
      <c r="A139" s="100" t="s">
        <v>22</v>
      </c>
      <c r="B139" s="101"/>
      <c r="C139" s="48">
        <v>133.84</v>
      </c>
      <c r="D139" s="15">
        <v>158.84</v>
      </c>
      <c r="E139" s="15">
        <v>158.84</v>
      </c>
      <c r="F139" s="15">
        <v>1379.56</v>
      </c>
      <c r="G139" s="26">
        <f t="shared" si="35"/>
        <v>0</v>
      </c>
      <c r="H139" s="27">
        <f t="shared" si="36"/>
        <v>0.18679019725044821</v>
      </c>
    </row>
    <row r="140" spans="1:13" ht="18.75" customHeight="1">
      <c r="A140" s="100" t="s">
        <v>1</v>
      </c>
      <c r="B140" s="101"/>
      <c r="C140" s="51">
        <f>ROUND(C139/C138,2)</f>
        <v>133.84</v>
      </c>
      <c r="D140" s="51">
        <f t="shared" ref="D140:F140" si="37">ROUND(D139/D138,2)</f>
        <v>158.84</v>
      </c>
      <c r="E140" s="51">
        <f t="shared" si="37"/>
        <v>158.84</v>
      </c>
      <c r="F140" s="51">
        <f t="shared" si="37"/>
        <v>153.28</v>
      </c>
      <c r="G140" s="26">
        <f t="shared" si="35"/>
        <v>0</v>
      </c>
      <c r="H140" s="27">
        <f t="shared" si="36"/>
        <v>0.18679019725044821</v>
      </c>
      <c r="M140" s="36"/>
    </row>
    <row r="141" spans="1:13" ht="18.75" customHeight="1">
      <c r="A141" s="106" t="s">
        <v>13</v>
      </c>
      <c r="B141" s="107"/>
      <c r="C141" s="107"/>
      <c r="D141" s="107"/>
      <c r="E141" s="107"/>
      <c r="F141" s="107"/>
      <c r="G141" s="107"/>
      <c r="H141" s="108"/>
    </row>
    <row r="142" spans="1:13" ht="18.75" customHeight="1">
      <c r="A142" s="100" t="s">
        <v>3</v>
      </c>
      <c r="B142" s="101"/>
      <c r="C142" s="11">
        <v>2021</v>
      </c>
      <c r="D142" s="11">
        <v>1656</v>
      </c>
      <c r="E142" s="11">
        <v>1632</v>
      </c>
      <c r="F142" s="11">
        <v>15757</v>
      </c>
      <c r="G142" s="26">
        <f t="shared" ref="G142:G144" si="38">E142/D142-1</f>
        <v>-1.4492753623188359E-2</v>
      </c>
      <c r="H142" s="27">
        <f t="shared" ref="H142:H144" si="39">E142/C142-1</f>
        <v>-0.19247897080653142</v>
      </c>
    </row>
    <row r="143" spans="1:13" ht="18.75" customHeight="1">
      <c r="A143" s="100" t="s">
        <v>22</v>
      </c>
      <c r="B143" s="101"/>
      <c r="C143" s="15">
        <v>516470</v>
      </c>
      <c r="D143" s="15">
        <v>483979</v>
      </c>
      <c r="E143" s="15">
        <v>478348</v>
      </c>
      <c r="F143" s="15">
        <v>4472522</v>
      </c>
      <c r="G143" s="26">
        <f t="shared" si="38"/>
        <v>-1.1634802336464967E-2</v>
      </c>
      <c r="H143" s="27">
        <f t="shared" si="39"/>
        <v>-7.3812612542838885E-2</v>
      </c>
    </row>
    <row r="144" spans="1:13" ht="18.75" customHeight="1">
      <c r="A144" s="100" t="s">
        <v>1</v>
      </c>
      <c r="B144" s="101"/>
      <c r="C144" s="15">
        <f>ROUND(C143/C142,2)</f>
        <v>255.55</v>
      </c>
      <c r="D144" s="15">
        <f t="shared" ref="D144:F144" si="40">ROUND(D143/D142,2)</f>
        <v>292.26</v>
      </c>
      <c r="E144" s="15">
        <f t="shared" si="40"/>
        <v>293.11</v>
      </c>
      <c r="F144" s="15">
        <f t="shared" si="40"/>
        <v>283.83999999999997</v>
      </c>
      <c r="G144" s="26">
        <f t="shared" si="38"/>
        <v>2.908369260247845E-3</v>
      </c>
      <c r="H144" s="27">
        <f t="shared" si="39"/>
        <v>0.14697710819800425</v>
      </c>
    </row>
    <row r="145" spans="1:8" ht="18.75" customHeight="1">
      <c r="A145" s="106" t="s">
        <v>5</v>
      </c>
      <c r="B145" s="107"/>
      <c r="C145" s="107"/>
      <c r="D145" s="107"/>
      <c r="E145" s="107"/>
      <c r="F145" s="107"/>
      <c r="G145" s="107"/>
      <c r="H145" s="108"/>
    </row>
    <row r="146" spans="1:8" ht="18.75" customHeight="1">
      <c r="A146" s="100" t="s">
        <v>3</v>
      </c>
      <c r="B146" s="101"/>
      <c r="C146" s="11">
        <v>5403</v>
      </c>
      <c r="D146" s="11">
        <v>4624</v>
      </c>
      <c r="E146" s="11">
        <v>4562</v>
      </c>
      <c r="F146" s="11">
        <v>43428</v>
      </c>
      <c r="G146" s="26">
        <f t="shared" ref="G146:G148" si="41">E146/D146-1</f>
        <v>-1.3408304498269907E-2</v>
      </c>
      <c r="H146" s="27">
        <f t="shared" ref="H146:H148" si="42">E146/C146-1</f>
        <v>-0.15565426614843603</v>
      </c>
    </row>
    <row r="147" spans="1:8" ht="18.75" customHeight="1">
      <c r="A147" s="100" t="s">
        <v>22</v>
      </c>
      <c r="B147" s="101"/>
      <c r="C147" s="15">
        <v>1224911</v>
      </c>
      <c r="D147" s="15">
        <v>1193471</v>
      </c>
      <c r="E147" s="15">
        <v>1181211</v>
      </c>
      <c r="F147" s="15">
        <v>10923381</v>
      </c>
      <c r="G147" s="26">
        <f t="shared" si="41"/>
        <v>-1.0272557942337945E-2</v>
      </c>
      <c r="H147" s="27">
        <f t="shared" si="42"/>
        <v>-3.5676061362825529E-2</v>
      </c>
    </row>
    <row r="148" spans="1:8" ht="18.75" customHeight="1">
      <c r="A148" s="100" t="s">
        <v>1</v>
      </c>
      <c r="B148" s="101"/>
      <c r="C148" s="15">
        <f>ROUND(C147/C146,2)</f>
        <v>226.71</v>
      </c>
      <c r="D148" s="15">
        <f t="shared" ref="D148:F148" si="43">ROUND(D147/D146,2)</f>
        <v>258.10000000000002</v>
      </c>
      <c r="E148" s="15">
        <f t="shared" si="43"/>
        <v>258.92</v>
      </c>
      <c r="F148" s="15">
        <f t="shared" si="43"/>
        <v>251.53</v>
      </c>
      <c r="G148" s="26">
        <f t="shared" si="41"/>
        <v>3.177063153816384E-3</v>
      </c>
      <c r="H148" s="27">
        <f t="shared" si="42"/>
        <v>0.14207577963036488</v>
      </c>
    </row>
    <row r="149" spans="1:8" ht="18.75" customHeight="1">
      <c r="A149" s="106" t="s">
        <v>6</v>
      </c>
      <c r="B149" s="107"/>
      <c r="C149" s="107"/>
      <c r="D149" s="107"/>
      <c r="E149" s="107"/>
      <c r="F149" s="107"/>
      <c r="G149" s="107"/>
      <c r="H149" s="108"/>
    </row>
    <row r="150" spans="1:8" ht="18.75" customHeight="1">
      <c r="A150" s="100" t="s">
        <v>3</v>
      </c>
      <c r="B150" s="101"/>
      <c r="C150" s="11">
        <v>22928</v>
      </c>
      <c r="D150" s="11">
        <v>19596</v>
      </c>
      <c r="E150" s="11">
        <v>19370</v>
      </c>
      <c r="F150" s="11">
        <v>183518</v>
      </c>
      <c r="G150" s="26">
        <f t="shared" ref="G150:G152" si="44">E150/D150-1</f>
        <v>-1.1532965911410509E-2</v>
      </c>
      <c r="H150" s="27">
        <f t="shared" ref="H150:H152" si="45">E150/C150-1</f>
        <v>-0.1551814375436148</v>
      </c>
    </row>
    <row r="151" spans="1:8" ht="18.75" customHeight="1">
      <c r="A151" s="100" t="s">
        <v>22</v>
      </c>
      <c r="B151" s="101"/>
      <c r="C151" s="15">
        <v>877743.02</v>
      </c>
      <c r="D151" s="15">
        <v>861089</v>
      </c>
      <c r="E151" s="15">
        <v>851744</v>
      </c>
      <c r="F151" s="15">
        <v>7832858</v>
      </c>
      <c r="G151" s="26">
        <f t="shared" si="44"/>
        <v>-1.0852536729652806E-2</v>
      </c>
      <c r="H151" s="27">
        <f t="shared" si="45"/>
        <v>-2.9620309598132777E-2</v>
      </c>
    </row>
    <row r="152" spans="1:8" ht="18.75" customHeight="1">
      <c r="A152" s="100" t="s">
        <v>1</v>
      </c>
      <c r="B152" s="101"/>
      <c r="C152" s="15">
        <f>ROUND(C151/C150,2)</f>
        <v>38.28</v>
      </c>
      <c r="D152" s="15">
        <f t="shared" ref="D152:F152" si="46">ROUND(D151/D150,2)</f>
        <v>43.94</v>
      </c>
      <c r="E152" s="15">
        <f t="shared" si="46"/>
        <v>43.97</v>
      </c>
      <c r="F152" s="15">
        <f t="shared" si="46"/>
        <v>42.68</v>
      </c>
      <c r="G152" s="26">
        <f t="shared" si="44"/>
        <v>6.8274920345934298E-4</v>
      </c>
      <c r="H152" s="27">
        <f t="shared" si="45"/>
        <v>0.14864158829676066</v>
      </c>
    </row>
    <row r="153" spans="1:8" ht="18.75" customHeight="1">
      <c r="A153" s="106" t="s">
        <v>14</v>
      </c>
      <c r="B153" s="107"/>
      <c r="C153" s="107"/>
      <c r="D153" s="107"/>
      <c r="E153" s="107"/>
      <c r="F153" s="107"/>
      <c r="G153" s="107"/>
      <c r="H153" s="108"/>
    </row>
    <row r="154" spans="1:8" ht="18.75" customHeight="1">
      <c r="A154" s="100" t="s">
        <v>3</v>
      </c>
      <c r="B154" s="101"/>
      <c r="C154" s="11">
        <v>7</v>
      </c>
      <c r="D154" s="11">
        <v>6</v>
      </c>
      <c r="E154" s="11">
        <v>6</v>
      </c>
      <c r="F154" s="11">
        <v>55</v>
      </c>
      <c r="G154" s="26">
        <f t="shared" ref="G154:G156" si="47">E154/D154-1</f>
        <v>0</v>
      </c>
      <c r="H154" s="27">
        <f t="shared" ref="H154:H156" si="48">E154/C154-1</f>
        <v>-0.1428571428571429</v>
      </c>
    </row>
    <row r="155" spans="1:8" ht="18.75" customHeight="1">
      <c r="A155" s="100" t="s">
        <v>22</v>
      </c>
      <c r="B155" s="101"/>
      <c r="C155" s="15">
        <v>6992.5</v>
      </c>
      <c r="D155" s="15">
        <v>7414.86</v>
      </c>
      <c r="E155" s="15">
        <v>7414.86</v>
      </c>
      <c r="F155" s="15">
        <v>65219.8</v>
      </c>
      <c r="G155" s="26">
        <f t="shared" si="47"/>
        <v>0</v>
      </c>
      <c r="H155" s="27">
        <f t="shared" si="48"/>
        <v>6.0401859134787239E-2</v>
      </c>
    </row>
    <row r="156" spans="1:8" ht="18.75" customHeight="1">
      <c r="A156" s="100" t="s">
        <v>1</v>
      </c>
      <c r="B156" s="101"/>
      <c r="C156" s="15">
        <f>ROUND(C155/C154,2)</f>
        <v>998.93</v>
      </c>
      <c r="D156" s="15">
        <f t="shared" ref="D156:F156" si="49">ROUND(D155/D154,2)</f>
        <v>1235.81</v>
      </c>
      <c r="E156" s="15">
        <f t="shared" si="49"/>
        <v>1235.81</v>
      </c>
      <c r="F156" s="15">
        <f t="shared" si="49"/>
        <v>1185.81</v>
      </c>
      <c r="G156" s="26">
        <f t="shared" si="47"/>
        <v>0</v>
      </c>
      <c r="H156" s="27">
        <f t="shared" si="48"/>
        <v>0.23713373309441099</v>
      </c>
    </row>
    <row r="157" spans="1:8" ht="18.75" customHeight="1">
      <c r="A157" s="106" t="s">
        <v>19</v>
      </c>
      <c r="B157" s="107"/>
      <c r="C157" s="107"/>
      <c r="D157" s="107"/>
      <c r="E157" s="107"/>
      <c r="F157" s="107"/>
      <c r="G157" s="107"/>
      <c r="H157" s="108"/>
    </row>
    <row r="158" spans="1:8" ht="18.75" customHeight="1">
      <c r="A158" s="100" t="s">
        <v>80</v>
      </c>
      <c r="B158" s="101"/>
      <c r="C158" s="11">
        <v>1346</v>
      </c>
      <c r="D158" s="11">
        <v>1406</v>
      </c>
      <c r="E158" s="11">
        <v>1402</v>
      </c>
      <c r="F158" s="11">
        <v>1380</v>
      </c>
      <c r="G158" s="26">
        <f t="shared" ref="G158:G160" si="50">E158/D158-1</f>
        <v>-2.8449502133712778E-3</v>
      </c>
      <c r="H158" s="27">
        <f t="shared" ref="H158:H164" si="51">E158/C158-1</f>
        <v>4.1604754829123403E-2</v>
      </c>
    </row>
    <row r="159" spans="1:8" ht="18.75" customHeight="1">
      <c r="A159" s="100" t="s">
        <v>35</v>
      </c>
      <c r="B159" s="101"/>
      <c r="C159" s="15">
        <v>1832622.26</v>
      </c>
      <c r="D159" s="15">
        <v>2233459.7400000002</v>
      </c>
      <c r="E159" s="15">
        <v>2253265.2400000002</v>
      </c>
      <c r="F159" s="15">
        <v>19229852.030000001</v>
      </c>
      <c r="G159" s="26">
        <f t="shared" si="50"/>
        <v>8.8676324203631474E-3</v>
      </c>
      <c r="H159" s="27">
        <f t="shared" si="51"/>
        <v>0.22953065079543467</v>
      </c>
    </row>
    <row r="160" spans="1:8" ht="18.75" customHeight="1">
      <c r="A160" s="100" t="s">
        <v>36</v>
      </c>
      <c r="B160" s="101"/>
      <c r="C160" s="15">
        <v>1338.44</v>
      </c>
      <c r="D160" s="15">
        <v>1588.44</v>
      </c>
      <c r="E160" s="15">
        <v>1588.44</v>
      </c>
      <c r="F160" s="15">
        <v>1588.44</v>
      </c>
      <c r="G160" s="26">
        <f t="shared" si="50"/>
        <v>0</v>
      </c>
      <c r="H160" s="27">
        <f t="shared" si="51"/>
        <v>0.18678461492483778</v>
      </c>
    </row>
    <row r="161" spans="1:8" ht="30.75" customHeight="1">
      <c r="A161" s="122" t="s">
        <v>37</v>
      </c>
      <c r="B161" s="123"/>
      <c r="C161" s="123"/>
      <c r="D161" s="123"/>
      <c r="E161" s="123"/>
      <c r="F161" s="123"/>
      <c r="G161" s="123"/>
      <c r="H161" s="124"/>
    </row>
    <row r="162" spans="1:8" ht="18.75" customHeight="1">
      <c r="A162" s="100" t="s">
        <v>3</v>
      </c>
      <c r="B162" s="101"/>
      <c r="C162" s="11">
        <v>298</v>
      </c>
      <c r="D162" s="11">
        <v>312</v>
      </c>
      <c r="E162" s="11">
        <v>315</v>
      </c>
      <c r="F162" s="11">
        <v>2763</v>
      </c>
      <c r="G162" s="26">
        <f t="shared" ref="G162:G164" si="52">E162/D162-1</f>
        <v>9.6153846153845812E-3</v>
      </c>
      <c r="H162" s="27">
        <f t="shared" si="51"/>
        <v>5.7046979865771785E-2</v>
      </c>
    </row>
    <row r="163" spans="1:8" ht="18.75" customHeight="1">
      <c r="A163" s="100" t="s">
        <v>22</v>
      </c>
      <c r="B163" s="101"/>
      <c r="C163" s="15">
        <v>383594.23999999999</v>
      </c>
      <c r="D163" s="15">
        <v>394822.04</v>
      </c>
      <c r="E163" s="15">
        <v>406893.68</v>
      </c>
      <c r="F163" s="15">
        <v>3544677.5700000003</v>
      </c>
      <c r="G163" s="26">
        <f t="shared" si="52"/>
        <v>3.0574888879050466E-2</v>
      </c>
      <c r="H163" s="27">
        <f t="shared" si="51"/>
        <v>6.0739806729110501E-2</v>
      </c>
    </row>
    <row r="164" spans="1:8" ht="18.75" customHeight="1">
      <c r="A164" s="100" t="s">
        <v>84</v>
      </c>
      <c r="B164" s="101"/>
      <c r="C164" s="15">
        <f t="shared" ref="C164:F164" si="53">ROUND(C163/C162,2)</f>
        <v>1287.23</v>
      </c>
      <c r="D164" s="15">
        <f t="shared" si="53"/>
        <v>1265.46</v>
      </c>
      <c r="E164" s="15">
        <f t="shared" si="53"/>
        <v>1291.73</v>
      </c>
      <c r="F164" s="15">
        <f t="shared" si="53"/>
        <v>1282.9100000000001</v>
      </c>
      <c r="G164" s="26">
        <f t="shared" si="52"/>
        <v>2.075924960093567E-2</v>
      </c>
      <c r="H164" s="27">
        <f t="shared" si="51"/>
        <v>3.4958787473877706E-3</v>
      </c>
    </row>
    <row r="165" spans="1:8" ht="18.75" customHeight="1">
      <c r="A165" s="122" t="s">
        <v>90</v>
      </c>
      <c r="B165" s="123"/>
      <c r="C165" s="123"/>
      <c r="D165" s="123"/>
      <c r="E165" s="123"/>
      <c r="F165" s="123"/>
      <c r="G165" s="123"/>
      <c r="H165" s="124"/>
    </row>
    <row r="166" spans="1:8" ht="18.75" customHeight="1">
      <c r="A166" s="100" t="s">
        <v>3</v>
      </c>
      <c r="B166" s="101"/>
      <c r="C166" s="67">
        <v>0</v>
      </c>
      <c r="D166" s="11">
        <v>2715</v>
      </c>
      <c r="E166" s="11">
        <v>24348</v>
      </c>
      <c r="F166" s="11">
        <v>27063</v>
      </c>
      <c r="G166" s="26">
        <f t="shared" ref="G166:G168" si="54">E166/D166-1</f>
        <v>7.9679558011049725</v>
      </c>
      <c r="H166" s="68" t="s">
        <v>91</v>
      </c>
    </row>
    <row r="167" spans="1:8" ht="18.75" customHeight="1">
      <c r="A167" s="100" t="s">
        <v>22</v>
      </c>
      <c r="B167" s="101"/>
      <c r="C167" s="67">
        <v>0</v>
      </c>
      <c r="D167" s="15">
        <v>13329000</v>
      </c>
      <c r="E167" s="15">
        <v>12508800</v>
      </c>
      <c r="F167" s="15">
        <v>26188500</v>
      </c>
      <c r="G167" s="26">
        <f t="shared" si="54"/>
        <v>-6.1534998874634206E-2</v>
      </c>
      <c r="H167" s="68" t="s">
        <v>91</v>
      </c>
    </row>
    <row r="168" spans="1:8" ht="18.75" customHeight="1">
      <c r="A168" s="97" t="s">
        <v>73</v>
      </c>
      <c r="B168" s="98"/>
      <c r="C168" s="69">
        <v>0</v>
      </c>
      <c r="D168" s="18">
        <v>300</v>
      </c>
      <c r="E168" s="18">
        <v>300</v>
      </c>
      <c r="F168" s="18">
        <v>300</v>
      </c>
      <c r="G168" s="28">
        <f t="shared" si="54"/>
        <v>0</v>
      </c>
      <c r="H168" s="68" t="s">
        <v>91</v>
      </c>
    </row>
    <row r="169" spans="1:8" ht="26.25" customHeight="1">
      <c r="A169" s="120" t="s">
        <v>51</v>
      </c>
      <c r="B169" s="120"/>
      <c r="C169" s="120"/>
      <c r="D169" s="120"/>
      <c r="E169" s="120"/>
      <c r="F169" s="120"/>
      <c r="G169" s="120"/>
      <c r="H169" s="120"/>
    </row>
    <row r="170" spans="1:8">
      <c r="A170" s="121" t="s">
        <v>52</v>
      </c>
      <c r="B170" s="121"/>
      <c r="C170" s="121"/>
      <c r="D170" s="121"/>
      <c r="E170" s="121"/>
      <c r="F170" s="121"/>
      <c r="G170" s="121"/>
      <c r="H170" s="121"/>
    </row>
    <row r="171" spans="1:8">
      <c r="D171" s="42"/>
      <c r="E171" s="42"/>
      <c r="F171" s="42"/>
      <c r="G171" s="42"/>
      <c r="H171" s="42"/>
    </row>
    <row r="172" spans="1:8">
      <c r="D172" s="37"/>
      <c r="E172" s="37"/>
      <c r="F172" s="37"/>
      <c r="G172" s="52"/>
      <c r="H172" s="42"/>
    </row>
  </sheetData>
  <mergeCells count="158">
    <mergeCell ref="A164:B164"/>
    <mergeCell ref="A169:H169"/>
    <mergeCell ref="A170:H170"/>
    <mergeCell ref="A158:B158"/>
    <mergeCell ref="A159:B159"/>
    <mergeCell ref="A160:B160"/>
    <mergeCell ref="A161:H161"/>
    <mergeCell ref="A162:B162"/>
    <mergeCell ref="A163:B163"/>
    <mergeCell ref="A165:H165"/>
    <mergeCell ref="A166:B166"/>
    <mergeCell ref="A167:B167"/>
    <mergeCell ref="A168:B168"/>
    <mergeCell ref="A152:B152"/>
    <mergeCell ref="A153:H153"/>
    <mergeCell ref="A154:B154"/>
    <mergeCell ref="A155:B155"/>
    <mergeCell ref="A156:B156"/>
    <mergeCell ref="A157:H157"/>
    <mergeCell ref="A146:B146"/>
    <mergeCell ref="A147:B147"/>
    <mergeCell ref="A148:B148"/>
    <mergeCell ref="A149:H149"/>
    <mergeCell ref="A150:B150"/>
    <mergeCell ref="A151:B151"/>
    <mergeCell ref="A140:B140"/>
    <mergeCell ref="A141:H141"/>
    <mergeCell ref="A142:B142"/>
    <mergeCell ref="A143:B143"/>
    <mergeCell ref="A144:B144"/>
    <mergeCell ref="A145:H145"/>
    <mergeCell ref="A134:B134"/>
    <mergeCell ref="A135:B135"/>
    <mergeCell ref="A136:B136"/>
    <mergeCell ref="A137:H137"/>
    <mergeCell ref="A138:B138"/>
    <mergeCell ref="A139:B139"/>
    <mergeCell ref="A128:B128"/>
    <mergeCell ref="A129:H129"/>
    <mergeCell ref="A130:B130"/>
    <mergeCell ref="A131:B131"/>
    <mergeCell ref="A132:B132"/>
    <mergeCell ref="A133:H133"/>
    <mergeCell ref="A122:B122"/>
    <mergeCell ref="A123:B123"/>
    <mergeCell ref="A124:B124"/>
    <mergeCell ref="A125:H125"/>
    <mergeCell ref="A126:B126"/>
    <mergeCell ref="A127:B127"/>
    <mergeCell ref="G115:H115"/>
    <mergeCell ref="A117:H117"/>
    <mergeCell ref="A118:B118"/>
    <mergeCell ref="A119:B119"/>
    <mergeCell ref="A120:B120"/>
    <mergeCell ref="A121:H121"/>
    <mergeCell ref="A111:B111"/>
    <mergeCell ref="A113:H113"/>
    <mergeCell ref="A114:B116"/>
    <mergeCell ref="D114:H114"/>
    <mergeCell ref="C115:C116"/>
    <mergeCell ref="D115:D116"/>
    <mergeCell ref="E115:E116"/>
    <mergeCell ref="F115:F116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Wrzesień</vt:lpstr>
      <vt:lpstr>Wrzesień!Obszar_wydruku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2023-10-23T14:12:48Z</cp:lastPrinted>
  <dcterms:created xsi:type="dcterms:W3CDTF">2008-02-15T13:23:15Z</dcterms:created>
  <dcterms:modified xsi:type="dcterms:W3CDTF">2023-10-25T07:54:08Z</dcterms:modified>
</cp:coreProperties>
</file>