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bda\Desktop\do publikacji\"/>
    </mc:Choice>
  </mc:AlternateContent>
  <bookViews>
    <workbookView xWindow="0" yWindow="60" windowWidth="19140" windowHeight="11955"/>
  </bookViews>
  <sheets>
    <sheet name="do zatwierdzenia do Ministra" sheetId="2" r:id="rId1"/>
    <sheet name="Arkusz1" sheetId="1" r:id="rId2"/>
    <sheet name="Arkusz3" sheetId="3" r:id="rId3"/>
  </sheets>
  <definedNames>
    <definedName name="_xlnm._FilterDatabase" localSheetId="1" hidden="1">Arkusz1!#REF!</definedName>
  </definedNames>
  <calcPr calcId="152511"/>
</workbook>
</file>

<file path=xl/calcChain.xml><?xml version="1.0" encoding="utf-8"?>
<calcChain xmlns="http://schemas.openxmlformats.org/spreadsheetml/2006/main">
  <c r="H34" i="2" l="1"/>
  <c r="G34" i="2"/>
  <c r="F34" i="2"/>
  <c r="C34" i="2" s="1"/>
  <c r="E34" i="2"/>
  <c r="D34" i="2"/>
  <c r="H125" i="2"/>
  <c r="H124" i="2" s="1"/>
  <c r="G125" i="2"/>
  <c r="G124" i="2" s="1"/>
  <c r="F125" i="2"/>
  <c r="E125" i="2"/>
  <c r="D125" i="2"/>
  <c r="D124" i="2" s="1"/>
  <c r="C126" i="2"/>
  <c r="C125" i="2"/>
  <c r="F124" i="2"/>
  <c r="E124" i="2"/>
  <c r="H47" i="2"/>
  <c r="H46" i="2" s="1"/>
  <c r="G47" i="2"/>
  <c r="G46" i="2" s="1"/>
  <c r="F47" i="2"/>
  <c r="D47" i="2"/>
  <c r="E47" i="2"/>
  <c r="E46" i="2" s="1"/>
  <c r="C49" i="2"/>
  <c r="H51" i="2"/>
  <c r="G51" i="2"/>
  <c r="F51" i="2"/>
  <c r="E51" i="2"/>
  <c r="D51" i="2"/>
  <c r="C52" i="2"/>
  <c r="C53" i="2"/>
  <c r="D120" i="2"/>
  <c r="H120" i="2"/>
  <c r="G120" i="2"/>
  <c r="F120" i="2"/>
  <c r="E120" i="2"/>
  <c r="C122" i="2"/>
  <c r="C121" i="2"/>
  <c r="C123" i="2"/>
  <c r="C119" i="2"/>
  <c r="D118" i="2"/>
  <c r="H118" i="2"/>
  <c r="G118" i="2"/>
  <c r="F118" i="2"/>
  <c r="E118" i="2"/>
  <c r="C98" i="2"/>
  <c r="C97" i="2"/>
  <c r="C96" i="2"/>
  <c r="C99" i="2"/>
  <c r="C95" i="2"/>
  <c r="C94" i="2"/>
  <c r="C93" i="2"/>
  <c r="C92" i="2"/>
  <c r="C91" i="2"/>
  <c r="H44" i="2"/>
  <c r="H43" i="2" s="1"/>
  <c r="G44" i="2"/>
  <c r="G43" i="2" s="1"/>
  <c r="F44" i="2"/>
  <c r="F43" i="2" s="1"/>
  <c r="D44" i="2"/>
  <c r="D43" i="2" s="1"/>
  <c r="E44" i="2"/>
  <c r="E43" i="2" s="1"/>
  <c r="C45" i="2"/>
  <c r="H61" i="2"/>
  <c r="G61" i="2"/>
  <c r="F61" i="2"/>
  <c r="D61" i="2"/>
  <c r="E61" i="2"/>
  <c r="C109" i="2"/>
  <c r="H108" i="2"/>
  <c r="G108" i="2"/>
  <c r="E108" i="2"/>
  <c r="D108" i="2"/>
  <c r="F108" i="2"/>
  <c r="H113" i="2"/>
  <c r="G113" i="2"/>
  <c r="F113" i="2"/>
  <c r="D113" i="2"/>
  <c r="C114" i="2"/>
  <c r="H106" i="2"/>
  <c r="H105" i="2" s="1"/>
  <c r="G106" i="2"/>
  <c r="G105" i="2" s="1"/>
  <c r="F106" i="2"/>
  <c r="F105" i="2" s="1"/>
  <c r="E106" i="2"/>
  <c r="E105" i="2" s="1"/>
  <c r="D106" i="2"/>
  <c r="D105" i="2" s="1"/>
  <c r="D54" i="2"/>
  <c r="H54" i="2"/>
  <c r="G54" i="2"/>
  <c r="F54" i="2"/>
  <c r="E54" i="2"/>
  <c r="G83" i="2"/>
  <c r="C75" i="2"/>
  <c r="C77" i="2"/>
  <c r="H72" i="2"/>
  <c r="G72" i="2"/>
  <c r="F72" i="2"/>
  <c r="E72" i="2"/>
  <c r="D72" i="2"/>
  <c r="C76" i="2"/>
  <c r="C39" i="2"/>
  <c r="H38" i="2"/>
  <c r="G38" i="2"/>
  <c r="F38" i="2"/>
  <c r="E38" i="2"/>
  <c r="D38" i="2"/>
  <c r="C37" i="2"/>
  <c r="H36" i="2"/>
  <c r="G36" i="2"/>
  <c r="F36" i="2"/>
  <c r="E36" i="2"/>
  <c r="D36" i="2"/>
  <c r="C103" i="2"/>
  <c r="C16" i="2"/>
  <c r="E117" i="2"/>
  <c r="H89" i="2"/>
  <c r="G89" i="2"/>
  <c r="F89" i="2"/>
  <c r="E89" i="2"/>
  <c r="D89" i="2"/>
  <c r="H83" i="2"/>
  <c r="F83" i="2"/>
  <c r="E83" i="2"/>
  <c r="D83" i="2"/>
  <c r="C88" i="2"/>
  <c r="C87" i="2"/>
  <c r="C86" i="2"/>
  <c r="C85" i="2"/>
  <c r="C84" i="2"/>
  <c r="H79" i="2"/>
  <c r="G79" i="2"/>
  <c r="F79" i="2"/>
  <c r="E79" i="2"/>
  <c r="D79" i="2"/>
  <c r="D78" i="2" s="1"/>
  <c r="C82" i="2"/>
  <c r="C81" i="2"/>
  <c r="C80" i="2"/>
  <c r="C66" i="2"/>
  <c r="C65" i="2"/>
  <c r="C64" i="2"/>
  <c r="C74" i="2"/>
  <c r="C73" i="2"/>
  <c r="D56" i="2"/>
  <c r="H56" i="2"/>
  <c r="G56" i="2"/>
  <c r="F56" i="2"/>
  <c r="E56" i="2"/>
  <c r="C60" i="2"/>
  <c r="C59" i="2"/>
  <c r="C58" i="2"/>
  <c r="C55" i="2"/>
  <c r="H115" i="2"/>
  <c r="G115" i="2"/>
  <c r="F115" i="2"/>
  <c r="E115" i="2"/>
  <c r="C116" i="2"/>
  <c r="D115" i="2"/>
  <c r="H41" i="2"/>
  <c r="H40" i="2" s="1"/>
  <c r="G41" i="2"/>
  <c r="G40" i="2" s="1"/>
  <c r="F41" i="2"/>
  <c r="F40" i="2" s="1"/>
  <c r="E41" i="2"/>
  <c r="E40" i="2" s="1"/>
  <c r="D41" i="2"/>
  <c r="D40" i="2" s="1"/>
  <c r="C42" i="2"/>
  <c r="H110" i="2"/>
  <c r="G110" i="2"/>
  <c r="F110" i="2"/>
  <c r="E110" i="2"/>
  <c r="D110" i="2"/>
  <c r="C112" i="2"/>
  <c r="C111" i="2"/>
  <c r="C124" i="2" l="1"/>
  <c r="E78" i="2"/>
  <c r="H78" i="2"/>
  <c r="H117" i="2"/>
  <c r="G117" i="2"/>
  <c r="F78" i="2"/>
  <c r="G78" i="2"/>
  <c r="D117" i="2"/>
  <c r="C47" i="2"/>
  <c r="C46" i="2" s="1"/>
  <c r="C51" i="2"/>
  <c r="F46" i="2"/>
  <c r="D46" i="2"/>
  <c r="F117" i="2"/>
  <c r="C106" i="2"/>
  <c r="C61" i="2"/>
  <c r="C44" i="2"/>
  <c r="C43" i="2" s="1"/>
  <c r="C79" i="2"/>
  <c r="E35" i="2"/>
  <c r="G35" i="2"/>
  <c r="C36" i="2"/>
  <c r="H35" i="2"/>
  <c r="F35" i="2"/>
  <c r="F50" i="2"/>
  <c r="C38" i="2"/>
  <c r="D35" i="2"/>
  <c r="D50" i="2"/>
  <c r="H50" i="2"/>
  <c r="E50" i="2"/>
  <c r="G50" i="2"/>
  <c r="C115" i="2"/>
  <c r="C83" i="2"/>
  <c r="C54" i="2"/>
  <c r="C41" i="2"/>
  <c r="C40" i="2" s="1"/>
  <c r="C110" i="2"/>
  <c r="C35" i="2" l="1"/>
  <c r="H102" i="2"/>
  <c r="H101" i="2" s="1"/>
  <c r="G101" i="2"/>
  <c r="F102" i="2"/>
  <c r="F101" i="2" s="1"/>
  <c r="E102" i="2"/>
  <c r="E101" i="2" s="1"/>
  <c r="C104" i="2"/>
  <c r="D102" i="2"/>
  <c r="C102" i="2" l="1"/>
  <c r="C101" i="2" s="1"/>
  <c r="D101" i="2"/>
  <c r="C120" i="2"/>
  <c r="C118" i="2"/>
  <c r="C113" i="2"/>
  <c r="C108" i="2"/>
  <c r="C105" i="2" s="1"/>
  <c r="C107" i="2"/>
  <c r="C100" i="2"/>
  <c r="C90" i="2"/>
  <c r="C71" i="2"/>
  <c r="C70" i="2"/>
  <c r="C69" i="2"/>
  <c r="C68" i="2"/>
  <c r="C67" i="2"/>
  <c r="C62" i="2"/>
  <c r="C57" i="2"/>
  <c r="C72" i="2"/>
  <c r="C56" i="2"/>
  <c r="C50" i="2" l="1"/>
  <c r="C117" i="2"/>
  <c r="C12" i="2"/>
  <c r="C89" i="2"/>
  <c r="C78" i="2" s="1"/>
  <c r="C63" i="2"/>
</calcChain>
</file>

<file path=xl/sharedStrings.xml><?xml version="1.0" encoding="utf-8"?>
<sst xmlns="http://schemas.openxmlformats.org/spreadsheetml/2006/main" count="132" uniqueCount="129">
  <si>
    <t>DZIAł</t>
  </si>
  <si>
    <t>TREŚĆ</t>
  </si>
  <si>
    <t>ROZDZIAŁ</t>
  </si>
  <si>
    <t>Pozostałe zadania w zakresie kultury</t>
  </si>
  <si>
    <t>Ochrona zabytków i opieka nad zabytkami</t>
  </si>
  <si>
    <t>Dział</t>
  </si>
  <si>
    <t>Rozdz.</t>
  </si>
  <si>
    <t>§2840</t>
  </si>
  <si>
    <t>§2730</t>
  </si>
  <si>
    <t>§2240</t>
  </si>
  <si>
    <t>§2250</t>
  </si>
  <si>
    <t xml:space="preserve">TEATRY </t>
  </si>
  <si>
    <t>FILHARMONIE, ORKIESTRY, CHÓRY, KAPELE</t>
  </si>
  <si>
    <t xml:space="preserve"> CENTRA KULTURY I SZTUKI</t>
  </si>
  <si>
    <t>Instytut Adama Mickiewicza w Warszawie</t>
  </si>
  <si>
    <t xml:space="preserve">Narodowe Centrum Kultury w Warszawie </t>
  </si>
  <si>
    <t>Instytut Książki w Krakowie</t>
  </si>
  <si>
    <t>POZOSTAŁE INSTYTUCJE KULTURY</t>
  </si>
  <si>
    <t>Instytut Teatralny Warszawa</t>
  </si>
  <si>
    <t>Narodowy Instytut Audiowizualny</t>
  </si>
  <si>
    <t>Instytut Muzyki i Tańca w Warszawie</t>
  </si>
  <si>
    <t>MUZEA</t>
  </si>
  <si>
    <t>Muzeum Narodowe w Warszawie</t>
  </si>
  <si>
    <t>Muzeum Łazienki Królewskie w Warszawie</t>
  </si>
  <si>
    <t>Muzeum Historii Polski w Warszawie</t>
  </si>
  <si>
    <t>kontynuacja i rozbudowa portalu edukacyjnego dzieje.pl</t>
  </si>
  <si>
    <t>Muzea</t>
  </si>
  <si>
    <t xml:space="preserve">Biblioteki  </t>
  </si>
  <si>
    <t xml:space="preserve">Pozostałe instytucje kultury </t>
  </si>
  <si>
    <t xml:space="preserve">Centra kultury i sztuki  </t>
  </si>
  <si>
    <t xml:space="preserve">Galerie i biura wystaw artystycznych </t>
  </si>
  <si>
    <t xml:space="preserve">Domy i ośrodki kultury, świetlice i kluby </t>
  </si>
  <si>
    <t xml:space="preserve">Filharmonie, orkiestry, chóry i kapele </t>
  </si>
  <si>
    <t xml:space="preserve">Teatry </t>
  </si>
  <si>
    <t>w tym:  środki na stypendia - Gaude Polonia i Młoda Polska</t>
  </si>
  <si>
    <t>Zadania z zakresu mecenatu państwa</t>
  </si>
  <si>
    <t>Cz. 24 - KULTURA  I  OCHRONA  DZIEDZICTWA  NARODOWEGO</t>
  </si>
  <si>
    <t>Dz. 921 - Kultura i ochrona dziedzictwa narodowego</t>
  </si>
  <si>
    <t>Rada Ochrony Pamięci Walk i Męczeństwa</t>
  </si>
  <si>
    <t xml:space="preserve"> I N S T Y T U C J E  I  P O Z O S T A Ł E  O S O B Y  P R A W N E</t>
  </si>
  <si>
    <t>w tym: na finansowanie lub dofinansowywanie prac remontowych i konserwatorskich obiektów zabytkowych</t>
  </si>
  <si>
    <t>z tego *:</t>
  </si>
  <si>
    <t xml:space="preserve">*/ Rozporządzenie Ministra Finansów z dnia 2.03.2010 r. w sprawie szczegółowej klasyfikacji dochodów, wydatków, przychodów i rozchodów oraz środków pochodzących ze źródeł zagranicznych (Dz. U. z 2010 r. nr 38, poz. 207 ze zm.)
</t>
  </si>
  <si>
    <t>§ 2240 - Dotacje celowe przekazane z budżetu państwa dla państwowej instytucji kultury na dofinansowanie zadań bieżących objętych mecenatem państwa, wykonywanych w ramach programów ministra właściwego do spraw kultury i ochrony dziedzictwa narodowego przez samorządowe instytucje kultury</t>
  </si>
  <si>
    <t>§ 2250 - Dotacje celowe przekazane z budżetu państwa dla państwowej instytucji kultury na dofinansowanie zadań bieżących objętych mecenatem państwa, wykonywanych w ramach programów ministra właściwego do spraw kultury i ochrony dziedzictwa narodowego przez jednostki niezaliczane do sektora finansów publicznych</t>
  </si>
  <si>
    <t>§ 2730 - Dotacje celowe z budżetu na finansowanie lub dofinansowanie prac remontowych i konserwatorskich obiektów zabytkowych, przekazane jednostkom zaliczanym do sektora finansów publicznych</t>
  </si>
  <si>
    <t>§ 2840 - Dotacja celowa z budżetu państwa na finansowanie lub dofinansowanie ustawowo określonych zadań bieżących realizowanych przez pozostałe jednostki sektora finansów publicznych</t>
  </si>
  <si>
    <t>dotacje dla stowarzyszeń  na czasopisma poświęcone  historii kresów południowo-wschodnich, poruszające problematykę katyńską, poświęcone losom żołnierzy Armii Krajowej oraz martyrologii polskich zesłańców w Rosji i ZSRR represjonowanych przez reżim stalinowski</t>
  </si>
  <si>
    <t>§ 2800 - Dotacja celowa z budżetu dla pozostałych jednostek zaliczanych do sektora finansów publicznych</t>
  </si>
  <si>
    <t>OŚRODKI OCHRONY I DOKUMENTACJI ZABYTKÓW</t>
  </si>
  <si>
    <t>Narodowy Instytut Dziedzictwa</t>
  </si>
  <si>
    <t>w tym: Zadania związane z pełnieniem funkcji Centrum Kompetencji w zakresie digitalizacji zabytków w ramach Programu Wieloletniego "Kultura+", Priorytetu "Digitalizacja"</t>
  </si>
  <si>
    <t>§ 2800</t>
  </si>
  <si>
    <t>Narodowy Instytut Muzealnictwa i Ochrony Zbiorów</t>
  </si>
  <si>
    <t>BIBLIOTEKI</t>
  </si>
  <si>
    <t>w tym: Zadania związane z pełnieniem funkcji Centrum Kompetencji w zakresie digitalizacji materiałów bibiotecznych w ramach Programu Wieloletniego "Kultura+", Priorytetu "Digitalizacja"</t>
  </si>
  <si>
    <t>Dofinansowanie zadań bieżących objętych mecenatem państwa w ramach  programu MKiDN pn. „Zakup nowości wydawniczych do bibliotek" realizowanego w ramach zadań własnych Biblioteki Narodowej</t>
  </si>
  <si>
    <t>Muzeum Pałacu Króla Jana III w Wilanowie</t>
  </si>
  <si>
    <t>realizacja współpracy z Trockim Narodowym Parkiem Historycznym na Litwie  - projekt "Zatrocze"</t>
  </si>
  <si>
    <t>w tym: dofinansowania w trybie programu MKiDN pn. "Patriotyzm Jutra" realizowanego w ramach zadan wlasnych MHP</t>
  </si>
  <si>
    <t>Teatr Narodowy w Warszawie</t>
  </si>
  <si>
    <t>Mędzynarodowe Centrum Kultury w Krakowie</t>
  </si>
  <si>
    <t xml:space="preserve">w tym: koszt zakupu biletów lotniczych do Calgary dla uczestników konkursu Marnigside Music Bridge </t>
  </si>
  <si>
    <t>prowadzenie Programu stypendialnego im. Bronisława Geremka w Instytucie Nauk Humanistycznych w Wiedniu</t>
  </si>
  <si>
    <t>grant dla Mlodzieżowy Orkiestry Unii Europejskiej</t>
  </si>
  <si>
    <t>stypendium dla polskiego przedstawiciela w Fundacji Gneshagen</t>
  </si>
  <si>
    <t>w tym: dofinansowania w ramach programu MKiDN pn. "Biblioteka+". Szkolenia dla Bibliotekarzy" realizowanego w ramach zadań własnych Instytutu Książki</t>
  </si>
  <si>
    <t>dofinansowanie zadań bieżących objętych mecenatem państwa w ramach programu :"Kultura Interwencje" realizowanego w ramach zadań własnych NCK</t>
  </si>
  <si>
    <t>dofinansowanie zadań bieżących objętych mecenatem państwa w ramach programu :"Dom Kultury+. Incjatywy lokalne" realizowanego w ramach zadań własnych NCK</t>
  </si>
  <si>
    <t>dofinansowanie zadań bieżących objętych mecenatem państwa w ramach programu :"Polsko -Ukraińska Wymiana Młodzieży" realizowanego w ramach zadań własnych NCK</t>
  </si>
  <si>
    <t>projekt "Wschód Kultury"</t>
  </si>
  <si>
    <t>organizacja Gali Nagród Ministra KiDN</t>
  </si>
  <si>
    <t xml:space="preserve">organizacja Gali Nagród im. Oskara Kolberga </t>
  </si>
  <si>
    <t>realizacja projektu "NieKongresu Animatorów Kultury"</t>
  </si>
  <si>
    <t>w tym: dofinansowania w ramach Programu MKiDN pn "Lato w Tetarze" realizowanych w ramach zadań wlasnych Instytutu Teatralnego</t>
  </si>
  <si>
    <t>dofinansowania w ramach Programu MKiDN pn "Teatr Polska" realizowanych w ramach zadań wlasnych Instytutu Teatralnego</t>
  </si>
  <si>
    <t>w tym: projekt "Muzyczne białe plamy"</t>
  </si>
  <si>
    <t>projekt "Scena dla tańca"</t>
  </si>
  <si>
    <t>projekt "Myśl w ruchu"</t>
  </si>
  <si>
    <t>projekt "Zamówienia choreograficzne"</t>
  </si>
  <si>
    <t>w tym: Zadania związane z pełnieniem funkcji Centrum Kompetencji w zakresie digitalizacji materiałów audiowizualnych w ramach Programu Wieloletniego "Kultura+", Priorytetu "Digitalizacja"</t>
  </si>
  <si>
    <t>Dotacje celowe na wydatki bieżące 2014</t>
  </si>
  <si>
    <t>Instytucje kultury</t>
  </si>
  <si>
    <r>
      <rPr>
        <b/>
        <sz val="14"/>
        <color theme="1"/>
        <rFont val="Times New Roman"/>
        <family val="1"/>
        <charset val="238"/>
      </rPr>
      <t>Załącznik Nr 7</t>
    </r>
    <r>
      <rPr>
        <sz val="14"/>
        <color theme="1"/>
        <rFont val="Times New Roman"/>
        <family val="1"/>
        <charset val="238"/>
      </rPr>
      <t xml:space="preserve"> - Instytucje kultury - dotacja celowa na wydatki bieżące na 2015 r.</t>
    </r>
  </si>
  <si>
    <t xml:space="preserve">Dotacje celowe na wydatki bieżące 2015 r. </t>
  </si>
  <si>
    <t>Pozostała działalność</t>
  </si>
  <si>
    <t>Ośrodki ochrony i dokumentacji zabytków</t>
  </si>
  <si>
    <t xml:space="preserve">Pozostała działalność </t>
  </si>
  <si>
    <t>w tym: remont elewacji budynku technicznego TN przy ul. Wierzbowej 3</t>
  </si>
  <si>
    <t>Centrum Technologii Audiowizualnych</t>
  </si>
  <si>
    <t>w tym: renowacja kostiumów i rekwizytów byłej Wytwórni Filmów Fabulranych we Wrocławiu</t>
  </si>
  <si>
    <t>Wytówrnia Filmów Dokumentlanych i Fabularnych w Warszawie</t>
  </si>
  <si>
    <t>dofinansowania w ramach programu MKiDN pn. "Dyskusyjne Kluby Książki" realizowanego w ramach zadań własnych Instytutu Książki</t>
  </si>
  <si>
    <t>projekt "Mlody Tancerz Roku</t>
  </si>
  <si>
    <t>Organizacja polskich stoisk na zagranicznych targach książki</t>
  </si>
  <si>
    <t>Realizacja programu szkoleń dla bibliotekarzy pt. "Projekt kulturalny - jak go realizować"</t>
  </si>
  <si>
    <t>Obsługa i promocja PW "Kultura+", priorytet "Biblioteka+. Infrastruktura bibliotek"</t>
  </si>
  <si>
    <t>Organizacja Konkursu "Klasyka Żywa"</t>
  </si>
  <si>
    <t>w tym: projekt "Polski Petersburg"</t>
  </si>
  <si>
    <t>w tym: Realizacja wspólnie organizowanej z Muzeum Narodowym w Pekinie wystawy "Skarby z kraju Chopina"</t>
  </si>
  <si>
    <t xml:space="preserve"> I Kongres Muzealników Polskich</t>
  </si>
  <si>
    <t>Narodowe Forum Muzyki</t>
  </si>
  <si>
    <t>Przygotowania do organizacji Europejskiej Stolicy Kultury</t>
  </si>
  <si>
    <t xml:space="preserve"> Rozwój portalu NInAteka</t>
  </si>
  <si>
    <t xml:space="preserve"> Rozwój periodyku internetowego dwutygodnik.com</t>
  </si>
  <si>
    <t xml:space="preserve"> Realizacja zadań związanych z pełnieniem funkcji Centrum Kompetencji ds. digitalizacji materiałów audiowizualnych</t>
  </si>
  <si>
    <t>Rozwój periodyku Muzykoteka Szkolna</t>
  </si>
  <si>
    <t>Działalność wydawnicza</t>
  </si>
  <si>
    <t>Udział w produkcjach wydawniczych</t>
  </si>
  <si>
    <t>Realizacja współpracy z nadawcami publicznymi</t>
  </si>
  <si>
    <t>Promocja i komunikacja</t>
  </si>
  <si>
    <t>Realizacja projektów animacyjnych</t>
  </si>
  <si>
    <t>Udział w festiwalach</t>
  </si>
  <si>
    <t>Zadania związane z pełnieniem funkcji Centrum Kompetencji w zakresie digitalizacji muzealiów w ramach Programu Wieloletniego "Kultura+", Priorytetu "Digitalizacja"</t>
  </si>
  <si>
    <t>w tym: Organizacja sekretariatu I Kongresu Muzealników Polskich</t>
  </si>
  <si>
    <t>Realizcja projektu Heritage Plus</t>
  </si>
  <si>
    <t>dofinansowanie zadań bieżących objętych mecenatem państwa w ramach programu: "Ojczysty - dodaj do ulubionych" realizowanego w ramach zadań własnych NCK</t>
  </si>
  <si>
    <t>Narodowy Instytut Fryderyka Chopina</t>
  </si>
  <si>
    <t>Realizacja Festiwalu "Chopin i Jego Europa"</t>
  </si>
  <si>
    <t>w tym:  Organizacja XVII Międzynarodowego Konkursu Pianistycznego im. Fryderyka Chopina</t>
  </si>
  <si>
    <t>Państwowe Muzeum Auschwitz-Birkenau</t>
  </si>
  <si>
    <t>w tym: Realizacja obchodów 70. Rocznicy wyzwolenia niemieckiego nazistowskiego obozu koncentracyjnego i zagłady Auschwitz - Birkenau</t>
  </si>
  <si>
    <t>Galerie i biura wystaw artystycznych</t>
  </si>
  <si>
    <t>Zachęta - Narodowa Galeria sztuki</t>
  </si>
  <si>
    <t>Remont Pawilonu Polskiego w Wenecji</t>
  </si>
  <si>
    <t>w tym:  Organizacja projektu Biennale w Wenecji</t>
  </si>
  <si>
    <t>Instytucje kinematografii</t>
  </si>
  <si>
    <t>Centrum polsko-Rosyjskiego Dialogu i Porozumienia</t>
  </si>
  <si>
    <t>Polsko-Rosyjska Wymiana Młodzieży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</si>
</sst>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Verdana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7" fillId="0" borderId="0" xfId="0" applyFont="1"/>
    <xf numFmtId="0" fontId="1" fillId="2" borderId="0" xfId="0" applyFont="1" applyFill="1" applyAlignment="1"/>
    <xf numFmtId="0" fontId="1" fillId="2" borderId="0" xfId="0" applyFont="1" applyFill="1" applyBorder="1"/>
    <xf numFmtId="0" fontId="3" fillId="2" borderId="0" xfId="0" applyFont="1" applyFill="1" applyBorder="1"/>
    <xf numFmtId="0" fontId="7" fillId="2" borderId="0" xfId="0" applyFont="1" applyFill="1"/>
    <xf numFmtId="3" fontId="3" fillId="2" borderId="5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11" fillId="2" borderId="25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/>
    <xf numFmtId="3" fontId="1" fillId="2" borderId="4" xfId="0" applyNumberFormat="1" applyFont="1" applyFill="1" applyBorder="1"/>
    <xf numFmtId="3" fontId="3" fillId="2" borderId="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3" fontId="3" fillId="2" borderId="19" xfId="0" applyNumberFormat="1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/>
    <xf numFmtId="3" fontId="1" fillId="2" borderId="19" xfId="0" applyNumberFormat="1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3" fontId="1" fillId="2" borderId="20" xfId="0" applyNumberFormat="1" applyFont="1" applyFill="1" applyBorder="1"/>
    <xf numFmtId="0" fontId="3" fillId="2" borderId="22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7" fillId="2" borderId="6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1" fillId="2" borderId="17" xfId="0" applyNumberFormat="1" applyFont="1" applyFill="1" applyBorder="1"/>
    <xf numFmtId="0" fontId="7" fillId="2" borderId="12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0" fontId="8" fillId="2" borderId="6" xfId="0" applyFont="1" applyFill="1" applyBorder="1"/>
    <xf numFmtId="0" fontId="2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 wrapText="1"/>
    </xf>
    <xf numFmtId="0" fontId="14" fillId="2" borderId="0" xfId="0" applyFont="1" applyFill="1"/>
    <xf numFmtId="3" fontId="1" fillId="2" borderId="0" xfId="0" applyNumberFormat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2" fillId="0" borderId="30" xfId="0" applyFont="1" applyBorder="1"/>
    <xf numFmtId="3" fontId="1" fillId="2" borderId="29" xfId="0" applyNumberFormat="1" applyFont="1" applyFill="1" applyBorder="1"/>
    <xf numFmtId="0" fontId="12" fillId="0" borderId="19" xfId="0" applyFont="1" applyBorder="1"/>
    <xf numFmtId="3" fontId="2" fillId="2" borderId="2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3" fillId="2" borderId="32" xfId="0" applyFont="1" applyFill="1" applyBorder="1"/>
    <xf numFmtId="3" fontId="3" fillId="2" borderId="31" xfId="0" applyNumberFormat="1" applyFont="1" applyFill="1" applyBorder="1"/>
    <xf numFmtId="0" fontId="3" fillId="2" borderId="28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2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7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0" fillId="2" borderId="9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topLeftCell="A32" zoomScaleNormal="100" workbookViewId="0">
      <pane ySplit="1170" topLeftCell="A112" activePane="bottomLeft"/>
      <selection pane="bottomLeft" activeCell="G16" sqref="G16:H16"/>
    </sheetView>
  </sheetViews>
  <sheetFormatPr defaultColWidth="9" defaultRowHeight="12.75"/>
  <cols>
    <col min="1" max="1" width="9" style="5"/>
    <col min="2" max="2" width="68.5" style="5" customWidth="1"/>
    <col min="3" max="3" width="19.75" style="5" customWidth="1"/>
    <col min="4" max="5" width="11.75" style="5" customWidth="1"/>
    <col min="6" max="6" width="12" style="5" customWidth="1"/>
    <col min="7" max="7" width="14.25" style="5" customWidth="1"/>
    <col min="8" max="8" width="13.375" style="5" customWidth="1"/>
    <col min="9" max="16384" width="9" style="5"/>
  </cols>
  <sheetData>
    <row r="1" spans="1:8" ht="18.75">
      <c r="A1" s="85" t="s">
        <v>83</v>
      </c>
    </row>
    <row r="3" spans="1:8">
      <c r="A3" s="5" t="s">
        <v>36</v>
      </c>
    </row>
    <row r="4" spans="1:8" ht="15" customHeight="1">
      <c r="A4" s="20" t="s">
        <v>37</v>
      </c>
      <c r="B4" s="2"/>
      <c r="C4" s="22"/>
      <c r="D4" s="22"/>
      <c r="E4" s="22"/>
      <c r="H4" s="20"/>
    </row>
    <row r="5" spans="1:8" ht="15" customHeight="1">
      <c r="A5" s="20"/>
      <c r="B5" s="2"/>
      <c r="C5" s="22"/>
      <c r="D5" s="22"/>
      <c r="E5" s="22"/>
      <c r="H5" s="20"/>
    </row>
    <row r="6" spans="1:8" ht="15" customHeight="1">
      <c r="A6" s="107" t="s">
        <v>82</v>
      </c>
      <c r="B6" s="108"/>
      <c r="C6" s="108"/>
      <c r="D6" s="22"/>
      <c r="E6" s="22"/>
      <c r="H6" s="20"/>
    </row>
    <row r="7" spans="1:8" ht="15" customHeight="1">
      <c r="A7" s="20"/>
      <c r="B7" s="2"/>
      <c r="C7" s="22"/>
      <c r="D7" s="22"/>
      <c r="E7" s="22"/>
      <c r="H7" s="20"/>
    </row>
    <row r="8" spans="1:8" s="23" customFormat="1" ht="15" customHeight="1">
      <c r="A8" s="42" t="s">
        <v>0</v>
      </c>
      <c r="B8" s="111"/>
      <c r="C8" s="114" t="s">
        <v>84</v>
      </c>
      <c r="D8" s="117"/>
      <c r="E8" s="117"/>
      <c r="F8" s="118"/>
      <c r="G8" s="117"/>
      <c r="H8" s="123"/>
    </row>
    <row r="9" spans="1:8" s="23" customFormat="1" ht="15" customHeight="1">
      <c r="A9" s="24"/>
      <c r="B9" s="112"/>
      <c r="C9" s="115"/>
      <c r="D9" s="118"/>
      <c r="E9" s="118"/>
      <c r="F9" s="118"/>
      <c r="G9" s="123"/>
      <c r="H9" s="123"/>
    </row>
    <row r="10" spans="1:8" s="23" customFormat="1" ht="30.75" customHeight="1" thickBot="1">
      <c r="A10" s="25" t="s">
        <v>2</v>
      </c>
      <c r="B10" s="113"/>
      <c r="C10" s="116"/>
      <c r="D10" s="118"/>
      <c r="E10" s="118"/>
      <c r="F10" s="118"/>
      <c r="G10" s="123"/>
      <c r="H10" s="123"/>
    </row>
    <row r="11" spans="1:8" s="23" customFormat="1" ht="5.25" customHeight="1">
      <c r="A11" s="26"/>
      <c r="B11" s="3"/>
      <c r="C11" s="27"/>
      <c r="D11" s="121"/>
      <c r="E11" s="121"/>
      <c r="F11" s="124"/>
      <c r="G11" s="121"/>
      <c r="H11" s="121"/>
    </row>
    <row r="12" spans="1:8" s="23" customFormat="1" ht="15" customHeight="1">
      <c r="A12" s="73">
        <v>921</v>
      </c>
      <c r="B12" s="4"/>
      <c r="C12" s="28">
        <f>C14+C16</f>
        <v>372863000</v>
      </c>
      <c r="D12" s="124"/>
      <c r="E12" s="124"/>
      <c r="F12" s="124"/>
      <c r="G12" s="121"/>
      <c r="H12" s="121"/>
    </row>
    <row r="13" spans="1:8" s="23" customFormat="1" ht="6" customHeight="1" thickBot="1">
      <c r="A13" s="29"/>
      <c r="B13" s="30"/>
      <c r="C13" s="31"/>
      <c r="D13" s="124"/>
      <c r="E13" s="124"/>
      <c r="F13" s="124"/>
      <c r="G13" s="121"/>
      <c r="H13" s="121"/>
    </row>
    <row r="14" spans="1:8" s="23" customFormat="1" ht="15" customHeight="1" thickTop="1">
      <c r="A14" s="74">
        <v>92122</v>
      </c>
      <c r="B14" s="102" t="s">
        <v>38</v>
      </c>
      <c r="C14" s="103">
        <v>850000</v>
      </c>
      <c r="D14" s="121"/>
      <c r="E14" s="121"/>
      <c r="F14" s="124"/>
      <c r="G14" s="121"/>
      <c r="H14" s="121"/>
    </row>
    <row r="15" spans="1:8" s="23" customFormat="1" ht="41.25" customHeight="1">
      <c r="A15" s="24"/>
      <c r="B15" s="95" t="s">
        <v>47</v>
      </c>
      <c r="C15" s="41"/>
      <c r="D15" s="125"/>
      <c r="E15" s="120"/>
      <c r="F15" s="120"/>
      <c r="G15" s="120"/>
      <c r="H15" s="120"/>
    </row>
    <row r="16" spans="1:8" s="23" customFormat="1" ht="22.5" customHeight="1">
      <c r="A16" s="87"/>
      <c r="B16" s="104" t="s">
        <v>35</v>
      </c>
      <c r="C16" s="33">
        <f>SUM(C17:C29)</f>
        <v>372013000</v>
      </c>
      <c r="D16" s="121"/>
      <c r="E16" s="121"/>
      <c r="F16" s="121"/>
      <c r="G16" s="121"/>
      <c r="H16" s="121"/>
    </row>
    <row r="17" spans="1:8" s="23" customFormat="1" ht="15" customHeight="1">
      <c r="A17" s="24">
        <v>80395</v>
      </c>
      <c r="B17" s="32" t="s">
        <v>85</v>
      </c>
      <c r="C17" s="36">
        <v>340000</v>
      </c>
      <c r="D17" s="86"/>
      <c r="E17" s="86"/>
      <c r="F17" s="86"/>
      <c r="G17" s="86"/>
      <c r="H17" s="86"/>
    </row>
    <row r="18" spans="1:8" s="23" customFormat="1" ht="15" customHeight="1">
      <c r="A18" s="37">
        <v>92105</v>
      </c>
      <c r="B18" s="38" t="s">
        <v>3</v>
      </c>
      <c r="C18" s="36">
        <v>31103000</v>
      </c>
      <c r="D18" s="122"/>
      <c r="E18" s="122"/>
      <c r="F18" s="122"/>
      <c r="G18" s="122"/>
      <c r="H18" s="122"/>
    </row>
    <row r="19" spans="1:8" s="23" customFormat="1" ht="15" customHeight="1">
      <c r="A19" s="37">
        <v>92106</v>
      </c>
      <c r="B19" s="38" t="s">
        <v>33</v>
      </c>
      <c r="C19" s="36">
        <v>32000000</v>
      </c>
      <c r="D19" s="122"/>
      <c r="E19" s="122"/>
      <c r="F19" s="122"/>
      <c r="G19" s="122"/>
      <c r="H19" s="122"/>
    </row>
    <row r="20" spans="1:8" s="23" customFormat="1" ht="15" customHeight="1">
      <c r="A20" s="34">
        <v>92108</v>
      </c>
      <c r="B20" s="35" t="s">
        <v>32</v>
      </c>
      <c r="C20" s="36">
        <v>5100000</v>
      </c>
      <c r="D20" s="122"/>
      <c r="E20" s="122"/>
      <c r="F20" s="122"/>
      <c r="G20" s="122"/>
      <c r="H20" s="122"/>
    </row>
    <row r="21" spans="1:8" s="23" customFormat="1" ht="15" customHeight="1">
      <c r="A21" s="34">
        <v>92109</v>
      </c>
      <c r="B21" s="35" t="s">
        <v>31</v>
      </c>
      <c r="C21" s="36">
        <v>5200000</v>
      </c>
      <c r="D21" s="122"/>
      <c r="E21" s="122"/>
      <c r="F21" s="122"/>
      <c r="G21" s="122"/>
      <c r="H21" s="122"/>
    </row>
    <row r="22" spans="1:8" s="23" customFormat="1" ht="15" customHeight="1">
      <c r="A22" s="24">
        <v>92110</v>
      </c>
      <c r="B22" s="32" t="s">
        <v>30</v>
      </c>
      <c r="C22" s="36">
        <v>1870000</v>
      </c>
      <c r="D22" s="122"/>
      <c r="E22" s="122"/>
      <c r="F22" s="122"/>
      <c r="G22" s="122"/>
      <c r="H22" s="122"/>
    </row>
    <row r="23" spans="1:8" s="23" customFormat="1" ht="15" customHeight="1">
      <c r="A23" s="37">
        <v>92113</v>
      </c>
      <c r="B23" s="38" t="s">
        <v>29</v>
      </c>
      <c r="C23" s="39">
        <v>67119000</v>
      </c>
      <c r="D23" s="122"/>
      <c r="E23" s="122"/>
      <c r="F23" s="122"/>
      <c r="G23" s="122"/>
      <c r="H23" s="122"/>
    </row>
    <row r="24" spans="1:8" s="23" customFormat="1" ht="15" customHeight="1">
      <c r="A24" s="37">
        <v>92114</v>
      </c>
      <c r="B24" s="38" t="s">
        <v>28</v>
      </c>
      <c r="C24" s="36">
        <v>50350000</v>
      </c>
      <c r="D24" s="122"/>
      <c r="E24" s="122"/>
      <c r="F24" s="122"/>
      <c r="G24" s="122"/>
      <c r="H24" s="122"/>
    </row>
    <row r="25" spans="1:8" s="23" customFormat="1" ht="15" customHeight="1">
      <c r="A25" s="37">
        <v>92116</v>
      </c>
      <c r="B25" s="38" t="s">
        <v>27</v>
      </c>
      <c r="C25" s="71">
        <v>8400000</v>
      </c>
      <c r="D25" s="122"/>
      <c r="E25" s="122"/>
      <c r="F25" s="122"/>
      <c r="G25" s="122"/>
      <c r="H25" s="122"/>
    </row>
    <row r="26" spans="1:8" s="23" customFormat="1" ht="15" customHeight="1">
      <c r="A26" s="37">
        <v>92118</v>
      </c>
      <c r="B26" s="38" t="s">
        <v>26</v>
      </c>
      <c r="C26" s="39">
        <v>48110000</v>
      </c>
      <c r="D26" s="122"/>
      <c r="E26" s="122"/>
      <c r="F26" s="122"/>
      <c r="G26" s="122"/>
      <c r="H26" s="122"/>
    </row>
    <row r="27" spans="1:8" s="23" customFormat="1" ht="15" customHeight="1">
      <c r="A27" s="37">
        <v>92119</v>
      </c>
      <c r="B27" s="91" t="s">
        <v>86</v>
      </c>
      <c r="C27" s="39">
        <v>7561000</v>
      </c>
      <c r="D27" s="86"/>
      <c r="E27" s="86"/>
      <c r="F27" s="86"/>
      <c r="G27" s="86"/>
      <c r="H27" s="86"/>
    </row>
    <row r="28" spans="1:8" s="23" customFormat="1" ht="15" customHeight="1">
      <c r="A28" s="37">
        <v>92120</v>
      </c>
      <c r="B28" s="35" t="s">
        <v>4</v>
      </c>
      <c r="C28" s="36">
        <v>75000000</v>
      </c>
      <c r="D28" s="122"/>
      <c r="E28" s="122"/>
      <c r="F28" s="122"/>
      <c r="G28" s="122"/>
      <c r="H28" s="122"/>
    </row>
    <row r="29" spans="1:8" s="3" customFormat="1" ht="14.25" customHeight="1">
      <c r="A29" s="88">
        <v>92195</v>
      </c>
      <c r="B29" s="89" t="s">
        <v>87</v>
      </c>
      <c r="C29" s="90">
        <v>39860000</v>
      </c>
      <c r="D29" s="122"/>
      <c r="E29" s="122"/>
      <c r="F29" s="122"/>
      <c r="G29" s="122"/>
      <c r="H29" s="122"/>
    </row>
    <row r="30" spans="1:8" ht="15" customHeight="1">
      <c r="A30" s="2"/>
      <c r="B30" s="2"/>
      <c r="C30" s="2"/>
      <c r="D30" s="21"/>
      <c r="E30" s="21"/>
      <c r="F30" s="21"/>
      <c r="G30" s="21"/>
      <c r="H30" s="21"/>
    </row>
    <row r="31" spans="1:8" ht="21.75" customHeight="1">
      <c r="A31" s="42" t="s">
        <v>5</v>
      </c>
      <c r="B31" s="40" t="s">
        <v>1</v>
      </c>
      <c r="C31" s="114" t="s">
        <v>81</v>
      </c>
      <c r="D31" s="43" t="s">
        <v>41</v>
      </c>
      <c r="E31" s="80"/>
      <c r="F31" s="66"/>
      <c r="G31" s="44"/>
      <c r="H31" s="72"/>
    </row>
    <row r="32" spans="1:8" ht="15" customHeight="1">
      <c r="A32" s="24" t="s">
        <v>6</v>
      </c>
      <c r="B32" s="24"/>
      <c r="C32" s="115"/>
      <c r="D32" s="45" t="s">
        <v>7</v>
      </c>
      <c r="E32" s="45" t="s">
        <v>52</v>
      </c>
      <c r="F32" s="45" t="s">
        <v>8</v>
      </c>
      <c r="G32" s="45" t="s">
        <v>9</v>
      </c>
      <c r="H32" s="45" t="s">
        <v>10</v>
      </c>
    </row>
    <row r="33" spans="1:8" ht="15" customHeight="1">
      <c r="A33" s="24"/>
      <c r="B33" s="24"/>
      <c r="C33" s="127"/>
      <c r="D33" s="46"/>
      <c r="E33" s="46"/>
      <c r="F33" s="46"/>
      <c r="G33" s="46"/>
      <c r="H33" s="46"/>
    </row>
    <row r="34" spans="1:8" s="49" customFormat="1" ht="40.5" customHeight="1">
      <c r="A34" s="47">
        <v>921</v>
      </c>
      <c r="B34" s="48" t="s">
        <v>39</v>
      </c>
      <c r="C34" s="16">
        <f>H34+G34+F34+E34+D34</f>
        <v>121239000</v>
      </c>
      <c r="D34" s="6">
        <f>D35+D40+D43+D46+D50+D78+D101+D105+D117+D124</f>
        <v>0</v>
      </c>
      <c r="E34" s="6">
        <f t="shared" ref="E34:H34" si="0">E35+E40+E43+E46+E50+E78+E101+E105+E117+E124</f>
        <v>75969000</v>
      </c>
      <c r="F34" s="6">
        <f t="shared" si="0"/>
        <v>3270000</v>
      </c>
      <c r="G34" s="6">
        <f t="shared" si="0"/>
        <v>35848000</v>
      </c>
      <c r="H34" s="6">
        <f t="shared" si="0"/>
        <v>6152000</v>
      </c>
    </row>
    <row r="35" spans="1:8" s="51" customFormat="1" ht="23.25" customHeight="1">
      <c r="A35" s="53">
        <v>92101</v>
      </c>
      <c r="B35" s="54" t="s">
        <v>126</v>
      </c>
      <c r="C35" s="93">
        <f>SUM(D35:H35)</f>
        <v>1100000</v>
      </c>
      <c r="D35" s="7">
        <f>D36+D38</f>
        <v>0</v>
      </c>
      <c r="E35" s="7">
        <f>E36+E38</f>
        <v>1100000</v>
      </c>
      <c r="F35" s="7">
        <f t="shared" ref="F35:H35" si="1">F36+F38</f>
        <v>0</v>
      </c>
      <c r="G35" s="7">
        <f t="shared" si="1"/>
        <v>0</v>
      </c>
      <c r="H35" s="7">
        <f t="shared" si="1"/>
        <v>0</v>
      </c>
    </row>
    <row r="36" spans="1:8" s="56" customFormat="1" ht="22.5" customHeight="1">
      <c r="A36" s="52"/>
      <c r="B36" s="55" t="s">
        <v>89</v>
      </c>
      <c r="C36" s="10">
        <f>SUM(D36:H36)</f>
        <v>100000</v>
      </c>
      <c r="D36" s="8">
        <f>SUM(D37:D37)</f>
        <v>0</v>
      </c>
      <c r="E36" s="8">
        <f>SUM(E37:E37)</f>
        <v>100000</v>
      </c>
      <c r="F36" s="8">
        <f>SUM(F37:F37)</f>
        <v>0</v>
      </c>
      <c r="G36" s="8">
        <f>SUM(G37:G37)</f>
        <v>0</v>
      </c>
      <c r="H36" s="8">
        <f>SUM(H37:H37)</f>
        <v>0</v>
      </c>
    </row>
    <row r="37" spans="1:8" s="56" customFormat="1" ht="30" customHeight="1">
      <c r="A37" s="52"/>
      <c r="B37" s="61" t="s">
        <v>90</v>
      </c>
      <c r="C37" s="10">
        <f t="shared" ref="C37" si="2">SUM(D37:H37)</f>
        <v>100000</v>
      </c>
      <c r="D37" s="10"/>
      <c r="E37" s="10">
        <v>100000</v>
      </c>
      <c r="F37" s="10"/>
      <c r="G37" s="10"/>
      <c r="H37" s="10"/>
    </row>
    <row r="38" spans="1:8" s="56" customFormat="1" ht="21.75" customHeight="1">
      <c r="A38" s="52"/>
      <c r="B38" s="55" t="s">
        <v>91</v>
      </c>
      <c r="C38" s="92">
        <f>SUM(D38:H38)</f>
        <v>1000000</v>
      </c>
      <c r="D38" s="8">
        <f>SUM(D39:D39)</f>
        <v>0</v>
      </c>
      <c r="E38" s="8">
        <f>SUM(E39:E39)</f>
        <v>1000000</v>
      </c>
      <c r="F38" s="8">
        <f>SUM(F39:F39)</f>
        <v>0</v>
      </c>
      <c r="G38" s="8">
        <f>SUM(G39:G39)</f>
        <v>0</v>
      </c>
      <c r="H38" s="8">
        <f>SUM(H39:H39)</f>
        <v>0</v>
      </c>
    </row>
    <row r="39" spans="1:8" s="56" customFormat="1" ht="22.5" customHeight="1">
      <c r="A39" s="52"/>
      <c r="B39" s="61" t="s">
        <v>88</v>
      </c>
      <c r="C39" s="10">
        <f>SUM(D39:H39)</f>
        <v>1000000</v>
      </c>
      <c r="D39" s="10"/>
      <c r="E39" s="10">
        <v>1000000</v>
      </c>
      <c r="F39" s="10"/>
      <c r="G39" s="10"/>
      <c r="H39" s="10"/>
    </row>
    <row r="40" spans="1:8" s="51" customFormat="1" ht="25.5" customHeight="1">
      <c r="A40" s="53">
        <v>92106</v>
      </c>
      <c r="B40" s="54" t="s">
        <v>11</v>
      </c>
      <c r="C40" s="7">
        <f>C41</f>
        <v>400000</v>
      </c>
      <c r="D40" s="7">
        <f t="shared" ref="D40:H40" si="3">D41</f>
        <v>0</v>
      </c>
      <c r="E40" s="7">
        <f t="shared" si="3"/>
        <v>400000</v>
      </c>
      <c r="F40" s="7">
        <f t="shared" si="3"/>
        <v>0</v>
      </c>
      <c r="G40" s="7">
        <f t="shared" si="3"/>
        <v>0</v>
      </c>
      <c r="H40" s="7">
        <f t="shared" si="3"/>
        <v>0</v>
      </c>
    </row>
    <row r="41" spans="1:8" s="56" customFormat="1" ht="22.5" customHeight="1">
      <c r="A41" s="52"/>
      <c r="B41" s="55" t="s">
        <v>60</v>
      </c>
      <c r="C41" s="10">
        <f>SUM(D41:H41)</f>
        <v>400000</v>
      </c>
      <c r="D41" s="8">
        <f>SUM(D42:D42)</f>
        <v>0</v>
      </c>
      <c r="E41" s="8">
        <f>SUM(E42:E42)</f>
        <v>400000</v>
      </c>
      <c r="F41" s="8">
        <f>SUM(F42:F42)</f>
        <v>0</v>
      </c>
      <c r="G41" s="8">
        <f>SUM(G42:G42)</f>
        <v>0</v>
      </c>
      <c r="H41" s="8">
        <f>SUM(H42:H42)</f>
        <v>0</v>
      </c>
    </row>
    <row r="42" spans="1:8" s="56" customFormat="1" ht="22.5" customHeight="1">
      <c r="A42" s="52"/>
      <c r="B42" s="61" t="s">
        <v>88</v>
      </c>
      <c r="C42" s="10">
        <f t="shared" ref="C42" si="4">SUM(D42:H42)</f>
        <v>400000</v>
      </c>
      <c r="D42" s="10"/>
      <c r="E42" s="10">
        <v>400000</v>
      </c>
      <c r="F42" s="10"/>
      <c r="G42" s="10"/>
      <c r="H42" s="10"/>
    </row>
    <row r="43" spans="1:8" s="51" customFormat="1" ht="29.25" customHeight="1">
      <c r="A43" s="53">
        <v>92108</v>
      </c>
      <c r="B43" s="54" t="s">
        <v>12</v>
      </c>
      <c r="C43" s="7">
        <f>C44</f>
        <v>20000000</v>
      </c>
      <c r="D43" s="7">
        <f t="shared" ref="D43:H43" si="5">D44</f>
        <v>0</v>
      </c>
      <c r="E43" s="7">
        <f t="shared" si="5"/>
        <v>20000000</v>
      </c>
      <c r="F43" s="7">
        <f t="shared" si="5"/>
        <v>0</v>
      </c>
      <c r="G43" s="7">
        <f t="shared" si="5"/>
        <v>0</v>
      </c>
      <c r="H43" s="7">
        <f t="shared" si="5"/>
        <v>0</v>
      </c>
    </row>
    <row r="44" spans="1:8" s="49" customFormat="1" ht="19.5" customHeight="1">
      <c r="A44" s="52"/>
      <c r="B44" s="59" t="s">
        <v>101</v>
      </c>
      <c r="C44" s="14">
        <f>SUM(D44:H44)</f>
        <v>20000000</v>
      </c>
      <c r="D44" s="14">
        <f>D45</f>
        <v>0</v>
      </c>
      <c r="E44" s="14">
        <f>E45</f>
        <v>20000000</v>
      </c>
      <c r="F44" s="14">
        <f t="shared" ref="F44:H44" si="6">F45</f>
        <v>0</v>
      </c>
      <c r="G44" s="14">
        <f t="shared" si="6"/>
        <v>0</v>
      </c>
      <c r="H44" s="14">
        <f t="shared" si="6"/>
        <v>0</v>
      </c>
    </row>
    <row r="45" spans="1:8" s="58" customFormat="1" ht="20.25" customHeight="1">
      <c r="A45" s="60"/>
      <c r="B45" s="61" t="s">
        <v>102</v>
      </c>
      <c r="C45" s="10">
        <f>SUM(D45:H45)</f>
        <v>20000000</v>
      </c>
      <c r="D45" s="10"/>
      <c r="E45" s="10">
        <v>20000000</v>
      </c>
      <c r="F45" s="10"/>
      <c r="G45" s="10"/>
      <c r="H45" s="10"/>
    </row>
    <row r="46" spans="1:8" s="51" customFormat="1" ht="25.5" customHeight="1">
      <c r="A46" s="53">
        <v>92110</v>
      </c>
      <c r="B46" s="54" t="s">
        <v>122</v>
      </c>
      <c r="C46" s="7">
        <f>C47</f>
        <v>2430000</v>
      </c>
      <c r="D46" s="7">
        <f t="shared" ref="D46:H46" si="7">D47</f>
        <v>0</v>
      </c>
      <c r="E46" s="7">
        <f t="shared" si="7"/>
        <v>2430000</v>
      </c>
      <c r="F46" s="7">
        <f t="shared" si="7"/>
        <v>0</v>
      </c>
      <c r="G46" s="7">
        <f t="shared" si="7"/>
        <v>0</v>
      </c>
      <c r="H46" s="7">
        <f t="shared" si="7"/>
        <v>0</v>
      </c>
    </row>
    <row r="47" spans="1:8" s="56" customFormat="1" ht="22.5" customHeight="1">
      <c r="A47" s="52"/>
      <c r="B47" s="55" t="s">
        <v>123</v>
      </c>
      <c r="C47" s="10">
        <f>SUM(D47:H47)</f>
        <v>2430000</v>
      </c>
      <c r="D47" s="8">
        <f>SUM(D49:D49)</f>
        <v>0</v>
      </c>
      <c r="E47" s="8">
        <f>SUM(E48:E49)</f>
        <v>2430000</v>
      </c>
      <c r="F47" s="8">
        <f t="shared" ref="F47:H47" si="8">SUM(F48:F49)</f>
        <v>0</v>
      </c>
      <c r="G47" s="8">
        <f t="shared" si="8"/>
        <v>0</v>
      </c>
      <c r="H47" s="8">
        <f t="shared" si="8"/>
        <v>0</v>
      </c>
    </row>
    <row r="48" spans="1:8" s="99" customFormat="1" ht="22.5" customHeight="1">
      <c r="A48" s="62"/>
      <c r="B48" s="63" t="s">
        <v>125</v>
      </c>
      <c r="C48" s="10"/>
      <c r="D48" s="10"/>
      <c r="E48" s="10">
        <v>430000</v>
      </c>
      <c r="F48" s="10"/>
      <c r="G48" s="10"/>
      <c r="H48" s="10"/>
    </row>
    <row r="49" spans="1:8" s="56" customFormat="1" ht="22.5" customHeight="1">
      <c r="A49" s="52"/>
      <c r="B49" s="61" t="s">
        <v>124</v>
      </c>
      <c r="C49" s="10">
        <f t="shared" ref="C49" si="9">SUM(D49:H49)</f>
        <v>2000000</v>
      </c>
      <c r="D49" s="10"/>
      <c r="E49" s="10">
        <v>2000000</v>
      </c>
      <c r="F49" s="10"/>
      <c r="G49" s="10"/>
      <c r="H49" s="10"/>
    </row>
    <row r="50" spans="1:8" s="51" customFormat="1" ht="23.25" customHeight="1">
      <c r="A50" s="53">
        <v>92113</v>
      </c>
      <c r="B50" s="54" t="s">
        <v>13</v>
      </c>
      <c r="C50" s="15">
        <f t="shared" ref="C50:H50" si="10">C51+C54+C56+C61+C72</f>
        <v>32573000</v>
      </c>
      <c r="D50" s="15">
        <f t="shared" si="10"/>
        <v>0</v>
      </c>
      <c r="E50" s="15">
        <f t="shared" si="10"/>
        <v>20773000</v>
      </c>
      <c r="F50" s="15">
        <f t="shared" si="10"/>
        <v>0</v>
      </c>
      <c r="G50" s="15">
        <f t="shared" si="10"/>
        <v>7500000</v>
      </c>
      <c r="H50" s="15">
        <f t="shared" si="10"/>
        <v>4300000</v>
      </c>
    </row>
    <row r="51" spans="1:8" s="49" customFormat="1" ht="25.5" customHeight="1">
      <c r="A51" s="52"/>
      <c r="B51" s="55" t="s">
        <v>117</v>
      </c>
      <c r="C51" s="8">
        <f>SUM(D51:H51)</f>
        <v>5500000</v>
      </c>
      <c r="D51" s="14">
        <f>SUM(D52:D53)</f>
        <v>0</v>
      </c>
      <c r="E51" s="14">
        <f t="shared" ref="E51:H51" si="11">SUM(E52:E53)</f>
        <v>5500000</v>
      </c>
      <c r="F51" s="14">
        <f t="shared" si="11"/>
        <v>0</v>
      </c>
      <c r="G51" s="14">
        <f t="shared" si="11"/>
        <v>0</v>
      </c>
      <c r="H51" s="14">
        <f t="shared" si="11"/>
        <v>0</v>
      </c>
    </row>
    <row r="52" spans="1:8" s="58" customFormat="1" ht="18.75" customHeight="1">
      <c r="A52" s="60"/>
      <c r="B52" s="61" t="s">
        <v>119</v>
      </c>
      <c r="C52" s="10">
        <f>D52+E52+F52+G52+H52</f>
        <v>5000000</v>
      </c>
      <c r="D52" s="10"/>
      <c r="E52" s="10">
        <v>5000000</v>
      </c>
      <c r="F52" s="10"/>
      <c r="G52" s="10"/>
      <c r="H52" s="10"/>
    </row>
    <row r="53" spans="1:8" s="11" customFormat="1" ht="20.25" customHeight="1">
      <c r="A53" s="62"/>
      <c r="B53" s="61" t="s">
        <v>118</v>
      </c>
      <c r="C53" s="10">
        <f>D53+E53+F53+G53+H53</f>
        <v>500000</v>
      </c>
      <c r="D53" s="10"/>
      <c r="E53" s="10">
        <v>500000</v>
      </c>
      <c r="F53" s="10"/>
      <c r="G53" s="10"/>
      <c r="H53" s="10"/>
    </row>
    <row r="54" spans="1:8" s="49" customFormat="1" ht="20.25" customHeight="1">
      <c r="A54" s="52"/>
      <c r="B54" s="55" t="s">
        <v>61</v>
      </c>
      <c r="C54" s="8">
        <f t="shared" ref="C54:C59" si="12">SUM(D54:H54)</f>
        <v>500000</v>
      </c>
      <c r="D54" s="14">
        <f>D55</f>
        <v>0</v>
      </c>
      <c r="E54" s="14">
        <f>E55</f>
        <v>500000</v>
      </c>
      <c r="F54" s="14">
        <f t="shared" ref="F54:H54" si="13">F55</f>
        <v>0</v>
      </c>
      <c r="G54" s="14">
        <f t="shared" si="13"/>
        <v>0</v>
      </c>
      <c r="H54" s="14">
        <f t="shared" si="13"/>
        <v>0</v>
      </c>
    </row>
    <row r="55" spans="1:8" s="11" customFormat="1" ht="25.5" customHeight="1">
      <c r="A55" s="62"/>
      <c r="B55" s="61" t="s">
        <v>98</v>
      </c>
      <c r="C55" s="10">
        <f t="shared" si="12"/>
        <v>500000</v>
      </c>
      <c r="D55" s="10"/>
      <c r="E55" s="10">
        <v>500000</v>
      </c>
      <c r="F55" s="10"/>
      <c r="G55" s="10"/>
      <c r="H55" s="10"/>
    </row>
    <row r="56" spans="1:8" s="49" customFormat="1" ht="24" customHeight="1">
      <c r="A56" s="52"/>
      <c r="B56" s="55" t="s">
        <v>14</v>
      </c>
      <c r="C56" s="8">
        <f t="shared" si="12"/>
        <v>655000</v>
      </c>
      <c r="D56" s="14">
        <f>SUM(D57:D60)</f>
        <v>0</v>
      </c>
      <c r="E56" s="14">
        <f>SUM(E57:E60)</f>
        <v>655000</v>
      </c>
      <c r="F56" s="14">
        <f>SUM(F57:F60)</f>
        <v>0</v>
      </c>
      <c r="G56" s="14">
        <f>SUM(G57:G60)</f>
        <v>0</v>
      </c>
      <c r="H56" s="14">
        <f>SUM(H57:H60)</f>
        <v>0</v>
      </c>
    </row>
    <row r="57" spans="1:8" s="11" customFormat="1" ht="23.25" customHeight="1">
      <c r="A57" s="62"/>
      <c r="B57" s="63" t="s">
        <v>62</v>
      </c>
      <c r="C57" s="10">
        <f t="shared" si="12"/>
        <v>140000</v>
      </c>
      <c r="D57" s="10"/>
      <c r="E57" s="10">
        <v>140000</v>
      </c>
      <c r="F57" s="10"/>
      <c r="G57" s="10"/>
      <c r="H57" s="10"/>
    </row>
    <row r="58" spans="1:8" s="11" customFormat="1" ht="31.5" customHeight="1">
      <c r="A58" s="62"/>
      <c r="B58" s="94" t="s">
        <v>63</v>
      </c>
      <c r="C58" s="10">
        <f t="shared" si="12"/>
        <v>250000</v>
      </c>
      <c r="D58" s="10"/>
      <c r="E58" s="10">
        <v>250000</v>
      </c>
      <c r="F58" s="10"/>
      <c r="G58" s="10"/>
      <c r="H58" s="10"/>
    </row>
    <row r="59" spans="1:8" s="11" customFormat="1" ht="26.25" customHeight="1">
      <c r="A59" s="62"/>
      <c r="B59" s="83" t="s">
        <v>64</v>
      </c>
      <c r="C59" s="10">
        <f t="shared" si="12"/>
        <v>75000</v>
      </c>
      <c r="D59" s="10"/>
      <c r="E59" s="10">
        <v>75000</v>
      </c>
      <c r="F59" s="10"/>
      <c r="G59" s="10"/>
      <c r="H59" s="10"/>
    </row>
    <row r="60" spans="1:8" s="11" customFormat="1" ht="30" customHeight="1">
      <c r="A60" s="52"/>
      <c r="B60" s="81" t="s">
        <v>65</v>
      </c>
      <c r="C60" s="10">
        <f t="shared" ref="C60" si="14">SUM(D60:H60)</f>
        <v>190000</v>
      </c>
      <c r="D60" s="13"/>
      <c r="E60" s="13">
        <v>190000</v>
      </c>
      <c r="F60" s="13"/>
      <c r="G60" s="13"/>
      <c r="H60" s="13"/>
    </row>
    <row r="61" spans="1:8" s="49" customFormat="1" ht="28.5" customHeight="1">
      <c r="A61" s="52"/>
      <c r="B61" s="64" t="s">
        <v>15</v>
      </c>
      <c r="C61" s="8">
        <f>SUM(D61:H61)</f>
        <v>21118000</v>
      </c>
      <c r="D61" s="16">
        <f>SUM(D62:D71)</f>
        <v>0</v>
      </c>
      <c r="E61" s="16">
        <f>SUM(E62:E71)</f>
        <v>11618000</v>
      </c>
      <c r="F61" s="16">
        <f>SUM(F62:F71)</f>
        <v>0</v>
      </c>
      <c r="G61" s="16">
        <f>SUM(G62:G71)</f>
        <v>5200000</v>
      </c>
      <c r="H61" s="16">
        <f>SUM(H62:H71)</f>
        <v>4300000</v>
      </c>
    </row>
    <row r="62" spans="1:8" s="11" customFormat="1" ht="25.5" customHeight="1">
      <c r="A62" s="62"/>
      <c r="B62" s="61" t="s">
        <v>34</v>
      </c>
      <c r="C62" s="10">
        <f t="shared" ref="C62:C71" si="15">SUM(D62:H62)</f>
        <v>5988000</v>
      </c>
      <c r="D62" s="10"/>
      <c r="E62" s="10">
        <v>5988000</v>
      </c>
      <c r="F62" s="10"/>
      <c r="G62" s="10"/>
      <c r="H62" s="10"/>
    </row>
    <row r="63" spans="1:8" s="11" customFormat="1" ht="32.25" customHeight="1">
      <c r="A63" s="62"/>
      <c r="B63" s="61" t="s">
        <v>67</v>
      </c>
      <c r="C63" s="10">
        <f t="shared" si="15"/>
        <v>5000000</v>
      </c>
      <c r="D63" s="10"/>
      <c r="E63" s="10"/>
      <c r="F63" s="10"/>
      <c r="G63" s="10">
        <v>2500000</v>
      </c>
      <c r="H63" s="10">
        <v>2500000</v>
      </c>
    </row>
    <row r="64" spans="1:8" s="11" customFormat="1" ht="36" customHeight="1">
      <c r="A64" s="62"/>
      <c r="B64" s="61" t="s">
        <v>68</v>
      </c>
      <c r="C64" s="10">
        <f t="shared" si="15"/>
        <v>2000000</v>
      </c>
      <c r="D64" s="10"/>
      <c r="E64" s="10"/>
      <c r="F64" s="10"/>
      <c r="G64" s="10">
        <v>2000000</v>
      </c>
      <c r="H64" s="10"/>
    </row>
    <row r="65" spans="1:8" s="11" customFormat="1" ht="36" customHeight="1">
      <c r="A65" s="62"/>
      <c r="B65" s="61" t="s">
        <v>69</v>
      </c>
      <c r="C65" s="10">
        <f t="shared" si="15"/>
        <v>1500000</v>
      </c>
      <c r="D65" s="10"/>
      <c r="E65" s="10"/>
      <c r="F65" s="10"/>
      <c r="G65" s="10">
        <v>400000</v>
      </c>
      <c r="H65" s="10">
        <v>1100000</v>
      </c>
    </row>
    <row r="66" spans="1:8" s="11" customFormat="1" ht="28.5" customHeight="1">
      <c r="A66" s="62"/>
      <c r="B66" s="61" t="s">
        <v>116</v>
      </c>
      <c r="C66" s="10">
        <f t="shared" si="15"/>
        <v>1000000</v>
      </c>
      <c r="D66" s="10"/>
      <c r="E66" s="10"/>
      <c r="F66" s="10"/>
      <c r="G66" s="10">
        <v>300000</v>
      </c>
      <c r="H66" s="10">
        <v>700000</v>
      </c>
    </row>
    <row r="67" spans="1:8" s="11" customFormat="1" ht="27.75" customHeight="1">
      <c r="A67" s="52"/>
      <c r="B67" s="61" t="s">
        <v>70</v>
      </c>
      <c r="C67" s="10">
        <f t="shared" si="15"/>
        <v>3000000</v>
      </c>
      <c r="D67" s="10"/>
      <c r="E67" s="10">
        <v>3000000</v>
      </c>
      <c r="F67" s="10"/>
      <c r="G67" s="10"/>
      <c r="H67" s="10"/>
    </row>
    <row r="68" spans="1:8" s="11" customFormat="1" ht="24.75" customHeight="1">
      <c r="A68" s="52"/>
      <c r="B68" s="61" t="s">
        <v>71</v>
      </c>
      <c r="C68" s="10">
        <f t="shared" si="15"/>
        <v>100000</v>
      </c>
      <c r="D68" s="10"/>
      <c r="E68" s="10">
        <v>100000</v>
      </c>
      <c r="F68" s="10"/>
      <c r="G68" s="10"/>
      <c r="H68" s="10"/>
    </row>
    <row r="69" spans="1:8" s="11" customFormat="1" ht="26.25" customHeight="1">
      <c r="A69" s="52"/>
      <c r="B69" s="61" t="s">
        <v>72</v>
      </c>
      <c r="C69" s="10">
        <f t="shared" si="15"/>
        <v>180000</v>
      </c>
      <c r="D69" s="10"/>
      <c r="E69" s="10">
        <v>180000</v>
      </c>
      <c r="F69" s="10"/>
      <c r="G69" s="10"/>
      <c r="H69" s="10"/>
    </row>
    <row r="70" spans="1:8" s="11" customFormat="1" ht="23.25" customHeight="1">
      <c r="A70" s="52"/>
      <c r="B70" s="61" t="s">
        <v>73</v>
      </c>
      <c r="C70" s="10">
        <f t="shared" si="15"/>
        <v>350000</v>
      </c>
      <c r="D70" s="10"/>
      <c r="E70" s="10">
        <v>350000</v>
      </c>
      <c r="F70" s="10"/>
      <c r="G70" s="10"/>
      <c r="H70" s="10"/>
    </row>
    <row r="71" spans="1:8" s="11" customFormat="1" ht="24.75" customHeight="1">
      <c r="A71" s="52"/>
      <c r="B71" s="61" t="s">
        <v>100</v>
      </c>
      <c r="C71" s="10">
        <f t="shared" si="15"/>
        <v>2000000</v>
      </c>
      <c r="D71" s="10"/>
      <c r="E71" s="10">
        <v>2000000</v>
      </c>
      <c r="F71" s="10"/>
      <c r="G71" s="10"/>
      <c r="H71" s="10"/>
    </row>
    <row r="72" spans="1:8" s="49" customFormat="1" ht="27.75" customHeight="1">
      <c r="A72" s="52"/>
      <c r="B72" s="55" t="s">
        <v>16</v>
      </c>
      <c r="C72" s="8">
        <f t="shared" ref="C72:C77" si="16">SUM(D72:H72)</f>
        <v>4800000</v>
      </c>
      <c r="D72" s="96">
        <f>SUM(D73:D77)</f>
        <v>0</v>
      </c>
      <c r="E72" s="8">
        <f t="shared" ref="E72:H72" si="17">SUM(E73:E77)</f>
        <v>2500000</v>
      </c>
      <c r="F72" s="8">
        <f t="shared" si="17"/>
        <v>0</v>
      </c>
      <c r="G72" s="8">
        <f t="shared" si="17"/>
        <v>2300000</v>
      </c>
      <c r="H72" s="8">
        <f t="shared" si="17"/>
        <v>0</v>
      </c>
    </row>
    <row r="73" spans="1:8" s="58" customFormat="1" ht="36" customHeight="1">
      <c r="A73" s="60"/>
      <c r="B73" s="61" t="s">
        <v>66</v>
      </c>
      <c r="C73" s="10">
        <f t="shared" si="16"/>
        <v>500000</v>
      </c>
      <c r="D73" s="10"/>
      <c r="E73" s="10"/>
      <c r="F73" s="10"/>
      <c r="G73" s="10">
        <v>500000</v>
      </c>
      <c r="H73" s="10"/>
    </row>
    <row r="74" spans="1:8" s="11" customFormat="1" ht="33.75" customHeight="1">
      <c r="A74" s="52"/>
      <c r="B74" s="61" t="s">
        <v>92</v>
      </c>
      <c r="C74" s="10">
        <f t="shared" si="16"/>
        <v>1800000</v>
      </c>
      <c r="D74" s="10"/>
      <c r="E74" s="10"/>
      <c r="F74" s="10"/>
      <c r="G74" s="10">
        <v>1800000</v>
      </c>
      <c r="H74" s="10"/>
    </row>
    <row r="75" spans="1:8" s="11" customFormat="1" ht="21" customHeight="1">
      <c r="A75" s="52"/>
      <c r="B75" s="95" t="s">
        <v>94</v>
      </c>
      <c r="C75" s="10">
        <f t="shared" si="16"/>
        <v>1200000</v>
      </c>
      <c r="D75" s="10"/>
      <c r="E75" s="10">
        <v>1200000</v>
      </c>
      <c r="F75" s="10"/>
      <c r="G75" s="10"/>
      <c r="H75" s="10"/>
    </row>
    <row r="76" spans="1:8" s="11" customFormat="1" ht="31.5" customHeight="1">
      <c r="A76" s="52"/>
      <c r="B76" s="95" t="s">
        <v>96</v>
      </c>
      <c r="C76" s="10">
        <f t="shared" si="16"/>
        <v>800000</v>
      </c>
      <c r="D76" s="10"/>
      <c r="E76" s="10">
        <v>800000</v>
      </c>
      <c r="F76" s="10"/>
      <c r="G76" s="10"/>
      <c r="H76" s="10"/>
    </row>
    <row r="77" spans="1:8" s="11" customFormat="1" ht="30.75" customHeight="1">
      <c r="A77" s="52"/>
      <c r="B77" s="95" t="s">
        <v>95</v>
      </c>
      <c r="C77" s="10">
        <f t="shared" si="16"/>
        <v>500000</v>
      </c>
      <c r="D77" s="10"/>
      <c r="E77" s="10">
        <v>500000</v>
      </c>
      <c r="F77" s="10"/>
      <c r="G77" s="10"/>
      <c r="H77" s="10"/>
    </row>
    <row r="78" spans="1:8" s="51" customFormat="1" ht="28.5" customHeight="1">
      <c r="A78" s="50">
        <v>92114</v>
      </c>
      <c r="B78" s="54" t="s">
        <v>17</v>
      </c>
      <c r="C78" s="17">
        <f>C79+C83+C89</f>
        <v>26148000</v>
      </c>
      <c r="D78" s="17">
        <f t="shared" ref="D78:H78" si="18">D79+D83+D89</f>
        <v>0</v>
      </c>
      <c r="E78" s="17">
        <f t="shared" si="18"/>
        <v>22948000</v>
      </c>
      <c r="F78" s="17">
        <f t="shared" si="18"/>
        <v>0</v>
      </c>
      <c r="G78" s="17">
        <f t="shared" si="18"/>
        <v>2600000</v>
      </c>
      <c r="H78" s="17">
        <f t="shared" si="18"/>
        <v>600000</v>
      </c>
    </row>
    <row r="79" spans="1:8" s="49" customFormat="1" ht="26.25" customHeight="1">
      <c r="A79" s="52"/>
      <c r="B79" s="64" t="s">
        <v>18</v>
      </c>
      <c r="C79" s="8">
        <f>SUM(D79:H79)</f>
        <v>4718000</v>
      </c>
      <c r="D79" s="16">
        <f>SUM(D80:D82)</f>
        <v>0</v>
      </c>
      <c r="E79" s="16">
        <f>SUM(E80:E82)</f>
        <v>1518000</v>
      </c>
      <c r="F79" s="16">
        <f>SUM(F80:F82)</f>
        <v>0</v>
      </c>
      <c r="G79" s="16">
        <f>SUM(G80:G82)</f>
        <v>2600000</v>
      </c>
      <c r="H79" s="16">
        <f>SUM(H80:H82)</f>
        <v>600000</v>
      </c>
    </row>
    <row r="80" spans="1:8" s="49" customFormat="1" ht="32.25" customHeight="1">
      <c r="A80" s="52"/>
      <c r="B80" s="61" t="s">
        <v>74</v>
      </c>
      <c r="C80" s="10">
        <f>SUM(D80:H80)</f>
        <v>1500000</v>
      </c>
      <c r="D80" s="10"/>
      <c r="E80" s="10"/>
      <c r="F80" s="10"/>
      <c r="G80" s="10">
        <v>1100000</v>
      </c>
      <c r="H80" s="10">
        <v>400000</v>
      </c>
    </row>
    <row r="81" spans="1:8" s="49" customFormat="1" ht="32.25" customHeight="1">
      <c r="A81" s="52"/>
      <c r="B81" s="61" t="s">
        <v>75</v>
      </c>
      <c r="C81" s="10">
        <f t="shared" ref="C81:C82" si="19">SUM(D81:H81)</f>
        <v>1700000</v>
      </c>
      <c r="D81" s="10"/>
      <c r="E81" s="10"/>
      <c r="F81" s="10"/>
      <c r="G81" s="10">
        <v>1500000</v>
      </c>
      <c r="H81" s="10">
        <v>200000</v>
      </c>
    </row>
    <row r="82" spans="1:8" s="49" customFormat="1" ht="24" customHeight="1">
      <c r="A82" s="52"/>
      <c r="B82" s="81" t="s">
        <v>97</v>
      </c>
      <c r="C82" s="13">
        <f t="shared" si="19"/>
        <v>1518000</v>
      </c>
      <c r="D82" s="13"/>
      <c r="E82" s="13">
        <v>1518000</v>
      </c>
      <c r="F82" s="13"/>
      <c r="G82" s="13"/>
      <c r="H82" s="13"/>
    </row>
    <row r="83" spans="1:8" s="49" customFormat="1" ht="18.75" customHeight="1">
      <c r="A83" s="52"/>
      <c r="B83" s="64" t="s">
        <v>20</v>
      </c>
      <c r="C83" s="16">
        <f>SUM(D83:H83)</f>
        <v>1480000</v>
      </c>
      <c r="D83" s="16">
        <f>SUM(D84:D88)</f>
        <v>0</v>
      </c>
      <c r="E83" s="16">
        <f>SUM(E84:E88)</f>
        <v>1480000</v>
      </c>
      <c r="F83" s="16">
        <f>SUM(F84:F88)</f>
        <v>0</v>
      </c>
      <c r="G83" s="16">
        <f>SUM(G84:G88)</f>
        <v>0</v>
      </c>
      <c r="H83" s="16">
        <f>SUM(H84:H88)</f>
        <v>0</v>
      </c>
    </row>
    <row r="84" spans="1:8" s="11" customFormat="1" ht="25.5" customHeight="1">
      <c r="A84" s="52"/>
      <c r="B84" s="61" t="s">
        <v>76</v>
      </c>
      <c r="C84" s="10">
        <f t="shared" ref="C84:C88" si="20">SUM(D84:H84)</f>
        <v>80000</v>
      </c>
      <c r="D84" s="10"/>
      <c r="E84" s="10">
        <v>80000</v>
      </c>
      <c r="F84" s="10"/>
      <c r="G84" s="10"/>
      <c r="H84" s="10"/>
    </row>
    <row r="85" spans="1:8" s="11" customFormat="1" ht="25.5" customHeight="1">
      <c r="A85" s="52"/>
      <c r="B85" s="61" t="s">
        <v>77</v>
      </c>
      <c r="C85" s="10">
        <f t="shared" si="20"/>
        <v>100000</v>
      </c>
      <c r="D85" s="10"/>
      <c r="E85" s="10">
        <v>100000</v>
      </c>
      <c r="F85" s="10"/>
      <c r="G85" s="10"/>
      <c r="H85" s="10"/>
    </row>
    <row r="86" spans="1:8" s="11" customFormat="1" ht="25.5" customHeight="1">
      <c r="A86" s="52"/>
      <c r="B86" s="61" t="s">
        <v>93</v>
      </c>
      <c r="C86" s="10">
        <f t="shared" si="20"/>
        <v>800000</v>
      </c>
      <c r="D86" s="10"/>
      <c r="E86" s="10">
        <v>800000</v>
      </c>
      <c r="F86" s="10"/>
      <c r="G86" s="10"/>
      <c r="H86" s="10"/>
    </row>
    <row r="87" spans="1:8" s="11" customFormat="1" ht="25.5" customHeight="1">
      <c r="A87" s="52"/>
      <c r="B87" s="61" t="s">
        <v>78</v>
      </c>
      <c r="C87" s="10">
        <f t="shared" si="20"/>
        <v>400000</v>
      </c>
      <c r="D87" s="10"/>
      <c r="E87" s="10">
        <v>400000</v>
      </c>
      <c r="F87" s="10"/>
      <c r="G87" s="10"/>
      <c r="H87" s="10"/>
    </row>
    <row r="88" spans="1:8" s="11" customFormat="1" ht="25.5" customHeight="1">
      <c r="A88" s="52"/>
      <c r="B88" s="61" t="s">
        <v>79</v>
      </c>
      <c r="C88" s="10">
        <f t="shared" si="20"/>
        <v>100000</v>
      </c>
      <c r="D88" s="10"/>
      <c r="E88" s="10">
        <v>100000</v>
      </c>
      <c r="F88" s="10"/>
      <c r="G88" s="10"/>
      <c r="H88" s="10"/>
    </row>
    <row r="89" spans="1:8" s="49" customFormat="1" ht="30" customHeight="1">
      <c r="A89" s="52"/>
      <c r="B89" s="55" t="s">
        <v>19</v>
      </c>
      <c r="C89" s="8">
        <f>SUM(D89:H89)</f>
        <v>19950000</v>
      </c>
      <c r="D89" s="8">
        <f>SUM(D90:D100)</f>
        <v>0</v>
      </c>
      <c r="E89" s="8">
        <f>SUM(E90:E100)</f>
        <v>19950000</v>
      </c>
      <c r="F89" s="8">
        <f>SUM(F90:F100)</f>
        <v>0</v>
      </c>
      <c r="G89" s="8">
        <f>SUM(G90:G100)</f>
        <v>0</v>
      </c>
      <c r="H89" s="8">
        <f>SUM(H90:H100)</f>
        <v>0</v>
      </c>
    </row>
    <row r="90" spans="1:8" s="11" customFormat="1" ht="42" customHeight="1">
      <c r="A90" s="52"/>
      <c r="B90" s="61" t="s">
        <v>80</v>
      </c>
      <c r="C90" s="10">
        <f t="shared" ref="C90:C100" si="21">SUM(D90:H90)</f>
        <v>3450000</v>
      </c>
      <c r="D90" s="10"/>
      <c r="E90" s="10">
        <v>3450000</v>
      </c>
      <c r="F90" s="10"/>
      <c r="G90" s="10"/>
      <c r="H90" s="10"/>
    </row>
    <row r="91" spans="1:8" s="11" customFormat="1" ht="24" customHeight="1">
      <c r="A91" s="52"/>
      <c r="B91" s="61" t="s">
        <v>103</v>
      </c>
      <c r="C91" s="10">
        <f t="shared" si="21"/>
        <v>750000</v>
      </c>
      <c r="D91" s="10"/>
      <c r="E91" s="10">
        <v>750000</v>
      </c>
      <c r="F91" s="10"/>
      <c r="G91" s="10"/>
      <c r="H91" s="10"/>
    </row>
    <row r="92" spans="1:8" s="11" customFormat="1" ht="24" customHeight="1">
      <c r="A92" s="52"/>
      <c r="B92" s="61" t="s">
        <v>104</v>
      </c>
      <c r="C92" s="10">
        <f t="shared" si="21"/>
        <v>375000</v>
      </c>
      <c r="D92" s="10"/>
      <c r="E92" s="10">
        <v>375000</v>
      </c>
      <c r="F92" s="10"/>
      <c r="G92" s="10"/>
      <c r="H92" s="10"/>
    </row>
    <row r="93" spans="1:8" s="11" customFormat="1" ht="27.75" customHeight="1">
      <c r="A93" s="52"/>
      <c r="B93" s="61" t="s">
        <v>105</v>
      </c>
      <c r="C93" s="10">
        <f t="shared" si="21"/>
        <v>330000</v>
      </c>
      <c r="D93" s="10"/>
      <c r="E93" s="10">
        <v>330000</v>
      </c>
      <c r="F93" s="10"/>
      <c r="G93" s="10"/>
      <c r="H93" s="10"/>
    </row>
    <row r="94" spans="1:8" s="11" customFormat="1" ht="26.25" customHeight="1">
      <c r="A94" s="52"/>
      <c r="B94" s="61" t="s">
        <v>106</v>
      </c>
      <c r="C94" s="10">
        <f t="shared" si="21"/>
        <v>235000</v>
      </c>
      <c r="D94" s="10"/>
      <c r="E94" s="10">
        <v>235000</v>
      </c>
      <c r="F94" s="10"/>
      <c r="G94" s="10"/>
      <c r="H94" s="10"/>
    </row>
    <row r="95" spans="1:8" s="11" customFormat="1" ht="22.5" customHeight="1">
      <c r="A95" s="52"/>
      <c r="B95" s="61" t="s">
        <v>107</v>
      </c>
      <c r="C95" s="10">
        <f t="shared" si="21"/>
        <v>200000</v>
      </c>
      <c r="D95" s="10"/>
      <c r="E95" s="10">
        <v>200000</v>
      </c>
      <c r="F95" s="10"/>
      <c r="G95" s="10"/>
      <c r="H95" s="10"/>
    </row>
    <row r="96" spans="1:8" s="11" customFormat="1" ht="22.5" customHeight="1">
      <c r="A96" s="52"/>
      <c r="B96" s="61" t="s">
        <v>108</v>
      </c>
      <c r="C96" s="10">
        <f t="shared" si="21"/>
        <v>200000</v>
      </c>
      <c r="D96" s="10"/>
      <c r="E96" s="10">
        <v>200000</v>
      </c>
      <c r="F96" s="10"/>
      <c r="G96" s="10"/>
      <c r="H96" s="10"/>
    </row>
    <row r="97" spans="1:9" s="11" customFormat="1" ht="22.5" customHeight="1">
      <c r="A97" s="52"/>
      <c r="B97" s="61" t="s">
        <v>112</v>
      </c>
      <c r="C97" s="10">
        <f t="shared" si="21"/>
        <v>210000</v>
      </c>
      <c r="D97" s="10"/>
      <c r="E97" s="10">
        <v>210000</v>
      </c>
      <c r="F97" s="10"/>
      <c r="G97" s="10"/>
      <c r="H97" s="10"/>
    </row>
    <row r="98" spans="1:9" s="11" customFormat="1" ht="22.5" customHeight="1">
      <c r="A98" s="52"/>
      <c r="B98" s="61" t="s">
        <v>110</v>
      </c>
      <c r="C98" s="10">
        <f t="shared" si="21"/>
        <v>200000</v>
      </c>
      <c r="D98" s="10"/>
      <c r="E98" s="10">
        <v>200000</v>
      </c>
      <c r="F98" s="10"/>
      <c r="G98" s="10"/>
      <c r="H98" s="10"/>
    </row>
    <row r="99" spans="1:9" s="11" customFormat="1" ht="25.5" customHeight="1">
      <c r="A99" s="52"/>
      <c r="B99" s="61" t="s">
        <v>109</v>
      </c>
      <c r="C99" s="10">
        <f t="shared" si="21"/>
        <v>12000000</v>
      </c>
      <c r="D99" s="10">
        <v>0</v>
      </c>
      <c r="E99" s="10">
        <v>12000000</v>
      </c>
      <c r="F99" s="10"/>
      <c r="G99" s="10"/>
      <c r="H99" s="10"/>
    </row>
    <row r="100" spans="1:9" s="11" customFormat="1" ht="24.75" customHeight="1">
      <c r="A100" s="52"/>
      <c r="B100" s="84" t="s">
        <v>111</v>
      </c>
      <c r="C100" s="10">
        <f t="shared" si="21"/>
        <v>2000000</v>
      </c>
      <c r="D100" s="18">
        <v>0</v>
      </c>
      <c r="E100" s="19">
        <v>2000000</v>
      </c>
      <c r="F100" s="19"/>
      <c r="G100" s="19"/>
      <c r="H100" s="19"/>
    </row>
    <row r="101" spans="1:9" s="11" customFormat="1" ht="30" customHeight="1">
      <c r="A101" s="47">
        <v>92116</v>
      </c>
      <c r="B101" s="75" t="s">
        <v>54</v>
      </c>
      <c r="C101" s="6">
        <f>C102</f>
        <v>25500000</v>
      </c>
      <c r="D101" s="6">
        <f t="shared" ref="D101:H101" si="22">D102</f>
        <v>0</v>
      </c>
      <c r="E101" s="6">
        <f t="shared" si="22"/>
        <v>500000</v>
      </c>
      <c r="F101" s="6">
        <f t="shared" si="22"/>
        <v>0</v>
      </c>
      <c r="G101" s="6">
        <f t="shared" si="22"/>
        <v>25000000</v>
      </c>
      <c r="H101" s="6">
        <f t="shared" si="22"/>
        <v>0</v>
      </c>
    </row>
    <row r="102" spans="1:9" s="49" customFormat="1" ht="30.75" customHeight="1">
      <c r="A102" s="52"/>
      <c r="B102" s="64" t="s">
        <v>22</v>
      </c>
      <c r="C102" s="8">
        <f>SUM(D102:H102)</f>
        <v>25500000</v>
      </c>
      <c r="D102" s="16">
        <f>D103+D104</f>
        <v>0</v>
      </c>
      <c r="E102" s="16">
        <f t="shared" ref="E102:H102" si="23">E103+E104</f>
        <v>500000</v>
      </c>
      <c r="F102" s="16">
        <f t="shared" si="23"/>
        <v>0</v>
      </c>
      <c r="G102" s="16">
        <v>25000000</v>
      </c>
      <c r="H102" s="16">
        <f t="shared" si="23"/>
        <v>0</v>
      </c>
    </row>
    <row r="103" spans="1:9" s="58" customFormat="1" ht="38.25">
      <c r="A103" s="57"/>
      <c r="B103" s="61" t="s">
        <v>55</v>
      </c>
      <c r="C103" s="10">
        <f t="shared" ref="C103:C104" si="24">SUM(D103:H103)</f>
        <v>500000</v>
      </c>
      <c r="D103" s="10"/>
      <c r="E103" s="10">
        <v>500000</v>
      </c>
      <c r="F103" s="10"/>
      <c r="G103" s="10"/>
      <c r="H103" s="10"/>
    </row>
    <row r="104" spans="1:9" s="58" customFormat="1" ht="55.5" customHeight="1">
      <c r="A104" s="57"/>
      <c r="B104" s="61" t="s">
        <v>56</v>
      </c>
      <c r="C104" s="10">
        <f t="shared" si="24"/>
        <v>20000000</v>
      </c>
      <c r="D104" s="10"/>
      <c r="E104" s="10"/>
      <c r="F104" s="10"/>
      <c r="G104" s="10">
        <v>20000000</v>
      </c>
      <c r="H104" s="10"/>
    </row>
    <row r="105" spans="1:9" s="11" customFormat="1" ht="25.5" customHeight="1">
      <c r="A105" s="47">
        <v>92118</v>
      </c>
      <c r="B105" s="75" t="s">
        <v>21</v>
      </c>
      <c r="C105" s="6">
        <f>C106+C108+C110+C113+C115</f>
        <v>9863000</v>
      </c>
      <c r="D105" s="6">
        <f t="shared" ref="D105:H105" si="25">D106+D108+D110+D113+D115</f>
        <v>0</v>
      </c>
      <c r="E105" s="6">
        <f t="shared" si="25"/>
        <v>4593000</v>
      </c>
      <c r="F105" s="6">
        <f t="shared" si="25"/>
        <v>3270000</v>
      </c>
      <c r="G105" s="6">
        <f t="shared" si="25"/>
        <v>748000</v>
      </c>
      <c r="H105" s="6">
        <f t="shared" si="25"/>
        <v>1252000</v>
      </c>
    </row>
    <row r="106" spans="1:9" s="49" customFormat="1" ht="27.75" customHeight="1">
      <c r="A106" s="52"/>
      <c r="B106" s="64" t="s">
        <v>22</v>
      </c>
      <c r="C106" s="98">
        <f t="shared" ref="C106:C107" si="26">SUM(D106:H106)</f>
        <v>2000000</v>
      </c>
      <c r="D106" s="16">
        <f>D107</f>
        <v>0</v>
      </c>
      <c r="E106" s="16">
        <f t="shared" ref="E106:H106" si="27">E107</f>
        <v>2000000</v>
      </c>
      <c r="F106" s="16">
        <f t="shared" si="27"/>
        <v>0</v>
      </c>
      <c r="G106" s="16">
        <f t="shared" si="27"/>
        <v>0</v>
      </c>
      <c r="H106" s="16">
        <f t="shared" si="27"/>
        <v>0</v>
      </c>
    </row>
    <row r="107" spans="1:9" s="58" customFormat="1" ht="25.5">
      <c r="A107" s="57"/>
      <c r="B107" s="61" t="s">
        <v>99</v>
      </c>
      <c r="C107" s="10">
        <f t="shared" si="26"/>
        <v>2000000</v>
      </c>
      <c r="D107" s="10"/>
      <c r="E107" s="10">
        <v>2000000</v>
      </c>
      <c r="F107" s="10"/>
      <c r="G107" s="10"/>
      <c r="H107" s="10"/>
    </row>
    <row r="108" spans="1:9" s="49" customFormat="1" ht="30.75" customHeight="1">
      <c r="A108" s="52"/>
      <c r="B108" s="67" t="s">
        <v>23</v>
      </c>
      <c r="C108" s="8">
        <f>SUM(D108:H108)</f>
        <v>3270000</v>
      </c>
      <c r="D108" s="14">
        <f t="shared" ref="D108:E108" si="28">D109</f>
        <v>0</v>
      </c>
      <c r="E108" s="14">
        <f t="shared" si="28"/>
        <v>0</v>
      </c>
      <c r="F108" s="14">
        <f>F109</f>
        <v>3270000</v>
      </c>
      <c r="G108" s="14">
        <f t="shared" ref="G108:H108" si="29">G109</f>
        <v>0</v>
      </c>
      <c r="H108" s="14">
        <f t="shared" si="29"/>
        <v>0</v>
      </c>
    </row>
    <row r="109" spans="1:9" s="11" customFormat="1" ht="27" customHeight="1">
      <c r="A109" s="52"/>
      <c r="B109" s="81" t="s">
        <v>40</v>
      </c>
      <c r="C109" s="9">
        <f>SUM(D109:H109)</f>
        <v>3270000</v>
      </c>
      <c r="D109" s="13"/>
      <c r="E109" s="9"/>
      <c r="F109" s="9">
        <v>3270000</v>
      </c>
      <c r="G109" s="9"/>
      <c r="H109" s="9"/>
    </row>
    <row r="110" spans="1:9" s="49" customFormat="1" ht="25.5" customHeight="1">
      <c r="A110" s="52"/>
      <c r="B110" s="55" t="s">
        <v>24</v>
      </c>
      <c r="C110" s="100">
        <f>SUM(D110:H110)</f>
        <v>2900000</v>
      </c>
      <c r="D110" s="8">
        <f>SUM(D111:D112)</f>
        <v>0</v>
      </c>
      <c r="E110" s="8">
        <f>SUM(E111:E112)</f>
        <v>900000</v>
      </c>
      <c r="F110" s="8">
        <f>SUM(F111:F112)</f>
        <v>0</v>
      </c>
      <c r="G110" s="8">
        <f>SUM(G111:G112)</f>
        <v>748000</v>
      </c>
      <c r="H110" s="8">
        <f>SUM(H111:H112)</f>
        <v>1252000</v>
      </c>
    </row>
    <row r="111" spans="1:9" s="58" customFormat="1" ht="28.5" customHeight="1">
      <c r="A111" s="57"/>
      <c r="B111" s="61" t="s">
        <v>59</v>
      </c>
      <c r="C111" s="10">
        <f>SUM(D111:H111)</f>
        <v>2000000</v>
      </c>
      <c r="D111" s="10"/>
      <c r="E111" s="10"/>
      <c r="F111" s="10"/>
      <c r="G111" s="10">
        <v>748000</v>
      </c>
      <c r="H111" s="10">
        <v>1252000</v>
      </c>
      <c r="I111" s="97"/>
    </row>
    <row r="112" spans="1:9" s="58" customFormat="1" ht="23.25" customHeight="1">
      <c r="A112" s="57"/>
      <c r="B112" s="101" t="s">
        <v>25</v>
      </c>
      <c r="C112" s="13">
        <f t="shared" ref="C112" si="30">SUM(D112:H112)</f>
        <v>900000</v>
      </c>
      <c r="D112" s="13"/>
      <c r="E112" s="13">
        <v>900000</v>
      </c>
      <c r="F112" s="13"/>
      <c r="G112" s="13"/>
      <c r="H112" s="13"/>
    </row>
    <row r="113" spans="1:8" s="49" customFormat="1" ht="28.5" customHeight="1">
      <c r="A113" s="52"/>
      <c r="B113" s="64" t="s">
        <v>57</v>
      </c>
      <c r="C113" s="16">
        <f>SUM(D113:H113)</f>
        <v>193000</v>
      </c>
      <c r="D113" s="16">
        <f>D114</f>
        <v>0</v>
      </c>
      <c r="E113" s="16">
        <v>193000</v>
      </c>
      <c r="F113" s="16">
        <f t="shared" ref="F113:H113" si="31">F114</f>
        <v>0</v>
      </c>
      <c r="G113" s="16">
        <f t="shared" si="31"/>
        <v>0</v>
      </c>
      <c r="H113" s="16">
        <f t="shared" si="31"/>
        <v>0</v>
      </c>
    </row>
    <row r="114" spans="1:8" s="58" customFormat="1" ht="25.5">
      <c r="A114" s="57"/>
      <c r="B114" s="81" t="s">
        <v>58</v>
      </c>
      <c r="C114" s="12">
        <f>D114+E114+F114+G114+H114</f>
        <v>193000</v>
      </c>
      <c r="D114" s="13"/>
      <c r="E114" s="13">
        <v>193000</v>
      </c>
      <c r="F114" s="13"/>
      <c r="G114" s="13"/>
      <c r="H114" s="13"/>
    </row>
    <row r="115" spans="1:8" s="49" customFormat="1" ht="33" customHeight="1">
      <c r="A115" s="52"/>
      <c r="B115" s="55" t="s">
        <v>120</v>
      </c>
      <c r="C115" s="8">
        <f>SUM(D115:H115)</f>
        <v>1500000</v>
      </c>
      <c r="D115" s="8">
        <f>SUM(D116:D116)</f>
        <v>0</v>
      </c>
      <c r="E115" s="8">
        <f>SUM(E116:E116)</f>
        <v>1500000</v>
      </c>
      <c r="F115" s="8">
        <f>SUM(F116:F116)</f>
        <v>0</v>
      </c>
      <c r="G115" s="8">
        <f>SUM(G116:G116)</f>
        <v>0</v>
      </c>
      <c r="H115" s="8">
        <f>SUM(H116:H116)</f>
        <v>0</v>
      </c>
    </row>
    <row r="116" spans="1:8" s="49" customFormat="1" ht="25.5" customHeight="1">
      <c r="A116" s="52"/>
      <c r="B116" s="61" t="s">
        <v>121</v>
      </c>
      <c r="C116" s="10">
        <f>SUM(D116:H116)</f>
        <v>1500000</v>
      </c>
      <c r="D116" s="10"/>
      <c r="E116" s="10">
        <v>1500000</v>
      </c>
      <c r="F116" s="10"/>
      <c r="G116" s="10"/>
      <c r="H116" s="10"/>
    </row>
    <row r="117" spans="1:8" s="58" customFormat="1" ht="37.5" customHeight="1">
      <c r="A117" s="47">
        <v>92119</v>
      </c>
      <c r="B117" s="75" t="s">
        <v>49</v>
      </c>
      <c r="C117" s="6">
        <f>C118+C120</f>
        <v>1725000</v>
      </c>
      <c r="D117" s="6">
        <f t="shared" ref="D117:H117" si="32">D118+D120</f>
        <v>0</v>
      </c>
      <c r="E117" s="6">
        <f t="shared" si="32"/>
        <v>1725000</v>
      </c>
      <c r="F117" s="6">
        <f t="shared" si="32"/>
        <v>0</v>
      </c>
      <c r="G117" s="6">
        <f t="shared" si="32"/>
        <v>0</v>
      </c>
      <c r="H117" s="6">
        <f t="shared" si="32"/>
        <v>0</v>
      </c>
    </row>
    <row r="118" spans="1:8" s="58" customFormat="1" ht="27" customHeight="1">
      <c r="A118" s="52"/>
      <c r="B118" s="64" t="s">
        <v>50</v>
      </c>
      <c r="C118" s="8">
        <f>SUM(D118:H118)</f>
        <v>800000</v>
      </c>
      <c r="D118" s="16">
        <f>D119</f>
        <v>0</v>
      </c>
      <c r="E118" s="16">
        <f>E119</f>
        <v>800000</v>
      </c>
      <c r="F118" s="16">
        <f t="shared" ref="F118:H118" si="33">F119</f>
        <v>0</v>
      </c>
      <c r="G118" s="16">
        <f t="shared" si="33"/>
        <v>0</v>
      </c>
      <c r="H118" s="16">
        <f t="shared" si="33"/>
        <v>0</v>
      </c>
    </row>
    <row r="119" spans="1:8" s="58" customFormat="1" ht="35.25" customHeight="1">
      <c r="A119" s="57"/>
      <c r="B119" s="61" t="s">
        <v>51</v>
      </c>
      <c r="C119" s="10">
        <f>D119+E119+F119+G119+H119</f>
        <v>800000</v>
      </c>
      <c r="D119" s="10"/>
      <c r="E119" s="10">
        <v>800000</v>
      </c>
      <c r="F119" s="10"/>
      <c r="G119" s="10"/>
      <c r="H119" s="10"/>
    </row>
    <row r="120" spans="1:8" s="58" customFormat="1" ht="27" customHeight="1">
      <c r="A120" s="52"/>
      <c r="B120" s="55" t="s">
        <v>53</v>
      </c>
      <c r="C120" s="8">
        <f>SUM(D120:H120)</f>
        <v>925000</v>
      </c>
      <c r="D120" s="14">
        <f>SUM(D121:D123)</f>
        <v>0</v>
      </c>
      <c r="E120" s="14">
        <f>SUM(E121:E123)</f>
        <v>925000</v>
      </c>
      <c r="F120" s="14">
        <f t="shared" ref="F120:H120" si="34">SUM(F121:F123)</f>
        <v>0</v>
      </c>
      <c r="G120" s="14">
        <f t="shared" si="34"/>
        <v>0</v>
      </c>
      <c r="H120" s="14">
        <f t="shared" si="34"/>
        <v>0</v>
      </c>
    </row>
    <row r="121" spans="1:8" s="58" customFormat="1" ht="24.75" customHeight="1">
      <c r="A121" s="52"/>
      <c r="B121" s="63" t="s">
        <v>114</v>
      </c>
      <c r="C121" s="10">
        <f t="shared" ref="C121:C122" si="35">D121+E121+F121+G121+H121</f>
        <v>75000</v>
      </c>
      <c r="D121" s="10"/>
      <c r="E121" s="10">
        <v>75000</v>
      </c>
      <c r="F121" s="10"/>
      <c r="G121" s="10"/>
      <c r="H121" s="10"/>
    </row>
    <row r="122" spans="1:8" s="58" customFormat="1" ht="21.75" customHeight="1">
      <c r="A122" s="52"/>
      <c r="B122" s="63" t="s">
        <v>115</v>
      </c>
      <c r="C122" s="10">
        <f t="shared" si="35"/>
        <v>150000</v>
      </c>
      <c r="D122" s="10"/>
      <c r="E122" s="10">
        <v>150000</v>
      </c>
      <c r="F122" s="10"/>
      <c r="G122" s="10"/>
      <c r="H122" s="10"/>
    </row>
    <row r="123" spans="1:8" s="58" customFormat="1" ht="37.5" customHeight="1">
      <c r="A123" s="82"/>
      <c r="B123" s="76" t="s">
        <v>113</v>
      </c>
      <c r="C123" s="70">
        <f>D123+E123+F123+G123+H123</f>
        <v>700000</v>
      </c>
      <c r="D123" s="70"/>
      <c r="E123" s="70">
        <v>700000</v>
      </c>
      <c r="F123" s="70"/>
      <c r="G123" s="70"/>
      <c r="H123" s="70"/>
    </row>
    <row r="124" spans="1:8" s="51" customFormat="1" ht="25.5" customHeight="1">
      <c r="A124" s="53">
        <v>92126</v>
      </c>
      <c r="B124" s="105" t="s">
        <v>127</v>
      </c>
      <c r="C124" s="106">
        <f>C125</f>
        <v>1500000</v>
      </c>
      <c r="D124" s="106">
        <f t="shared" ref="D124:H125" si="36">D125</f>
        <v>0</v>
      </c>
      <c r="E124" s="106">
        <f t="shared" si="36"/>
        <v>1500000</v>
      </c>
      <c r="F124" s="106">
        <f t="shared" si="36"/>
        <v>0</v>
      </c>
      <c r="G124" s="106">
        <f t="shared" si="36"/>
        <v>0</v>
      </c>
      <c r="H124" s="106">
        <f t="shared" si="36"/>
        <v>0</v>
      </c>
    </row>
    <row r="125" spans="1:8" s="56" customFormat="1" ht="22.5" customHeight="1">
      <c r="A125" s="52"/>
      <c r="B125" s="55" t="s">
        <v>127</v>
      </c>
      <c r="C125" s="92">
        <f>D125+E125+F125+G125+H125</f>
        <v>1500000</v>
      </c>
      <c r="D125" s="8">
        <f>D126</f>
        <v>0</v>
      </c>
      <c r="E125" s="8">
        <f t="shared" si="36"/>
        <v>1500000</v>
      </c>
      <c r="F125" s="8">
        <f t="shared" si="36"/>
        <v>0</v>
      </c>
      <c r="G125" s="8">
        <f t="shared" si="36"/>
        <v>0</v>
      </c>
      <c r="H125" s="8">
        <f t="shared" si="36"/>
        <v>0</v>
      </c>
    </row>
    <row r="126" spans="1:8" s="99" customFormat="1" ht="22.5" customHeight="1">
      <c r="A126" s="65"/>
      <c r="B126" s="69" t="s">
        <v>128</v>
      </c>
      <c r="C126" s="70">
        <f>D126+E126+F126+G126+H126</f>
        <v>1500000</v>
      </c>
      <c r="D126" s="70"/>
      <c r="E126" s="70">
        <v>1500000</v>
      </c>
      <c r="F126" s="70"/>
      <c r="G126" s="70"/>
      <c r="H126" s="70"/>
    </row>
    <row r="127" spans="1:8" s="58" customFormat="1" ht="37.5" customHeight="1">
      <c r="A127" s="77"/>
      <c r="B127" s="78"/>
      <c r="C127" s="79"/>
      <c r="D127" s="79"/>
      <c r="E127" s="79"/>
      <c r="F127" s="79"/>
      <c r="G127" s="79"/>
      <c r="H127" s="79"/>
    </row>
    <row r="128" spans="1:8" s="11" customFormat="1">
      <c r="B128" s="68"/>
    </row>
    <row r="129" spans="1:8" s="11" customFormat="1" ht="37.5" customHeight="1">
      <c r="A129" s="119" t="s">
        <v>42</v>
      </c>
      <c r="B129" s="119"/>
      <c r="C129" s="119"/>
      <c r="D129" s="119"/>
      <c r="E129" s="119"/>
      <c r="F129" s="119"/>
      <c r="G129" s="119"/>
      <c r="H129" s="119"/>
    </row>
    <row r="130" spans="1:8" s="11" customFormat="1" ht="25.5" customHeight="1">
      <c r="A130" s="126" t="s">
        <v>43</v>
      </c>
      <c r="B130" s="126"/>
      <c r="C130" s="126"/>
      <c r="D130" s="126"/>
      <c r="E130" s="126"/>
      <c r="F130" s="126"/>
      <c r="G130" s="126"/>
      <c r="H130" s="126"/>
    </row>
    <row r="131" spans="1:8" s="11" customFormat="1" ht="27.75" customHeight="1">
      <c r="A131" s="126" t="s">
        <v>44</v>
      </c>
      <c r="B131" s="110"/>
      <c r="C131" s="110"/>
      <c r="D131" s="110"/>
      <c r="E131" s="110"/>
      <c r="F131" s="110"/>
      <c r="G131" s="110"/>
      <c r="H131" s="110"/>
    </row>
    <row r="132" spans="1:8" s="11" customFormat="1" ht="30.75" customHeight="1">
      <c r="A132" s="126" t="s">
        <v>45</v>
      </c>
      <c r="B132" s="110"/>
      <c r="C132" s="110"/>
      <c r="D132" s="110"/>
      <c r="E132" s="110"/>
      <c r="F132" s="110"/>
      <c r="G132" s="110"/>
      <c r="H132" s="110"/>
    </row>
    <row r="133" spans="1:8" s="11" customFormat="1" ht="30.75" customHeight="1">
      <c r="A133" s="109" t="s">
        <v>48</v>
      </c>
      <c r="B133" s="110"/>
      <c r="C133" s="110"/>
      <c r="D133" s="110"/>
      <c r="E133" s="110"/>
      <c r="F133" s="110"/>
      <c r="G133" s="110"/>
      <c r="H133" s="110"/>
    </row>
    <row r="134" spans="1:8" s="11" customFormat="1" ht="27" customHeight="1">
      <c r="A134" s="109" t="s">
        <v>46</v>
      </c>
      <c r="B134" s="110"/>
      <c r="C134" s="110"/>
      <c r="D134" s="110"/>
      <c r="E134" s="110"/>
      <c r="F134" s="110"/>
      <c r="G134" s="110"/>
      <c r="H134" s="110"/>
    </row>
    <row r="135" spans="1:8" s="11" customFormat="1"/>
    <row r="136" spans="1:8" s="11" customFormat="1"/>
    <row r="137" spans="1:8" s="11" customFormat="1"/>
    <row r="138" spans="1:8" s="11" customFormat="1"/>
    <row r="139" spans="1:8" s="11" customFormat="1"/>
    <row r="140" spans="1:8" s="11" customFormat="1"/>
    <row r="141" spans="1:8" s="11" customFormat="1"/>
    <row r="142" spans="1:8" s="11" customFormat="1"/>
    <row r="143" spans="1:8" s="11" customFormat="1"/>
    <row r="144" spans="1:8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</sheetData>
  <mergeCells count="42">
    <mergeCell ref="A132:H132"/>
    <mergeCell ref="A134:H134"/>
    <mergeCell ref="D28:F28"/>
    <mergeCell ref="D16:F16"/>
    <mergeCell ref="D18:F18"/>
    <mergeCell ref="D19:F19"/>
    <mergeCell ref="D20:F20"/>
    <mergeCell ref="G20:H20"/>
    <mergeCell ref="G29:H29"/>
    <mergeCell ref="G21:H21"/>
    <mergeCell ref="G22:H22"/>
    <mergeCell ref="G23:H23"/>
    <mergeCell ref="G24:H24"/>
    <mergeCell ref="G25:H25"/>
    <mergeCell ref="G26:H26"/>
    <mergeCell ref="G28:H28"/>
    <mergeCell ref="A130:H130"/>
    <mergeCell ref="A131:H131"/>
    <mergeCell ref="D21:F21"/>
    <mergeCell ref="D22:F22"/>
    <mergeCell ref="D23:F23"/>
    <mergeCell ref="D24:F24"/>
    <mergeCell ref="D25:F25"/>
    <mergeCell ref="D26:F26"/>
    <mergeCell ref="D29:F29"/>
    <mergeCell ref="C31:C33"/>
    <mergeCell ref="A6:C6"/>
    <mergeCell ref="A133:H133"/>
    <mergeCell ref="B8:B10"/>
    <mergeCell ref="C8:C10"/>
    <mergeCell ref="D8:F10"/>
    <mergeCell ref="A129:H129"/>
    <mergeCell ref="G15:H15"/>
    <mergeCell ref="G14:H14"/>
    <mergeCell ref="G16:H16"/>
    <mergeCell ref="G18:H18"/>
    <mergeCell ref="G19:H19"/>
    <mergeCell ref="G8:H10"/>
    <mergeCell ref="G11:H13"/>
    <mergeCell ref="D14:F14"/>
    <mergeCell ref="D15:F15"/>
    <mergeCell ref="D11:F13"/>
  </mergeCells>
  <printOptions horizontalCentered="1" verticalCentered="1"/>
  <pageMargins left="0.11811023622047245" right="0.11811023622047245" top="0.15748031496062992" bottom="0.15748031496062992" header="0" footer="0"/>
  <pageSetup paperSize="9" scale="62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"/>
  <sheetViews>
    <sheetView topLeftCell="A91" zoomScaleNormal="100" workbookViewId="0">
      <selection activeCell="A106" sqref="A1:XFD1048576"/>
    </sheetView>
  </sheetViews>
  <sheetFormatPr defaultColWidth="9" defaultRowHeight="12.75"/>
  <cols>
    <col min="1" max="9" width="9" style="1"/>
    <col min="10" max="10" width="9" style="5"/>
    <col min="11" max="16384" width="9" style="1"/>
  </cols>
  <sheetData/>
  <printOptions horizontalCentered="1" verticalCentered="1"/>
  <pageMargins left="0.11811023622047245" right="0.11811023622047245" top="0.15748031496062992" bottom="0.15748031496062992" header="0" footer="0"/>
  <pageSetup paperSize="8"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do zatwierdzenia do Ministra</vt:lpstr>
      <vt:lpstr>Arkusz1</vt:lpstr>
      <vt:lpstr>Arkusz3</vt:lpstr>
    </vt:vector>
  </TitlesOfParts>
  <Company>MKiDN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ksubda</dc:creator>
  <cp:lastModifiedBy>Katarzyna Subda</cp:lastModifiedBy>
  <cp:lastPrinted>2014-03-20T10:29:38Z</cp:lastPrinted>
  <dcterms:created xsi:type="dcterms:W3CDTF">2013-01-29T14:05:36Z</dcterms:created>
  <dcterms:modified xsi:type="dcterms:W3CDTF">2015-04-30T14:11:01Z</dcterms:modified>
</cp:coreProperties>
</file>