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codeName="Ten_skoroszyt"/>
  <xr:revisionPtr revIDLastSave="0" documentId="13_ncr:1_{14916423-F4F6-490D-BEE1-DC79BA6D1A45}" xr6:coauthVersionLast="36" xr6:coauthVersionMax="36" xr10:uidLastSave="{00000000-0000-0000-0000-000000000000}"/>
  <bookViews>
    <workbookView xWindow="0" yWindow="0" windowWidth="28800" windowHeight="11670" firstSheet="19" activeTab="22" xr2:uid="{00000000-000D-0000-FFFF-FFFF00000000}"/>
  </bookViews>
  <sheets>
    <sheet name="Strona tytułowa" sheetId="157" r:id="rId1"/>
    <sheet name="Spis treści" sheetId="53" r:id="rId2"/>
    <sheet name="Uwagi wstępne" sheetId="55" r:id="rId3"/>
    <sheet name="Objaśnienia i skróty" sheetId="54" r:id="rId4"/>
    <sheet name="Tab 1" sheetId="105" r:id="rId5"/>
    <sheet name="Tab 2 i 3" sheetId="106" r:id="rId6"/>
    <sheet name="Tab 4 i 5" sheetId="139" r:id="rId7"/>
    <sheet name="Tab 6 i 7" sheetId="107" r:id="rId8"/>
    <sheet name="Tab 8 i 9" sheetId="108" r:id="rId9"/>
    <sheet name="Tab 10 i 11" sheetId="109" r:id="rId10"/>
    <sheet name="Tab 12" sheetId="110" r:id="rId11"/>
    <sheet name="Tab 1 (13)" sheetId="94" r:id="rId12"/>
    <sheet name="Tab 2 (14) i wykres 1" sheetId="135" r:id="rId13"/>
    <sheet name="Tab 3 (15) i wykres 2" sheetId="125" r:id="rId14"/>
    <sheet name="Tab 4 (16)" sheetId="95" r:id="rId15"/>
    <sheet name="Tab 5 (17)" sheetId="96" r:id="rId16"/>
    <sheet name="Wykres 3" sheetId="129" r:id="rId17"/>
    <sheet name="Tab 6 (18)" sheetId="149" r:id="rId18"/>
    <sheet name="Tab 7 (19)" sheetId="150" r:id="rId19"/>
    <sheet name="Tab 8 (20)" sheetId="151" r:id="rId20"/>
    <sheet name="Tab 9 (21) i 10 (22)" sheetId="101" r:id="rId21"/>
    <sheet name="Tab 11 (23) i 12 (24)" sheetId="102" r:id="rId22"/>
    <sheet name="Tab 1 (25)" sheetId="104" r:id="rId23"/>
    <sheet name="Tab 1 (26) i 2 (27)" sheetId="113" r:id="rId24"/>
    <sheet name="Wykres 4" sheetId="130" r:id="rId25"/>
    <sheet name="Tab 3 (28) i 4 (29)" sheetId="152" r:id="rId26"/>
    <sheet name="Wykres 5" sheetId="153" r:id="rId27"/>
    <sheet name="Tab 1 (30)" sheetId="115" r:id="rId28"/>
    <sheet name="Tab 2 (31) i 3 (32)" sheetId="117" r:id="rId29"/>
    <sheet name="Tab 4 (33)" sheetId="116" r:id="rId30"/>
    <sheet name="Tab 5 (34) i 6 (35)" sheetId="118" r:id="rId31"/>
    <sheet name="Tab 7 (36) i 8 (37)" sheetId="119" r:id="rId32"/>
    <sheet name="Tab 1 (38) i 2 (39)" sheetId="121" r:id="rId33"/>
    <sheet name="Strona końcowa" sheetId="138" r:id="rId34"/>
  </sheets>
  <externalReferences>
    <externalReference r:id="rId35"/>
  </externalReferences>
  <definedNames>
    <definedName name="________dan1">#REF!</definedName>
    <definedName name="________dan10">#REF!</definedName>
    <definedName name="________dan11">#REF!</definedName>
    <definedName name="________dan12">#REF!</definedName>
    <definedName name="________dan13">#REF!</definedName>
    <definedName name="________dan14">#REF!</definedName>
    <definedName name="________dan15">#REF!</definedName>
    <definedName name="________dan16">#REF!</definedName>
    <definedName name="________dan17">#REF!</definedName>
    <definedName name="________dan18">#REF!</definedName>
    <definedName name="________dan19">#REF!</definedName>
    <definedName name="________dan2">#REF!</definedName>
    <definedName name="________dan20">#REF!</definedName>
    <definedName name="________dan21" localSheetId="0">#REF!,#REF!,#REF!,#REF!,#REF!,#REF!,#REF!,#REF!,#REF!,#REF!,#REF!,#REF!,#REF!</definedName>
    <definedName name="________dan21">#REF!,#REF!,#REF!,#REF!,#REF!,#REF!,#REF!,#REF!,#REF!,#REF!,#REF!,#REF!,#REF!</definedName>
    <definedName name="________dan22" localSheetId="0">#REF!,#REF!,#REF!,#REF!,#REF!,#REF!,#REF!,#REF!,#REF!,#REF!,#REF!,#REF!</definedName>
    <definedName name="________dan22">#REF!,#REF!,#REF!,#REF!,#REF!,#REF!,#REF!,#REF!,#REF!,#REF!,#REF!,#REF!</definedName>
    <definedName name="________dan23" localSheetId="0">#REF!,#REF!,#REF!,#REF!,#REF!,#REF!,#REF!,#REF!,#REF!,#REF!,#REF!,#REF!,#REF!</definedName>
    <definedName name="________dan23">#REF!,#REF!,#REF!,#REF!,#REF!,#REF!,#REF!,#REF!,#REF!,#REF!,#REF!,#REF!,#REF!</definedName>
    <definedName name="________dan24" localSheetId="0">#REF!,#REF!,#REF!,#REF!,#REF!,#REF!,#REF!,#REF!,#REF!,#REF!</definedName>
    <definedName name="________dan24">#REF!,#REF!,#REF!,#REF!,#REF!,#REF!,#REF!,#REF!,#REF!,#REF!</definedName>
    <definedName name="________dan25" localSheetId="0">#REF!</definedName>
    <definedName name="________dan25">#REF!</definedName>
    <definedName name="________dan3" localSheetId="0">#REF!</definedName>
    <definedName name="________dan3">#REF!</definedName>
    <definedName name="________dan4" localSheetId="0">#REF!</definedName>
    <definedName name="________dan4">#REF!</definedName>
    <definedName name="________dan5">#REF!</definedName>
    <definedName name="________dan6">#REF!</definedName>
    <definedName name="________dan7">#REF!</definedName>
    <definedName name="________dan8">#REF!</definedName>
    <definedName name="________dan9">#REF!</definedName>
    <definedName name="_______dan1">#REF!</definedName>
    <definedName name="_______dan10">#REF!</definedName>
    <definedName name="_______dan11">#REF!</definedName>
    <definedName name="_______dan12">#REF!</definedName>
    <definedName name="_______dan13">#REF!</definedName>
    <definedName name="_______dan14">#REF!</definedName>
    <definedName name="_______dan15">#REF!</definedName>
    <definedName name="_______dan16">#REF!</definedName>
    <definedName name="_______dan17">#REF!</definedName>
    <definedName name="_______dan18">#REF!</definedName>
    <definedName name="_______dan19">#REF!</definedName>
    <definedName name="_______dan2">#REF!</definedName>
    <definedName name="_______dan20">#REF!</definedName>
    <definedName name="_______dan21" localSheetId="0">#REF!,#REF!,#REF!,#REF!,#REF!,#REF!,#REF!,#REF!,#REF!,#REF!,#REF!,#REF!,#REF!</definedName>
    <definedName name="_______dan21">#REF!,#REF!,#REF!,#REF!,#REF!,#REF!,#REF!,#REF!,#REF!,#REF!,#REF!,#REF!,#REF!</definedName>
    <definedName name="_______dan22" localSheetId="0">#REF!,#REF!,#REF!,#REF!,#REF!,#REF!,#REF!,#REF!,#REF!,#REF!,#REF!,#REF!</definedName>
    <definedName name="_______dan22">#REF!,#REF!,#REF!,#REF!,#REF!,#REF!,#REF!,#REF!,#REF!,#REF!,#REF!,#REF!</definedName>
    <definedName name="_______dan23" localSheetId="0">#REF!,#REF!,#REF!,#REF!,#REF!,#REF!,#REF!,#REF!,#REF!,#REF!,#REF!,#REF!,#REF!</definedName>
    <definedName name="_______dan23">#REF!,#REF!,#REF!,#REF!,#REF!,#REF!,#REF!,#REF!,#REF!,#REF!,#REF!,#REF!,#REF!</definedName>
    <definedName name="_______dan24" localSheetId="0">#REF!,#REF!,#REF!,#REF!,#REF!,#REF!,#REF!,#REF!,#REF!,#REF!</definedName>
    <definedName name="_______dan24">#REF!,#REF!,#REF!,#REF!,#REF!,#REF!,#REF!,#REF!,#REF!,#REF!</definedName>
    <definedName name="_______dan25" localSheetId="0">#REF!</definedName>
    <definedName name="_______dan25">#REF!</definedName>
    <definedName name="_______dan3" localSheetId="0">#REF!</definedName>
    <definedName name="_______dan3">#REF!</definedName>
    <definedName name="_______dan4" localSheetId="0">#REF!</definedName>
    <definedName name="_______dan4">#REF!</definedName>
    <definedName name="_______dan5">#REF!</definedName>
    <definedName name="_______dan6">#REF!</definedName>
    <definedName name="_______dan7">#REF!</definedName>
    <definedName name="_______dan8">#REF!</definedName>
    <definedName name="_______dan9">#REF!</definedName>
    <definedName name="______dan1">#REF!</definedName>
    <definedName name="______dan10">#REF!</definedName>
    <definedName name="______dan11">#REF!</definedName>
    <definedName name="______dan12">#REF!</definedName>
    <definedName name="______dan13">#REF!</definedName>
    <definedName name="______dan14">#REF!</definedName>
    <definedName name="______dan15">#REF!</definedName>
    <definedName name="______dan16">#REF!</definedName>
    <definedName name="______dan17">#REF!</definedName>
    <definedName name="______dan18">#REF!</definedName>
    <definedName name="______dan19">#REF!</definedName>
    <definedName name="______dan2">#REF!</definedName>
    <definedName name="______dan20">#REF!</definedName>
    <definedName name="______dan21" localSheetId="0">#REF!,#REF!,#REF!,#REF!,#REF!,#REF!,#REF!,#REF!,#REF!,#REF!,#REF!,#REF!,#REF!</definedName>
    <definedName name="______dan21">#REF!,#REF!,#REF!,#REF!,#REF!,#REF!,#REF!,#REF!,#REF!,#REF!,#REF!,#REF!,#REF!</definedName>
    <definedName name="______dan22" localSheetId="0">#REF!,#REF!,#REF!,#REF!,#REF!,#REF!,#REF!,#REF!,#REF!,#REF!,#REF!,#REF!</definedName>
    <definedName name="______dan22">#REF!,#REF!,#REF!,#REF!,#REF!,#REF!,#REF!,#REF!,#REF!,#REF!,#REF!,#REF!</definedName>
    <definedName name="______dan23" localSheetId="0">#REF!,#REF!,#REF!,#REF!,#REF!,#REF!,#REF!,#REF!,#REF!,#REF!,#REF!,#REF!,#REF!</definedName>
    <definedName name="______dan23">#REF!,#REF!,#REF!,#REF!,#REF!,#REF!,#REF!,#REF!,#REF!,#REF!,#REF!,#REF!,#REF!</definedName>
    <definedName name="______dan24" localSheetId="0">#REF!,#REF!,#REF!,#REF!,#REF!,#REF!,#REF!,#REF!,#REF!,#REF!</definedName>
    <definedName name="______dan24">#REF!,#REF!,#REF!,#REF!,#REF!,#REF!,#REF!,#REF!,#REF!,#REF!</definedName>
    <definedName name="______dan25" localSheetId="0">#REF!</definedName>
    <definedName name="______dan25">#REF!</definedName>
    <definedName name="______dan3" localSheetId="0">#REF!</definedName>
    <definedName name="______dan3">#REF!</definedName>
    <definedName name="______dan4" localSheetId="0">#REF!</definedName>
    <definedName name="______dan4">#REF!</definedName>
    <definedName name="______dan5">#REF!</definedName>
    <definedName name="______dan6">#REF!</definedName>
    <definedName name="______dan7">#REF!</definedName>
    <definedName name="______dan8">#REF!</definedName>
    <definedName name="______dan9">#REF!</definedName>
    <definedName name="_____dan1">#REF!</definedName>
    <definedName name="_____dan10">#REF!</definedName>
    <definedName name="_____dan11">#REF!</definedName>
    <definedName name="_____dan12">#REF!</definedName>
    <definedName name="_____dan13">#REF!</definedName>
    <definedName name="_____dan14">#REF!</definedName>
    <definedName name="_____dan15">#REF!</definedName>
    <definedName name="_____dan16">#REF!</definedName>
    <definedName name="_____dan17">#REF!</definedName>
    <definedName name="_____dan18">#REF!</definedName>
    <definedName name="_____dan19">#REF!</definedName>
    <definedName name="_____dan2">#REF!</definedName>
    <definedName name="_____dan20">#REF!</definedName>
    <definedName name="_____dan21" localSheetId="0">#REF!,#REF!,#REF!,#REF!,#REF!,#REF!,#REF!,#REF!,#REF!,#REF!,#REF!,#REF!,#REF!</definedName>
    <definedName name="_____dan21">#REF!,#REF!,#REF!,#REF!,#REF!,#REF!,#REF!,#REF!,#REF!,#REF!,#REF!,#REF!,#REF!</definedName>
    <definedName name="_____dan22" localSheetId="0">#REF!,#REF!,#REF!,#REF!,#REF!,#REF!,#REF!,#REF!,#REF!,#REF!,#REF!,#REF!</definedName>
    <definedName name="_____dan22">#REF!,#REF!,#REF!,#REF!,#REF!,#REF!,#REF!,#REF!,#REF!,#REF!,#REF!,#REF!</definedName>
    <definedName name="_____dan23" localSheetId="0">#REF!,#REF!,#REF!,#REF!,#REF!,#REF!,#REF!,#REF!,#REF!,#REF!,#REF!,#REF!,#REF!</definedName>
    <definedName name="_____dan23">#REF!,#REF!,#REF!,#REF!,#REF!,#REF!,#REF!,#REF!,#REF!,#REF!,#REF!,#REF!,#REF!</definedName>
    <definedName name="_____dan24" localSheetId="0">#REF!,#REF!,#REF!,#REF!,#REF!,#REF!,#REF!,#REF!,#REF!,#REF!</definedName>
    <definedName name="_____dan24">#REF!,#REF!,#REF!,#REF!,#REF!,#REF!,#REF!,#REF!,#REF!,#REF!</definedName>
    <definedName name="_____dan25" localSheetId="0">#REF!</definedName>
    <definedName name="_____dan25">#REF!</definedName>
    <definedName name="_____dan3" localSheetId="0">#REF!</definedName>
    <definedName name="_____dan3">#REF!</definedName>
    <definedName name="_____dan4" localSheetId="0">#REF!</definedName>
    <definedName name="_____dan4">#REF!</definedName>
    <definedName name="_____dan5">#REF!</definedName>
    <definedName name="_____dan6">#REF!</definedName>
    <definedName name="_____dan7">#REF!</definedName>
    <definedName name="_____dan8">#REF!</definedName>
    <definedName name="_____dan9">#REF!</definedName>
    <definedName name="____dan1">#REF!</definedName>
    <definedName name="____dan10">#REF!</definedName>
    <definedName name="____dan11">#REF!</definedName>
    <definedName name="____dan12">#REF!</definedName>
    <definedName name="____dan13">#REF!</definedName>
    <definedName name="____dan14">#REF!</definedName>
    <definedName name="____dan15">#REF!</definedName>
    <definedName name="____dan16">#REF!</definedName>
    <definedName name="____dan17">#REF!</definedName>
    <definedName name="____dan18">#REF!</definedName>
    <definedName name="____dan19">#REF!</definedName>
    <definedName name="____dan2">#REF!</definedName>
    <definedName name="____dan20">#REF!</definedName>
    <definedName name="____dan21" localSheetId="0">#REF!,#REF!,#REF!,#REF!,#REF!,#REF!,#REF!,#REF!,#REF!,#REF!,#REF!,#REF!,#REF!</definedName>
    <definedName name="____dan21">#REF!,#REF!,#REF!,#REF!,#REF!,#REF!,#REF!,#REF!,#REF!,#REF!,#REF!,#REF!,#REF!</definedName>
    <definedName name="____dan22" localSheetId="0">#REF!,#REF!,#REF!,#REF!,#REF!,#REF!,#REF!,#REF!,#REF!,#REF!,#REF!,#REF!</definedName>
    <definedName name="____dan22">#REF!,#REF!,#REF!,#REF!,#REF!,#REF!,#REF!,#REF!,#REF!,#REF!,#REF!,#REF!</definedName>
    <definedName name="____dan23" localSheetId="0">#REF!,#REF!,#REF!,#REF!,#REF!,#REF!,#REF!,#REF!,#REF!,#REF!,#REF!,#REF!,#REF!</definedName>
    <definedName name="____dan23">#REF!,#REF!,#REF!,#REF!,#REF!,#REF!,#REF!,#REF!,#REF!,#REF!,#REF!,#REF!,#REF!</definedName>
    <definedName name="____dan24" localSheetId="0">#REF!,#REF!,#REF!,#REF!,#REF!,#REF!,#REF!,#REF!,#REF!,#REF!</definedName>
    <definedName name="____dan24">#REF!,#REF!,#REF!,#REF!,#REF!,#REF!,#REF!,#REF!,#REF!,#REF!</definedName>
    <definedName name="____dan25" localSheetId="0">#REF!</definedName>
    <definedName name="____dan25">#REF!</definedName>
    <definedName name="____dan3" localSheetId="0">#REF!</definedName>
    <definedName name="____dan3">#REF!</definedName>
    <definedName name="____dan4" localSheetId="0">#REF!</definedName>
    <definedName name="____dan4">#REF!</definedName>
    <definedName name="____dan5">#REF!</definedName>
    <definedName name="____dan6">#REF!</definedName>
    <definedName name="____dan7">#REF!</definedName>
    <definedName name="____dan8">#REF!</definedName>
    <definedName name="____dan9">#REF!</definedName>
    <definedName name="___dan1">#REF!</definedName>
    <definedName name="___dan10">#REF!</definedName>
    <definedName name="___dan11">#REF!</definedName>
    <definedName name="___dan12">#REF!</definedName>
    <definedName name="___dan13">#REF!</definedName>
    <definedName name="___dan14">#REF!</definedName>
    <definedName name="___dan15">#REF!</definedName>
    <definedName name="___dan16">#REF!</definedName>
    <definedName name="___dan17">#REF!</definedName>
    <definedName name="___dan18">#REF!</definedName>
    <definedName name="___dan19">#REF!</definedName>
    <definedName name="___dan2">#REF!</definedName>
    <definedName name="___dan20">#REF!</definedName>
    <definedName name="___dan21" localSheetId="0">#REF!,#REF!,#REF!,#REF!,#REF!,#REF!,#REF!,#REF!,#REF!,#REF!,#REF!,#REF!,#REF!</definedName>
    <definedName name="___dan21">#REF!,#REF!,#REF!,#REF!,#REF!,#REF!,#REF!,#REF!,#REF!,#REF!,#REF!,#REF!,#REF!</definedName>
    <definedName name="___dan22" localSheetId="0">#REF!,#REF!,#REF!,#REF!,#REF!,#REF!,#REF!,#REF!,#REF!,#REF!,#REF!,#REF!</definedName>
    <definedName name="___dan22">#REF!,#REF!,#REF!,#REF!,#REF!,#REF!,#REF!,#REF!,#REF!,#REF!,#REF!,#REF!</definedName>
    <definedName name="___dan23" localSheetId="0">#REF!,#REF!,#REF!,#REF!,#REF!,#REF!,#REF!,#REF!,#REF!,#REF!,#REF!,#REF!,#REF!</definedName>
    <definedName name="___dan23">#REF!,#REF!,#REF!,#REF!,#REF!,#REF!,#REF!,#REF!,#REF!,#REF!,#REF!,#REF!,#REF!</definedName>
    <definedName name="___dan24" localSheetId="0">#REF!,#REF!,#REF!,#REF!,#REF!,#REF!,#REF!,#REF!,#REF!,#REF!</definedName>
    <definedName name="___dan24">#REF!,#REF!,#REF!,#REF!,#REF!,#REF!,#REF!,#REF!,#REF!,#REF!</definedName>
    <definedName name="___dan25" localSheetId="0">#REF!</definedName>
    <definedName name="___dan25">#REF!</definedName>
    <definedName name="___dan3" localSheetId="0">#REF!</definedName>
    <definedName name="___dan3">#REF!</definedName>
    <definedName name="___dan4" localSheetId="0">#REF!</definedName>
    <definedName name="___dan4">#REF!</definedName>
    <definedName name="___dan5">#REF!</definedName>
    <definedName name="___dan6">#REF!</definedName>
    <definedName name="___dan7">#REF!</definedName>
    <definedName name="___dan8">#REF!</definedName>
    <definedName name="___dan9">#REF!</definedName>
    <definedName name="__dan1">#REF!</definedName>
    <definedName name="__dan10">#REF!</definedName>
    <definedName name="__dan11">#REF!</definedName>
    <definedName name="__dan12">#REF!</definedName>
    <definedName name="__dan13">#REF!</definedName>
    <definedName name="__dan14">#REF!</definedName>
    <definedName name="__dan15">#REF!</definedName>
    <definedName name="__dan16">#REF!</definedName>
    <definedName name="__dan17">#REF!</definedName>
    <definedName name="__dan18">#REF!</definedName>
    <definedName name="__dan19">#REF!</definedName>
    <definedName name="__dan2">#REF!</definedName>
    <definedName name="__dan20">#REF!</definedName>
    <definedName name="__dan21" localSheetId="0">#REF!,#REF!,#REF!,#REF!,#REF!,#REF!,#REF!,#REF!,#REF!,#REF!,#REF!,#REF!,#REF!</definedName>
    <definedName name="__dan21">#REF!,#REF!,#REF!,#REF!,#REF!,#REF!,#REF!,#REF!,#REF!,#REF!,#REF!,#REF!,#REF!</definedName>
    <definedName name="__dan22" localSheetId="0">#REF!,#REF!,#REF!,#REF!,#REF!,#REF!,#REF!,#REF!,#REF!,#REF!,#REF!,#REF!</definedName>
    <definedName name="__dan22">#REF!,#REF!,#REF!,#REF!,#REF!,#REF!,#REF!,#REF!,#REF!,#REF!,#REF!,#REF!</definedName>
    <definedName name="__dan23" localSheetId="0">#REF!,#REF!,#REF!,#REF!,#REF!,#REF!,#REF!,#REF!,#REF!,#REF!,#REF!,#REF!,#REF!</definedName>
    <definedName name="__dan23">#REF!,#REF!,#REF!,#REF!,#REF!,#REF!,#REF!,#REF!,#REF!,#REF!,#REF!,#REF!,#REF!</definedName>
    <definedName name="__dan24" localSheetId="0">#REF!,#REF!,#REF!,#REF!,#REF!,#REF!,#REF!,#REF!,#REF!,#REF!</definedName>
    <definedName name="__dan24">#REF!,#REF!,#REF!,#REF!,#REF!,#REF!,#REF!,#REF!,#REF!,#REF!</definedName>
    <definedName name="__dan25" localSheetId="0">#REF!</definedName>
    <definedName name="__dan25">#REF!</definedName>
    <definedName name="__dan3" localSheetId="0">#REF!</definedName>
    <definedName name="__dan3">#REF!</definedName>
    <definedName name="__dan4" localSheetId="0">#REF!</definedName>
    <definedName name="__dan4">#REF!</definedName>
    <definedName name="__dan5">#REF!</definedName>
    <definedName name="__dan6">#REF!</definedName>
    <definedName name="__dan7">#REF!</definedName>
    <definedName name="__dan8">#REF!</definedName>
    <definedName name="__dan9">#REF!</definedName>
    <definedName name="_dan1">#REF!</definedName>
    <definedName name="_dan10">#REF!</definedName>
    <definedName name="_dan11">#REF!</definedName>
    <definedName name="_dan12">#REF!</definedName>
    <definedName name="_dan13">#REF!</definedName>
    <definedName name="_dan14">#REF!</definedName>
    <definedName name="_dan15">#REF!</definedName>
    <definedName name="_dan16">#REF!</definedName>
    <definedName name="_dan17">#REF!</definedName>
    <definedName name="_dan18">#REF!</definedName>
    <definedName name="_dan19">#REF!</definedName>
    <definedName name="_dan2">#REF!</definedName>
    <definedName name="_dan20">#REF!</definedName>
    <definedName name="_dan21" localSheetId="0">#REF!,#REF!,#REF!,#REF!,#REF!,#REF!,#REF!,#REF!,#REF!,#REF!,#REF!,#REF!,#REF!</definedName>
    <definedName name="_dan21">#REF!,#REF!,#REF!,#REF!,#REF!,#REF!,#REF!,#REF!,#REF!,#REF!,#REF!,#REF!,#REF!</definedName>
    <definedName name="_dan22" localSheetId="0">#REF!,#REF!,#REF!,#REF!,#REF!,#REF!,#REF!,#REF!,#REF!,#REF!,#REF!,#REF!</definedName>
    <definedName name="_dan22">#REF!,#REF!,#REF!,#REF!,#REF!,#REF!,#REF!,#REF!,#REF!,#REF!,#REF!,#REF!</definedName>
    <definedName name="_dan23" localSheetId="0">#REF!,#REF!,#REF!,#REF!,#REF!,#REF!,#REF!,#REF!,#REF!,#REF!,#REF!,#REF!,#REF!</definedName>
    <definedName name="_dan23">#REF!,#REF!,#REF!,#REF!,#REF!,#REF!,#REF!,#REF!,#REF!,#REF!,#REF!,#REF!,#REF!</definedName>
    <definedName name="_dan24" localSheetId="0">#REF!,#REF!,#REF!,#REF!,#REF!,#REF!,#REF!,#REF!,#REF!,#REF!</definedName>
    <definedName name="_dan24">#REF!,#REF!,#REF!,#REF!,#REF!,#REF!,#REF!,#REF!,#REF!,#REF!</definedName>
    <definedName name="_dan25" localSheetId="0">#REF!</definedName>
    <definedName name="_dan25">#REF!</definedName>
    <definedName name="_dan3" localSheetId="0">#REF!</definedName>
    <definedName name="_dan3">#REF!</definedName>
    <definedName name="_dan4" localSheetId="0">#REF!</definedName>
    <definedName name="_dan4">#REF!</definedName>
    <definedName name="_dan5">#REF!</definedName>
    <definedName name="_dan6">#REF!</definedName>
    <definedName name="_dan7">#REF!</definedName>
    <definedName name="_dan8">#REF!</definedName>
    <definedName name="_dan9">#REF!</definedName>
    <definedName name="druk">#REF!</definedName>
    <definedName name="dwad1" localSheetId="0">#REF!,#REF!</definedName>
    <definedName name="dwad1">#REF!,#REF!</definedName>
    <definedName name="dwad10" localSheetId="0">#REF!,#REF!</definedName>
    <definedName name="dwad10">#REF!,#REF!</definedName>
    <definedName name="dwad11" localSheetId="0">#REF!,#REF!</definedName>
    <definedName name="dwad11">#REF!,#REF!</definedName>
    <definedName name="dwad12">#REF!,#REF!</definedName>
    <definedName name="dwad13">#REF!,#REF!</definedName>
    <definedName name="dwad14">#REF!,#REF!</definedName>
    <definedName name="dwad15">#REF!,#REF!</definedName>
    <definedName name="dwad16">'[1]O2D4-16'!$B$11:$L$22,'[1]O2D4-16'!$B$27:$L$222</definedName>
    <definedName name="dwad17">'[1]O2D4-17'!$B$11:$L$22,'[1]O2D4-17'!$B$27:$L$222</definedName>
    <definedName name="dwad18">'[1]O2D4-18'!$B$11:$L$22,'[1]O2D4-18'!$B$27:$L$222</definedName>
    <definedName name="dwad19">'[1]O2D4-19'!$B$11:$L$22,'[1]O2D4-19'!$B$27:$L$222</definedName>
    <definedName name="dwad2" localSheetId="0">#REF!,#REF!</definedName>
    <definedName name="dwad2">#REF!,#REF!</definedName>
    <definedName name="dwad20" localSheetId="0">#REF!,#REF!</definedName>
    <definedName name="dwad20">#REF!,#REF!</definedName>
    <definedName name="dwad21" localSheetId="0">#REF!,#REF!</definedName>
    <definedName name="dwad21">#REF!,#REF!</definedName>
    <definedName name="dwad22">#REF!,#REF!</definedName>
    <definedName name="dwad23">'[1]O2D4-23'!$B$11:$L$22,'[1]O2D4-23'!$B$27:$L$222</definedName>
    <definedName name="dwad24">'[1]O2D4-24'!$B$8:$L$10,'[1]O2D4-24'!$B$12:$L$60</definedName>
    <definedName name="dwad25">'[1]O2D4-25'!$B$8:$L$10,'[1]O2D4-25'!$B$12:$L$60</definedName>
    <definedName name="dwad26">'[1]O2D4-26'!$B$8:$L$10,'[1]O2D4-26'!$B$12:$L$60</definedName>
    <definedName name="dwad27">'[1]O2D4-27'!$B$8:$L$10,'[1]O2D4-27'!$B$12:$L$60</definedName>
    <definedName name="dwad28" localSheetId="0">#REF!,#REF!</definedName>
    <definedName name="dwad28">#REF!,#REF!</definedName>
    <definedName name="dwad29">'[1]O2D4A-1'!$B$12:$L$26,'[1]O2D4A-1'!$B$32:$L$276</definedName>
    <definedName name="dwad3" localSheetId="0">#REF!,#REF!</definedName>
    <definedName name="dwad3">#REF!,#REF!</definedName>
    <definedName name="dwad30">'[1]O2D4B-1'!$B$8:$L$10,'[1]O2D4B-1'!$B$12:$L$60</definedName>
    <definedName name="dwad31">'[1]O2D4B-2'!$B$8:$L$10,'[1]O2D4B-2'!$B$12:$L$60</definedName>
    <definedName name="dwad32">'[1]O2D4B-3'!$B$10:$L$18,'[1]O2D4B-3'!$B$22:$L$168</definedName>
    <definedName name="dwad33">'[1]O2D4B-4'!$B$11:$L$22,'[1]O2D4B-4'!$B$27:$L$222</definedName>
    <definedName name="dwad34">'[1]O2D4B-5'!$B$10:$L$18,'[1]O2D4B-5'!$B$22:$L$168</definedName>
    <definedName name="dwad35">'[1]O2D4B-6'!$B$8:$L$10,'[1]O2D4B-6'!$B$12:$L$60</definedName>
    <definedName name="dwad36">'[1]O2D4B-7'!$B$8:$L$10,'[1]O2D4B-7'!$B$12:$L$60</definedName>
    <definedName name="dwad37" localSheetId="0">#REF!,#REF!</definedName>
    <definedName name="dwad37">#REF!,#REF!</definedName>
    <definedName name="dwad4" localSheetId="0">#REF!,#REF!</definedName>
    <definedName name="dwad4">#REF!,#REF!</definedName>
    <definedName name="dwad5" localSheetId="0">#REF!,#REF!</definedName>
    <definedName name="dwad5">#REF!,#REF!</definedName>
    <definedName name="dwad6">#REF!,#REF!</definedName>
    <definedName name="dwad7">#REF!,#REF!</definedName>
    <definedName name="dwad8">'[1]O2D4-8'!$B$11:$L$22,'[1]O2D4-8'!$B$27:$L$222</definedName>
    <definedName name="dwad9" localSheetId="0">#REF!,#REF!</definedName>
    <definedName name="dwad9">#REF!,#REF!</definedName>
    <definedName name="dwaw1">'[1]W2D4-1'!$B$11:$L$22,'[1]W2D4-1'!$B$27:$L$90</definedName>
    <definedName name="dwaw10">'[1]W2D4-10'!$B$11:$L$22,'[1]W2D4-10'!$B$27:$L$90</definedName>
    <definedName name="dwaw11">'[1]W2D4-11'!$B$11:$L$22,'[1]W2D4-11'!$B$27:$L$90</definedName>
    <definedName name="dwaw12">'[1]W2D4-12'!$B$11:$L$22,'[1]W2D4-12'!$B$27:$L$90</definedName>
    <definedName name="dwaw13">'[1]W2D4-13'!$B$11:$L$22,'[1]W2D4-13'!$B$27:$L$90</definedName>
    <definedName name="dwaw14">'[1]W2D4-14'!$B$11:$L$22,'[1]W2D4-14'!$B$27:$L$90</definedName>
    <definedName name="dwaw15">'[1]W2D4-15'!$B$11:$L$22,'[1]W2D4-15'!$B$27:$L$90</definedName>
    <definedName name="dwaw16">'[1]W2D4-16'!$B$11:$L$22,'[1]W2D4-16'!$B$27:$L$90</definedName>
    <definedName name="dwaw17">'[1]W2D4-17'!$B$11:$L$22,'[1]W2D4-17'!$B$27:$L$90</definedName>
    <definedName name="dwaw18">'[1]W2D4-18'!$B$11:$L$22,'[1]W2D4-18'!$B$27:$L$90</definedName>
    <definedName name="dwaw19">'[1]W2D4-19'!$B$11:$L$22,'[1]W2D4-19'!$B$27:$L$90</definedName>
    <definedName name="dwaw2">'[1]W2D4-2'!$B$11:$L$22,'[1]W2D4-2'!$B$27:$L$90</definedName>
    <definedName name="dwaw20">'[1]W2D4-20'!$B$11:$L$22,'[1]W2D4-20'!$B$27:$L$90</definedName>
    <definedName name="dwaw21">'[1]W2D4-21'!$B$11:$L$22,'[1]W2D4-21'!$B$27:$L$90</definedName>
    <definedName name="dwaw22">'[1]W2D4-22'!$B$11:$L$22,'[1]W2D4-22'!$B$27:$L$90</definedName>
    <definedName name="dwaw23">'[1]W2D4-23'!$B$12:$L$22,'[1]W2D4-23'!$B$28:$L$90</definedName>
    <definedName name="dwaw24">'[1]W2D4-24'!$B$8:$L$10,'[1]W2D4-24'!$B$12:$L$27</definedName>
    <definedName name="dwaw25">'[1]W2D4-25'!$B$8:$L$10,'[1]W2D4-25'!$B$12:$L$27</definedName>
    <definedName name="dwaw26">'[1]W2D4-26'!$B$8:$L$10,'[1]W2D4-26'!$B$12:$L$27</definedName>
    <definedName name="dwaw27">'[1]W2D4-27'!$B$8:$L$10,'[1]W2D4-27'!$B$12:$L$27</definedName>
    <definedName name="dwaw28">'[1]W2D4-28'!$B$8:$L$10,'[1]W2D4-28'!$B$12:$L$27</definedName>
    <definedName name="dwaw29">'[1]W2D4A-1'!$B$13:$L$26,'[1]W2D4A-1'!$B$33:$L$111</definedName>
    <definedName name="dwaw3">'[1]W2D4-3'!$B$11:$L$22,'[1]W2D4-3'!$B$27:$L$90</definedName>
    <definedName name="dwaw30">'[1]W2D4B-1'!$B$8:$L$10,'[1]W2D4B-1'!$B$12:$L$27</definedName>
    <definedName name="dwaw31">'[1]W2D4B-2'!$B$8:$L$10,'[1]W2D4B-2'!$B$12:$L$27</definedName>
    <definedName name="dwaw32">'[1]W2D4B-3'!$B$11:$L$18,'[1]W2D4B-3'!$B$22:$L$69</definedName>
    <definedName name="dwaw33">'[1]W2D4B-4'!$B$11:$L$22,'[1]W2D4B-4'!$B$27:$L$90</definedName>
    <definedName name="dwaw34">'[1]W2D4B-5'!$B$10:$L$18,'[1]W2D4B-5'!$B$22:$L$69</definedName>
    <definedName name="dwaw35">'[1]W2D4B-6'!$B$8:$L$10,'[1]W2D4B-6'!$B$12:$L$27</definedName>
    <definedName name="dwaw36">'[1]W2D4B-7'!$B$8:$L$10,'[1]W2D4B-7'!$B$12:$L$27</definedName>
    <definedName name="dwaw37">'[1]W2D4-29'!$B$11:$L$22,'[1]W2D4-29'!$B$28:$L$90</definedName>
    <definedName name="dwaw4">'[1]W2D4-4'!$B$11:$L$22,'[1]W2D4-4'!$B$27:$L$90</definedName>
    <definedName name="dwaw5">'[1]W2D4-5'!$B$11:$L$22,'[1]W2D4-5'!$B$27:$L$90</definedName>
    <definedName name="dwaw6">'[1]W2D4-6'!$B$11:$L$22,'[1]W2D4-6'!$B$27:$L$90</definedName>
    <definedName name="dwaw7">'[1]W2D4-7'!$B$11:$L$22,'[1]W2D4-7'!$B$27:$L$90</definedName>
    <definedName name="dwaw8">'[1]W2D4-8'!$B$11:$L$22,'[1]W2D4-8'!$B$27:$L$90</definedName>
    <definedName name="dwaw9">'[1]W2D4-9'!$B$11:$L$22,'[1]W2D4-9'!$B$27:$L$90</definedName>
    <definedName name="kwartał">[1]EKRAN!$X$1:$X$4</definedName>
    <definedName name="o" localSheetId="0">#REF!</definedName>
    <definedName name="o">#REF!</definedName>
    <definedName name="_xlnm.Print_Area" localSheetId="3">'Objaśnienia i skróty'!$A$1:$B$25</definedName>
    <definedName name="_xlnm.Print_Area" localSheetId="1">'Spis treści'!$A$1:$C$59</definedName>
    <definedName name="_xlnm.Print_Area" localSheetId="33">'Strona końcowa'!$A$1:$B$31</definedName>
    <definedName name="_xlnm.Print_Area" localSheetId="0">'Strona tytułowa'!$A$1:$B$34</definedName>
    <definedName name="_xlnm.Print_Area" localSheetId="4">'Tab 1'!$A$1:$I$27</definedName>
    <definedName name="_xlnm.Print_Area" localSheetId="11">'Tab 1 (13)'!$A$1:$I$29</definedName>
    <definedName name="_xlnm.Print_Area" localSheetId="22">'Tab 1 (25)'!$A$1:$I$65</definedName>
    <definedName name="_xlnm.Print_Area" localSheetId="23">'Tab 1 (26) i 2 (27)'!$A$1:$I$39</definedName>
    <definedName name="_xlnm.Print_Area" localSheetId="27">'Tab 1 (30)'!$A$1:$L$24</definedName>
    <definedName name="_xlnm.Print_Area" localSheetId="32">'Tab 1 (38) i 2 (39)'!$A$1:$M$34</definedName>
    <definedName name="_xlnm.Print_Area" localSheetId="9">'Tab 10 i 11'!$A$1:$F$25</definedName>
    <definedName name="_xlnm.Print_Area" localSheetId="21">'Tab 11 (23) i 12 (24)'!$A$1:$I$45</definedName>
    <definedName name="_xlnm.Print_Area" localSheetId="10">'Tab 12'!$A$1:$K$55</definedName>
    <definedName name="_xlnm.Print_Area" localSheetId="12">'Tab 2 (14) i wykres 1'!$A$1:$E$48</definedName>
    <definedName name="_xlnm.Print_Area" localSheetId="28">'Tab 2 (31) i 3 (32)'!$A$1:$I$29</definedName>
    <definedName name="_xlnm.Print_Area" localSheetId="5">'Tab 2 i 3'!$A$1:$I$40</definedName>
    <definedName name="_xlnm.Print_Area" localSheetId="13">'Tab 3 (15) i wykres 2'!$A$1:$E$49</definedName>
    <definedName name="_xlnm.Print_Area" localSheetId="25">'Tab 3 (28) i 4 (29)'!$A$1:$J$38</definedName>
    <definedName name="_xlnm.Print_Area" localSheetId="14">'Tab 4 (16)'!$A$1:$H$30</definedName>
    <definedName name="_xlnm.Print_Area" localSheetId="29">'Tab 4 (33)'!$A$1:$H$26</definedName>
    <definedName name="_xlnm.Print_Area" localSheetId="6">'Tab 4 i 5'!$A$1:$F$34</definedName>
    <definedName name="_xlnm.Print_Area" localSheetId="15">'Tab 5 (17)'!$A$1:$I$32</definedName>
    <definedName name="_xlnm.Print_Area" localSheetId="30">'Tab 5 (34) i 6 (35)'!$A$1:$D$47</definedName>
    <definedName name="_xlnm.Print_Area" localSheetId="17">'Tab 6 (18)'!$A$1:$H$32</definedName>
    <definedName name="_xlnm.Print_Area" localSheetId="7">'Tab 6 i 7'!$A$1:$G$34</definedName>
    <definedName name="_xlnm.Print_Area" localSheetId="18">'Tab 7 (19)'!$A$1:$I$32</definedName>
    <definedName name="_xlnm.Print_Area" localSheetId="31">'Tab 7 (36) i 8 (37)'!$A$1:$I$46</definedName>
    <definedName name="_xlnm.Print_Area" localSheetId="19">'Tab 8 (20)'!$A$1:$H$32</definedName>
    <definedName name="_xlnm.Print_Area" localSheetId="8">'Tab 8 i 9'!$A$1:$G$25</definedName>
    <definedName name="_xlnm.Print_Area" localSheetId="20">'Tab 9 (21) i 10 (22)'!$A$1:$I$30</definedName>
    <definedName name="_xlnm.Print_Area" localSheetId="2">'Uwagi wstępne'!$A$1:$B$136</definedName>
    <definedName name="_xlnm.Print_Area" localSheetId="16">'Wykres 3'!$A$1:$F$6</definedName>
    <definedName name="_xlnm.Print_Area" localSheetId="24">'Wykres 4'!$A$1:$G$33</definedName>
    <definedName name="_xlnm.Print_Area" localSheetId="26">'Wykres 5'!$B$1:$M$21</definedName>
    <definedName name="oddział">[1]EKRAN!$AA$1:$AA$49</definedName>
    <definedName name="raport">[1]EKRAN!$V$1:$V$1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21" l="1"/>
  <c r="B21" i="121"/>
  <c r="B20" i="121"/>
  <c r="B19" i="121"/>
  <c r="B18" i="121"/>
  <c r="B17" i="121"/>
  <c r="B16" i="121"/>
  <c r="B15" i="121"/>
  <c r="B14" i="121"/>
  <c r="B13" i="121"/>
  <c r="B12" i="121"/>
  <c r="B11" i="121"/>
  <c r="B10" i="121"/>
  <c r="B9" i="121"/>
  <c r="B8" i="121"/>
  <c r="B7" i="121"/>
  <c r="B23" i="119"/>
  <c r="B22" i="119"/>
  <c r="B21" i="119"/>
  <c r="B20" i="119"/>
  <c r="B19" i="119"/>
  <c r="B18" i="119"/>
  <c r="B17" i="119"/>
  <c r="B16" i="119"/>
  <c r="B15" i="119"/>
  <c r="B14" i="119"/>
  <c r="B13" i="119"/>
  <c r="B12" i="119"/>
  <c r="B11" i="119"/>
  <c r="B10" i="119"/>
  <c r="B9" i="119"/>
  <c r="B8" i="119"/>
  <c r="B46" i="118"/>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c r="B23" i="116"/>
  <c r="B22" i="116"/>
  <c r="B21" i="116"/>
  <c r="B20" i="116"/>
  <c r="B19" i="116"/>
  <c r="B18" i="116"/>
  <c r="B17" i="116"/>
  <c r="B16" i="116"/>
  <c r="B15" i="116"/>
  <c r="B14" i="116"/>
  <c r="B13" i="116"/>
  <c r="B12" i="116"/>
  <c r="B11" i="116"/>
  <c r="B10" i="116"/>
  <c r="B9" i="116"/>
  <c r="F6" i="129"/>
  <c r="C45" i="102" l="1"/>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F8" i="102"/>
  <c r="E8" i="102"/>
  <c r="D8" i="102"/>
  <c r="C8" i="102"/>
  <c r="B8" i="102"/>
  <c r="F7" i="102"/>
  <c r="E7" i="102"/>
  <c r="D7" i="102"/>
  <c r="C7" i="102"/>
  <c r="B7" i="102"/>
  <c r="B31" i="151"/>
  <c r="B30" i="151"/>
  <c r="B29" i="151"/>
  <c r="B28" i="151"/>
  <c r="B31" i="149"/>
  <c r="B30" i="149"/>
  <c r="B29" i="149"/>
  <c r="B28" i="149"/>
  <c r="B27" i="149"/>
  <c r="B26" i="149"/>
  <c r="B25" i="149"/>
  <c r="B24" i="149"/>
  <c r="B23" i="149"/>
  <c r="B22" i="149"/>
  <c r="B21" i="149"/>
  <c r="B20" i="149"/>
  <c r="B19" i="149"/>
  <c r="B18" i="149"/>
  <c r="B17" i="149"/>
  <c r="B16" i="149"/>
  <c r="B15" i="149"/>
  <c r="B14" i="149"/>
  <c r="B13" i="149"/>
  <c r="B12" i="149"/>
  <c r="C24" i="108"/>
  <c r="C23" i="108"/>
  <c r="B23" i="108" s="1"/>
  <c r="C22" i="108"/>
  <c r="C21" i="108"/>
  <c r="C20" i="108"/>
  <c r="C19" i="108"/>
  <c r="B24" i="108"/>
  <c r="B22" i="108"/>
  <c r="B21" i="108"/>
  <c r="B20" i="108"/>
  <c r="B19" i="108"/>
  <c r="C30" i="121" l="1"/>
  <c r="M6" i="121"/>
  <c r="L6" i="121"/>
  <c r="K6" i="121"/>
  <c r="J6" i="121"/>
  <c r="I6" i="121"/>
  <c r="H6" i="121"/>
  <c r="G6" i="121"/>
  <c r="F6" i="121"/>
  <c r="E6" i="121"/>
  <c r="D6" i="121"/>
  <c r="C6" i="121"/>
  <c r="B6" i="121"/>
  <c r="C30" i="119"/>
  <c r="B30" i="119"/>
  <c r="I7" i="119"/>
  <c r="G7" i="119"/>
  <c r="F7" i="119"/>
  <c r="E7" i="119"/>
  <c r="H7" i="119" s="1"/>
  <c r="D7" i="119"/>
  <c r="C7" i="119"/>
  <c r="B7" i="119"/>
  <c r="D30" i="118"/>
  <c r="C30" i="118"/>
  <c r="B30" i="118"/>
  <c r="D7" i="118"/>
  <c r="C7" i="118"/>
  <c r="B7" i="118"/>
  <c r="H8" i="116"/>
  <c r="G8" i="116"/>
  <c r="F8" i="116"/>
  <c r="E8" i="116"/>
  <c r="D8" i="116"/>
  <c r="C8" i="116"/>
  <c r="B8" i="116"/>
  <c r="I29" i="117"/>
  <c r="H29" i="117"/>
  <c r="G29" i="117"/>
  <c r="I28" i="117"/>
  <c r="H28" i="117"/>
  <c r="G28" i="117"/>
  <c r="I27" i="117"/>
  <c r="H27" i="117"/>
  <c r="G27" i="117"/>
  <c r="I25" i="117"/>
  <c r="H25" i="117"/>
  <c r="G25" i="117"/>
  <c r="I24" i="117"/>
  <c r="H24" i="117"/>
  <c r="G24" i="117"/>
  <c r="I23" i="117"/>
  <c r="H23" i="117"/>
  <c r="G23" i="117"/>
  <c r="H6" i="117"/>
  <c r="G6" i="117"/>
  <c r="F6" i="117"/>
  <c r="E6" i="117"/>
  <c r="D6" i="117"/>
  <c r="C6" i="117"/>
  <c r="B6" i="117"/>
  <c r="B24" i="115"/>
  <c r="B23" i="115"/>
  <c r="B22" i="115"/>
  <c r="B21" i="115"/>
  <c r="B20" i="115"/>
  <c r="B19" i="115"/>
  <c r="B18" i="115"/>
  <c r="B17" i="115"/>
  <c r="B16" i="115"/>
  <c r="B15" i="115"/>
  <c r="B14" i="115"/>
  <c r="B13" i="115"/>
  <c r="B12" i="115"/>
  <c r="B11" i="115"/>
  <c r="B10" i="115"/>
  <c r="B9" i="115"/>
  <c r="B8" i="115" s="1"/>
  <c r="L8" i="115"/>
  <c r="K8" i="115"/>
  <c r="J8" i="115"/>
  <c r="I8" i="115"/>
  <c r="H8" i="115"/>
  <c r="G8" i="115"/>
  <c r="F8" i="115"/>
  <c r="E8" i="115"/>
  <c r="D8" i="115"/>
  <c r="C8" i="115"/>
  <c r="J22" i="152"/>
  <c r="I22" i="152"/>
  <c r="H22" i="152"/>
  <c r="G22" i="152"/>
  <c r="F22" i="152"/>
  <c r="E22" i="152"/>
  <c r="C22" i="152"/>
  <c r="B22" i="152"/>
  <c r="J16" i="152"/>
  <c r="I16" i="152"/>
  <c r="H16" i="152"/>
  <c r="H15" i="152"/>
  <c r="J14" i="152"/>
  <c r="I14" i="152"/>
  <c r="H14" i="152"/>
  <c r="J13" i="152"/>
  <c r="I13" i="152"/>
  <c r="H13" i="152"/>
  <c r="J11" i="152"/>
  <c r="I11" i="152"/>
  <c r="H11" i="152"/>
  <c r="J10" i="152"/>
  <c r="I10" i="152"/>
  <c r="H10" i="152"/>
  <c r="J9" i="152"/>
  <c r="I9" i="152"/>
  <c r="H9" i="152"/>
  <c r="J8" i="152"/>
  <c r="I8" i="152"/>
  <c r="H8" i="152"/>
  <c r="J7" i="152"/>
  <c r="I7" i="152"/>
  <c r="H7" i="152"/>
  <c r="G23" i="113"/>
  <c r="F23" i="113"/>
  <c r="E23" i="113"/>
  <c r="D23" i="113"/>
  <c r="C23" i="113"/>
  <c r="B23" i="113"/>
  <c r="I16" i="113"/>
  <c r="H16" i="113"/>
  <c r="G16" i="113"/>
  <c r="I15" i="113"/>
  <c r="H15" i="113"/>
  <c r="G15" i="113"/>
  <c r="I14" i="113"/>
  <c r="H14" i="113"/>
  <c r="G14" i="113"/>
  <c r="I12" i="113"/>
  <c r="H12" i="113"/>
  <c r="G12" i="113"/>
  <c r="I11" i="113"/>
  <c r="H11" i="113"/>
  <c r="G11" i="113"/>
  <c r="I10" i="113"/>
  <c r="H10" i="113"/>
  <c r="G10" i="113"/>
  <c r="I9" i="113"/>
  <c r="H9" i="113"/>
  <c r="G9" i="113"/>
  <c r="I8" i="113"/>
  <c r="H8" i="113"/>
  <c r="G8" i="113"/>
  <c r="F16" i="113"/>
  <c r="E16" i="113"/>
  <c r="D16" i="113"/>
  <c r="C16" i="113"/>
  <c r="B16" i="113"/>
  <c r="F12" i="113"/>
  <c r="E12" i="113"/>
  <c r="D12" i="113"/>
  <c r="C12" i="113"/>
  <c r="B12" i="113"/>
  <c r="F13" i="104"/>
  <c r="E13" i="104"/>
  <c r="D13" i="104"/>
  <c r="C13" i="104"/>
  <c r="I13" i="104" s="1"/>
  <c r="B13" i="104"/>
  <c r="H43" i="104"/>
  <c r="H13" i="104"/>
  <c r="H12" i="104"/>
  <c r="H11" i="104"/>
  <c r="G21" i="104"/>
  <c r="G41" i="104"/>
  <c r="G40" i="104"/>
  <c r="G39" i="104"/>
  <c r="I43" i="104"/>
  <c r="H45" i="104"/>
  <c r="H44" i="104"/>
  <c r="G49" i="104"/>
  <c r="G65" i="104"/>
  <c r="I65" i="104"/>
  <c r="H65" i="104"/>
  <c r="I64" i="104"/>
  <c r="H64" i="104"/>
  <c r="G64" i="104"/>
  <c r="I63" i="104"/>
  <c r="H63" i="104"/>
  <c r="G63" i="104"/>
  <c r="I61" i="104"/>
  <c r="H61" i="104"/>
  <c r="G61" i="104"/>
  <c r="I60" i="104"/>
  <c r="H60" i="104"/>
  <c r="G60" i="104"/>
  <c r="I59" i="104"/>
  <c r="H59" i="104"/>
  <c r="G59" i="104"/>
  <c r="I57" i="104"/>
  <c r="H57" i="104"/>
  <c r="G57" i="104"/>
  <c r="I56" i="104"/>
  <c r="H56" i="104"/>
  <c r="G56" i="104"/>
  <c r="I55" i="104"/>
  <c r="H55" i="104"/>
  <c r="G55" i="104"/>
  <c r="I53" i="104"/>
  <c r="H53" i="104"/>
  <c r="G53" i="104"/>
  <c r="I52" i="104"/>
  <c r="H52" i="104"/>
  <c r="G52" i="104"/>
  <c r="I51" i="104"/>
  <c r="H51" i="104"/>
  <c r="G51" i="104"/>
  <c r="I49" i="104"/>
  <c r="H49" i="104"/>
  <c r="I48" i="104"/>
  <c r="H48" i="104"/>
  <c r="G48" i="104"/>
  <c r="I47" i="104"/>
  <c r="H47" i="104"/>
  <c r="G47" i="104"/>
  <c r="I45" i="104"/>
  <c r="I44" i="104"/>
  <c r="I41" i="104"/>
  <c r="H41" i="104"/>
  <c r="I40" i="104"/>
  <c r="H40" i="104"/>
  <c r="I39" i="104"/>
  <c r="H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I20" i="104"/>
  <c r="H20" i="104"/>
  <c r="G20" i="104"/>
  <c r="I19" i="104"/>
  <c r="H19" i="104"/>
  <c r="G19" i="104"/>
  <c r="I17" i="104"/>
  <c r="H17" i="104"/>
  <c r="G17" i="104"/>
  <c r="I16" i="104"/>
  <c r="H16" i="104"/>
  <c r="G16" i="104"/>
  <c r="I15" i="104"/>
  <c r="H15" i="104"/>
  <c r="G15" i="104"/>
  <c r="G13" i="104"/>
  <c r="I12" i="104"/>
  <c r="G12" i="104"/>
  <c r="I11" i="104"/>
  <c r="G11" i="104"/>
  <c r="I9" i="104"/>
  <c r="H9" i="104"/>
  <c r="G9" i="104"/>
  <c r="I8" i="104"/>
  <c r="H8" i="104"/>
  <c r="G8" i="104"/>
  <c r="I7" i="104"/>
  <c r="H7" i="104"/>
  <c r="G7" i="104"/>
  <c r="I5" i="104"/>
  <c r="I29" i="102"/>
  <c r="H29" i="102"/>
  <c r="G29" i="102"/>
  <c r="F29" i="102"/>
  <c r="E29" i="102"/>
  <c r="D29" i="102"/>
  <c r="C29" i="102"/>
  <c r="B29" i="102"/>
  <c r="G21" i="102"/>
  <c r="I21" i="102"/>
  <c r="H21" i="102"/>
  <c r="I20" i="102"/>
  <c r="H20" i="102"/>
  <c r="G20" i="102"/>
  <c r="I19" i="102"/>
  <c r="H19" i="102"/>
  <c r="G19" i="102"/>
  <c r="I17" i="102"/>
  <c r="H17" i="102"/>
  <c r="G17" i="102"/>
  <c r="I16" i="102"/>
  <c r="H16" i="102"/>
  <c r="G16" i="102"/>
  <c r="I15" i="102"/>
  <c r="H15" i="102"/>
  <c r="G15" i="102"/>
  <c r="I13" i="102"/>
  <c r="H13" i="102"/>
  <c r="G13" i="102"/>
  <c r="I12" i="102"/>
  <c r="H12" i="102"/>
  <c r="G12" i="102"/>
  <c r="I11" i="102"/>
  <c r="H11" i="102"/>
  <c r="G11" i="102"/>
  <c r="G9" i="102"/>
  <c r="I8" i="102"/>
  <c r="H8" i="102"/>
  <c r="G8" i="102"/>
  <c r="I7" i="102"/>
  <c r="H7" i="102"/>
  <c r="G7" i="102"/>
  <c r="F21" i="102"/>
  <c r="E21" i="102"/>
  <c r="D21" i="102"/>
  <c r="C21" i="102"/>
  <c r="B21" i="102"/>
  <c r="F17" i="102"/>
  <c r="E17" i="102"/>
  <c r="D17" i="102"/>
  <c r="C17" i="102"/>
  <c r="B17" i="102"/>
  <c r="F13" i="102"/>
  <c r="E13" i="102"/>
  <c r="D13" i="102"/>
  <c r="C13" i="102"/>
  <c r="B13" i="102"/>
  <c r="F9" i="102"/>
  <c r="I9" i="102" s="1"/>
  <c r="E9" i="102"/>
  <c r="H9" i="102" s="1"/>
  <c r="D9" i="102"/>
  <c r="C9" i="102"/>
  <c r="B9" i="102"/>
  <c r="C14" i="101"/>
  <c r="D14" i="101" s="1"/>
  <c r="B14" i="101"/>
  <c r="I9" i="101"/>
  <c r="H9" i="101"/>
  <c r="G9" i="101"/>
  <c r="I8" i="101"/>
  <c r="H8" i="101"/>
  <c r="G8" i="101"/>
  <c r="I7" i="101"/>
  <c r="H7" i="101"/>
  <c r="G7" i="101"/>
  <c r="F9" i="101"/>
  <c r="E9" i="101"/>
  <c r="D9" i="101"/>
  <c r="C9" i="101"/>
  <c r="B9" i="101"/>
  <c r="I31" i="150"/>
  <c r="H31" i="150"/>
  <c r="G31" i="150"/>
  <c r="I30" i="150"/>
  <c r="H30" i="150"/>
  <c r="G30" i="150"/>
  <c r="I29" i="150"/>
  <c r="H29" i="150"/>
  <c r="G29" i="150"/>
  <c r="I28" i="150"/>
  <c r="H28" i="150"/>
  <c r="G28" i="150"/>
  <c r="I27" i="150"/>
  <c r="H27" i="150"/>
  <c r="G27" i="150"/>
  <c r="I26" i="150"/>
  <c r="H26" i="150"/>
  <c r="G26" i="150"/>
  <c r="I25" i="150"/>
  <c r="H25" i="150"/>
  <c r="G25" i="150"/>
  <c r="I24" i="150"/>
  <c r="H24" i="150"/>
  <c r="G24" i="150"/>
  <c r="I23" i="150"/>
  <c r="H23" i="150"/>
  <c r="G23" i="150"/>
  <c r="I22" i="150"/>
  <c r="H22" i="150"/>
  <c r="G22" i="150"/>
  <c r="I21" i="150"/>
  <c r="H21" i="150"/>
  <c r="G21" i="150"/>
  <c r="I20" i="150"/>
  <c r="H20" i="150"/>
  <c r="G20" i="150"/>
  <c r="I19" i="150"/>
  <c r="H19" i="150"/>
  <c r="G19" i="150"/>
  <c r="I17" i="150"/>
  <c r="H17" i="150"/>
  <c r="G17" i="150"/>
  <c r="I16" i="150"/>
  <c r="H16" i="150"/>
  <c r="G16" i="150"/>
  <c r="I15" i="150"/>
  <c r="H15" i="150"/>
  <c r="G15" i="150"/>
  <c r="I14" i="150"/>
  <c r="H14" i="150"/>
  <c r="G14" i="150"/>
  <c r="I13" i="150"/>
  <c r="H13" i="150"/>
  <c r="G13" i="150"/>
  <c r="I11" i="150"/>
  <c r="H11" i="150"/>
  <c r="G11" i="150"/>
  <c r="I10" i="150"/>
  <c r="H10" i="150"/>
  <c r="G10" i="150"/>
  <c r="I9" i="150"/>
  <c r="H9" i="150"/>
  <c r="G9" i="150"/>
  <c r="H11" i="149"/>
  <c r="G11" i="149"/>
  <c r="F11" i="149"/>
  <c r="E11" i="149"/>
  <c r="D11" i="149"/>
  <c r="C11" i="149"/>
  <c r="B11" i="149"/>
  <c r="F5" i="129"/>
  <c r="D5" i="129"/>
  <c r="C5" i="129"/>
  <c r="B5" i="129"/>
  <c r="I31" i="96" l="1"/>
  <c r="H31" i="96"/>
  <c r="G31" i="96"/>
  <c r="I30" i="96"/>
  <c r="H30" i="96"/>
  <c r="G30" i="96"/>
  <c r="I29" i="96"/>
  <c r="H29" i="96"/>
  <c r="G29" i="96"/>
  <c r="I28" i="96"/>
  <c r="H28" i="96"/>
  <c r="G28" i="96"/>
  <c r="I27" i="96"/>
  <c r="H27" i="96"/>
  <c r="G27" i="96"/>
  <c r="I26" i="96"/>
  <c r="H26" i="96"/>
  <c r="G26" i="96"/>
  <c r="I25" i="96"/>
  <c r="H25" i="96"/>
  <c r="G25" i="96"/>
  <c r="I24" i="96"/>
  <c r="H24" i="96"/>
  <c r="G24" i="96"/>
  <c r="I23" i="96"/>
  <c r="H23" i="96"/>
  <c r="G23" i="96"/>
  <c r="I22" i="96"/>
  <c r="H22" i="96"/>
  <c r="G22" i="96"/>
  <c r="I21" i="96"/>
  <c r="H21" i="96"/>
  <c r="G21" i="96"/>
  <c r="I20" i="96"/>
  <c r="H20" i="96"/>
  <c r="G20" i="96"/>
  <c r="I19" i="96"/>
  <c r="H19" i="96"/>
  <c r="G19" i="96"/>
  <c r="F26" i="96"/>
  <c r="E26" i="96"/>
  <c r="D26" i="96"/>
  <c r="D19" i="96" s="1"/>
  <c r="D11" i="96" s="1"/>
  <c r="C26" i="96"/>
  <c r="B26" i="96"/>
  <c r="F20" i="96"/>
  <c r="E20" i="96"/>
  <c r="D20" i="96"/>
  <c r="C20" i="96"/>
  <c r="B20" i="96"/>
  <c r="F19" i="96"/>
  <c r="F11" i="96" s="1"/>
  <c r="E19" i="96"/>
  <c r="E11" i="96" s="1"/>
  <c r="B19" i="96"/>
  <c r="I17" i="96"/>
  <c r="H17" i="96"/>
  <c r="G17" i="96"/>
  <c r="I16" i="96"/>
  <c r="H16" i="96"/>
  <c r="G16" i="96"/>
  <c r="I15" i="96"/>
  <c r="H15" i="96"/>
  <c r="G15" i="96"/>
  <c r="I14" i="96"/>
  <c r="H14" i="96"/>
  <c r="G14" i="96"/>
  <c r="I13" i="96"/>
  <c r="H13" i="96"/>
  <c r="G13" i="96"/>
  <c r="F13" i="96"/>
  <c r="E13" i="96"/>
  <c r="D13" i="96"/>
  <c r="D10" i="96" s="1"/>
  <c r="C13" i="96"/>
  <c r="C10" i="96" s="1"/>
  <c r="B13" i="96"/>
  <c r="B11" i="96"/>
  <c r="F10" i="96"/>
  <c r="E10" i="96"/>
  <c r="B10" i="96"/>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7" i="94"/>
  <c r="H17" i="94"/>
  <c r="G17" i="94"/>
  <c r="I15" i="94"/>
  <c r="H15" i="94"/>
  <c r="G15" i="94"/>
  <c r="I14" i="94"/>
  <c r="H14" i="94"/>
  <c r="G14" i="94"/>
  <c r="I13" i="94"/>
  <c r="H13" i="94"/>
  <c r="G13" i="94"/>
  <c r="I12" i="94"/>
  <c r="H12" i="94"/>
  <c r="G12" i="94"/>
  <c r="I11" i="94"/>
  <c r="H11" i="94"/>
  <c r="G11" i="94"/>
  <c r="I9" i="94"/>
  <c r="H9" i="94"/>
  <c r="G9" i="94"/>
  <c r="I8" i="94"/>
  <c r="H8" i="94"/>
  <c r="G8" i="94"/>
  <c r="I7" i="94"/>
  <c r="H7" i="94"/>
  <c r="G7" i="94"/>
  <c r="D19" i="109"/>
  <c r="F19" i="109"/>
  <c r="E19" i="109"/>
  <c r="C19" i="109"/>
  <c r="B19" i="109"/>
  <c r="F6" i="109"/>
  <c r="E6" i="109"/>
  <c r="D6" i="109"/>
  <c r="C6" i="109"/>
  <c r="B6" i="109"/>
  <c r="G19" i="108"/>
  <c r="F19" i="108"/>
  <c r="E19" i="108"/>
  <c r="D19" i="108"/>
  <c r="F6" i="108"/>
  <c r="E6" i="108"/>
  <c r="D6" i="108"/>
  <c r="C6" i="108"/>
  <c r="B6" i="108"/>
  <c r="G18" i="107"/>
  <c r="E18" i="107"/>
  <c r="F18" i="107" s="1"/>
  <c r="D18" i="107"/>
  <c r="C18" i="107"/>
  <c r="B18" i="107"/>
  <c r="G6" i="107"/>
  <c r="E6" i="107"/>
  <c r="D6" i="107"/>
  <c r="C6" i="107"/>
  <c r="F6" i="107" s="1"/>
  <c r="F7" i="139"/>
  <c r="E7" i="139"/>
  <c r="D7" i="139"/>
  <c r="C7" i="139"/>
  <c r="B7" i="139"/>
  <c r="F18" i="139"/>
  <c r="E18" i="139"/>
  <c r="D18" i="139"/>
  <c r="C18" i="139"/>
  <c r="B18" i="139"/>
  <c r="F24" i="106"/>
  <c r="E24" i="106"/>
  <c r="D24" i="106"/>
  <c r="C24" i="106"/>
  <c r="B24" i="106"/>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B9" i="96" l="1"/>
  <c r="C19" i="96"/>
  <c r="C11" i="96" s="1"/>
  <c r="I11" i="96" s="1"/>
  <c r="G11" i="96"/>
  <c r="H11" i="96"/>
  <c r="D9" i="96"/>
  <c r="C9" i="96"/>
  <c r="H10" i="96"/>
  <c r="I10" i="96"/>
  <c r="E9" i="96"/>
  <c r="F9" i="96"/>
  <c r="I9" i="96" s="1"/>
  <c r="G10" i="96"/>
  <c r="B6" i="107"/>
  <c r="G9" i="96" l="1"/>
  <c r="H9" i="96"/>
  <c r="C20" i="153" l="1"/>
  <c r="F20" i="153" l="1"/>
  <c r="G20" i="153"/>
  <c r="E20" i="153"/>
  <c r="D20" i="153"/>
  <c r="H20" i="153" l="1"/>
  <c r="F21" i="153" l="1"/>
  <c r="D21" i="153"/>
  <c r="G21" i="153"/>
  <c r="C21" i="153"/>
  <c r="H21" i="153"/>
  <c r="E21" i="153"/>
  <c r="H5" i="104" l="1"/>
  <c r="G5" i="104"/>
  <c r="B32" i="130" l="1"/>
  <c r="C32" i="130" l="1"/>
  <c r="F4" i="104"/>
  <c r="E4" i="104"/>
  <c r="D4" i="104"/>
  <c r="C4" i="104"/>
  <c r="B4" i="104"/>
  <c r="D3" i="104" l="1"/>
  <c r="B3" i="104"/>
  <c r="D32" i="130" l="1"/>
  <c r="B33" i="130" l="1"/>
  <c r="C33" i="130"/>
  <c r="D33" i="130"/>
</calcChain>
</file>

<file path=xl/sharedStrings.xml><?xml version="1.0" encoding="utf-8"?>
<sst xmlns="http://schemas.openxmlformats.org/spreadsheetml/2006/main" count="1518" uniqueCount="690">
  <si>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</si>
  <si>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</si>
  <si>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</si>
  <si>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</si>
  <si>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</si>
  <si>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</si>
  <si>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</si>
  <si>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</si>
  <si>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</si>
  <si>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</si>
  <si>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</si>
  <si>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</si>
  <si>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</si>
  <si>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</si>
  <si>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</si>
  <si>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</si>
  <si>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</si>
  <si>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</si>
  <si>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</si>
  <si>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</si>
  <si>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</si>
  <si>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</si>
  <si>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</si>
  <si>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</si>
  <si>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</si>
  <si>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</si>
  <si>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</si>
  <si>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</si>
  <si>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</si>
  <si>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</si>
  <si>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</si>
  <si>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</si>
  <si>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</si>
  <si>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</si>
  <si>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</si>
  <si>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</si>
  <si>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</si>
  <si>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</si>
  <si>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</si>
  <si>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</si>
  <si>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</si>
  <si>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</si>
  <si>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</si>
  <si>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</si>
  <si>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</si>
  <si>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</si>
  <si>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</si>
  <si>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</si>
  <si>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</si>
  <si>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</si>
  <si>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</si>
  <si>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</si>
  <si>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</si>
  <si>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</si>
  <si>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</si>
  <si>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</si>
  <si>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</si>
  <si>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</si>
  <si>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</si>
  <si>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</si>
  <si>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</si>
  <si>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</si>
  <si>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</si>
  <si>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</si>
  <si>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</si>
  <si>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</si>
  <si>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</si>
  <si>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</si>
  <si>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</si>
  <si>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</si>
  <si>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</si>
  <si>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</si>
  <si>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</si>
  <si>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</si>
  <si>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</si>
  <si>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</si>
  <si>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</si>
  <si>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</si>
  <si>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</si>
  <si>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ZASIŁKI POGRZEBOWE PO UBEZPIECZONYCH</t>
  </si>
  <si>
    <t>Zasiłki pogrzebowe</t>
  </si>
  <si>
    <t xml:space="preserve">po emerytach, rencistach </t>
  </si>
  <si>
    <t>po ubezpieczonych</t>
  </si>
  <si>
    <t>po członkach rodzin</t>
  </si>
  <si>
    <t>Liczba świadczeń</t>
  </si>
  <si>
    <t xml:space="preserve">Przeciętna miesięczna liczba osób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</si>
  <si>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</si>
  <si>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</si>
  <si>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</si>
  <si>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</si>
  <si>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</si>
  <si>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</si>
  <si>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</si>
  <si>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</si>
  <si>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</si>
  <si>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</si>
  <si>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</si>
  <si>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</si>
  <si>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</si>
  <si>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</si>
  <si>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</si>
  <si>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</si>
  <si>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</si>
  <si>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</si>
  <si>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</si>
  <si>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</si>
  <si>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</si>
  <si>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</si>
  <si>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</si>
  <si>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</si>
  <si>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</si>
  <si>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</si>
  <si>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</si>
  <si>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</si>
  <si>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</si>
  <si>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</si>
  <si>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</si>
  <si>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</si>
  <si>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</si>
  <si>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</si>
  <si>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</si>
  <si>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</si>
  <si>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</si>
  <si>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</si>
  <si>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</si>
  <si>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</si>
  <si>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</si>
  <si>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</si>
  <si>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</si>
  <si>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</si>
  <si>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</si>
  <si>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</si>
  <si>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</si>
  <si>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</si>
  <si>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</si>
  <si>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</si>
  <si>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</si>
  <si>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</si>
  <si>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</si>
  <si>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</si>
  <si>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</si>
  <si>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</si>
  <si>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</si>
  <si>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</si>
  <si>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</si>
  <si>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</si>
  <si>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</si>
  <si>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</si>
  <si>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</si>
  <si>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</si>
  <si>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</si>
  <si>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</si>
  <si>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</si>
  <si>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</si>
  <si>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</si>
  <si>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</si>
  <si>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</si>
  <si>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</si>
  <si>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</si>
  <si>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</si>
  <si>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</si>
  <si>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</si>
  <si>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</si>
  <si>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</si>
  <si>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</si>
  <si>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</si>
  <si>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</si>
  <si>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</si>
  <si>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</si>
  <si>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</si>
  <si>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</si>
  <si>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</si>
  <si>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</si>
  <si>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</si>
  <si>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</si>
  <si>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</si>
  <si>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</si>
  <si>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</si>
  <si>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</si>
  <si>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</si>
  <si>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</si>
  <si>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</si>
  <si>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</si>
  <si>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</si>
  <si>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</si>
  <si>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</si>
  <si>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</si>
  <si>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</si>
  <si>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</si>
  <si>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</si>
  <si>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</si>
  <si>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</si>
  <si>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</si>
  <si>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</si>
  <si>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</si>
  <si>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</si>
  <si>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</si>
  <si>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</si>
  <si>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</si>
  <si>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</si>
  <si>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</si>
  <si>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</si>
  <si>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</si>
  <si>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</si>
  <si>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</si>
  <si>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</si>
  <si>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</si>
  <si>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</si>
  <si>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</si>
  <si>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</si>
  <si>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</si>
  <si>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</si>
  <si>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</si>
  <si>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</si>
  <si>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</si>
  <si>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</si>
  <si>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</si>
  <si>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</si>
  <si>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</si>
  <si>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</si>
  <si>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</si>
  <si>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</si>
  <si>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</si>
  <si>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</si>
  <si>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</si>
  <si>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</si>
  <si>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</si>
  <si>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</si>
  <si>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</si>
  <si>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</si>
  <si>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</si>
  <si>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</si>
  <si>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</si>
  <si>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</si>
  <si>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</si>
  <si>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</si>
  <si>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</si>
  <si>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</si>
  <si>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</si>
  <si>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</si>
  <si>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</si>
  <si>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</si>
  <si>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</si>
  <si>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</si>
  <si>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</si>
  <si>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</si>
  <si>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</si>
  <si>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</si>
  <si>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</si>
  <si>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</si>
  <si>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</si>
  <si>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</si>
  <si>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</si>
  <si>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</si>
  <si>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</si>
  <si>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</si>
  <si>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</si>
  <si>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</si>
  <si>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</si>
  <si>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</si>
  <si>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</si>
  <si>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</si>
  <si>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</si>
  <si>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</si>
  <si>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</si>
  <si>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</si>
  <si>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</si>
  <si>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</si>
  <si>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</si>
  <si>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</si>
  <si>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</si>
  <si>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</si>
  <si>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</si>
  <si>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</si>
  <si>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</si>
  <si>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</si>
  <si>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</si>
  <si>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</si>
  <si>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</si>
  <si>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</si>
  <si>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</si>
  <si>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</si>
  <si>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</si>
  <si>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</si>
  <si>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</si>
  <si>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</si>
  <si>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</si>
  <si>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</si>
  <si>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</si>
  <si>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</si>
  <si>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</si>
  <si>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</si>
  <si>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</si>
  <si>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</si>
  <si>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</si>
  <si>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</si>
  <si>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</si>
  <si>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</si>
  <si>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</si>
  <si>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</si>
  <si>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</si>
  <si>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</si>
  <si>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</si>
  <si>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</si>
  <si>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</si>
  <si>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</si>
  <si>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</si>
  <si>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</si>
  <si>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</si>
  <si>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</si>
  <si>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</si>
  <si>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</si>
  <si>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</si>
  <si>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</si>
  <si>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</si>
  <si>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</si>
  <si>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</si>
  <si>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</si>
  <si>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</si>
  <si>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</si>
  <si>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</si>
  <si>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</si>
  <si>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</si>
  <si>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</si>
  <si>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</si>
  <si>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</si>
  <si>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</si>
  <si>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</si>
  <si>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</si>
  <si>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</si>
  <si>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</si>
  <si>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</si>
  <si>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</si>
  <si>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</si>
  <si>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</si>
  <si>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</si>
  <si>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</si>
  <si>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</si>
  <si>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</si>
  <si>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</si>
  <si>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</si>
  <si>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</si>
  <si>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</si>
  <si>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</si>
  <si>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</si>
  <si>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</si>
  <si>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</si>
  <si>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</si>
  <si>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</si>
  <si>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</si>
  <si>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</si>
  <si>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</si>
  <si>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</si>
  <si>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</si>
  <si>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</si>
  <si>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</si>
  <si>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</si>
  <si>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</si>
  <si>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</si>
  <si>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</si>
  <si>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</si>
  <si>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</si>
  <si>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</si>
  <si>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</si>
  <si>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</si>
  <si>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</si>
  <si>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</si>
  <si>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</si>
  <si>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</si>
  <si>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</si>
  <si>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</si>
  <si>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</si>
  <si>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</si>
  <si>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</si>
  <si>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</si>
  <si>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</si>
  <si>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</si>
  <si>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</si>
  <si>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</si>
  <si>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</si>
  <si>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</si>
  <si>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</si>
  <si>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</si>
  <si>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</si>
  <si>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</si>
  <si>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</si>
  <si>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</si>
  <si>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</si>
  <si>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</si>
  <si>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</si>
  <si>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</si>
  <si>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</si>
  <si>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</si>
  <si>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</si>
  <si>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</si>
  <si>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</si>
  <si>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</si>
  <si>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</si>
  <si>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</si>
  <si>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</si>
  <si>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</si>
  <si>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</si>
  <si>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</si>
  <si>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</si>
  <si>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</si>
  <si>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</si>
  <si>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</si>
  <si>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</si>
  <si>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</si>
  <si>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</si>
  <si>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</si>
  <si>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</si>
  <si>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</si>
  <si>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</si>
  <si>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</si>
  <si>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</si>
  <si>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</si>
  <si>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</si>
  <si>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</si>
  <si>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</si>
  <si>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</si>
  <si>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</si>
  <si>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</si>
  <si>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</si>
  <si>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</si>
  <si>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</si>
  <si>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</si>
  <si>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</si>
  <si>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</si>
  <si>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</si>
  <si>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</si>
  <si>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</si>
  <si>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</si>
  <si>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</si>
  <si>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</si>
  <si>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</si>
  <si>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</si>
  <si>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</si>
  <si>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</si>
  <si>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</si>
  <si>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</si>
  <si>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</si>
  <si>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</si>
  <si>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</si>
  <si>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</si>
  <si>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</si>
  <si>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</si>
  <si>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</si>
  <si>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</si>
  <si>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</si>
  <si>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</si>
  <si>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</si>
  <si>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</si>
  <si>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</si>
  <si>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</si>
  <si>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</si>
  <si>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</si>
  <si>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</si>
  <si>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</si>
  <si>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</si>
  <si>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</si>
  <si>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</si>
  <si>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</si>
  <si>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</si>
  <si>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</si>
  <si>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</si>
  <si>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</si>
  <si>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</si>
  <si>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</si>
  <si>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</si>
  <si>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</si>
  <si>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</si>
  <si>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</si>
  <si>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</si>
  <si>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</si>
  <si>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</si>
  <si>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</si>
  <si>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</si>
  <si>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</si>
  <si>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</si>
  <si>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</si>
  <si>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</si>
  <si>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</si>
  <si>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</si>
  <si>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</si>
  <si>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</si>
  <si>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</si>
  <si>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</si>
  <si>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</si>
  <si>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</si>
  <si>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</si>
  <si>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</si>
  <si>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</si>
  <si>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</si>
  <si>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</si>
  <si>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</si>
  <si>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</si>
  <si>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</si>
  <si>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</si>
  <si>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</si>
  <si>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</si>
  <si>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</si>
  <si>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</si>
  <si>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</si>
  <si>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</si>
  <si>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</si>
  <si>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</si>
  <si>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</si>
  <si>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</si>
  <si>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</si>
  <si>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</si>
  <si>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</si>
  <si>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</si>
  <si>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</si>
  <si>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</si>
  <si>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</si>
  <si>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</si>
  <si>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</si>
  <si>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</si>
  <si>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</si>
  <si>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</si>
  <si>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</si>
  <si>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</si>
  <si>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</si>
  <si>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</si>
  <si>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</si>
  <si>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</si>
  <si>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</si>
  <si>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</si>
  <si>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</si>
  <si>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</si>
  <si>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</si>
  <si>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</si>
  <si>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</si>
  <si>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</si>
  <si>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</si>
  <si>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</si>
  <si>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</si>
  <si>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2023 rok</t>
  </si>
  <si>
    <t>III. POZOSTAŁE ŚWIADCZENIA</t>
  </si>
  <si>
    <t>Świadczenia zlecone do wypłaty Kasie Rolniczego Ubezpieczenia Społecznego</t>
  </si>
  <si>
    <t>Liczba wniosków załatwionych 
w okresie sprawozdawczym</t>
  </si>
  <si>
    <t>w tym po terminie ustawowym</t>
  </si>
  <si>
    <t>Liczba decyzji pierwszorazowych odmownych</t>
  </si>
  <si>
    <t>Liczba wniosków złożonych 
w okresie sprawozdawczym</t>
  </si>
  <si>
    <t>Liczba decyzji pierwszorazowych przyznających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</si>
  <si>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</si>
  <si>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</si>
  <si>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</si>
  <si>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</si>
  <si>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</si>
  <si>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</si>
  <si>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</si>
  <si>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</si>
  <si>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</si>
  <si>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</si>
  <si>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</si>
  <si>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</si>
  <si>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</si>
  <si>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</si>
  <si>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</si>
  <si>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</si>
  <si>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</si>
  <si>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</si>
  <si>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</si>
  <si>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</si>
  <si>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</si>
  <si>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</si>
  <si>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</si>
  <si>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</si>
  <si>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</si>
  <si>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</si>
  <si>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</si>
  <si>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</si>
  <si>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</si>
  <si>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</si>
  <si>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</si>
  <si>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</si>
  <si>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</si>
  <si>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</si>
  <si>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</si>
  <si>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</si>
  <si>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</si>
  <si>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</si>
  <si>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</si>
  <si>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</si>
  <si>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</si>
  <si>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</si>
  <si>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</si>
  <si>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</si>
  <si>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</si>
  <si>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</si>
  <si>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</si>
  <si>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</si>
  <si>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</si>
  <si>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</si>
  <si>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</si>
  <si>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</si>
  <si>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</si>
  <si>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</si>
  <si>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</si>
  <si>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</si>
  <si>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</si>
  <si>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</si>
  <si>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</si>
  <si>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</si>
  <si>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</si>
  <si>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</si>
  <si>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</si>
  <si>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</si>
  <si>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</si>
  <si>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</si>
  <si>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</si>
  <si>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</si>
  <si>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</si>
  <si>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</si>
  <si>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</si>
  <si>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</si>
  <si>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</si>
  <si>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</si>
  <si>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</si>
  <si>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</si>
  <si>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</si>
  <si>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</si>
  <si>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Zgodnie z art. 5c ustawy o ubezpieczeniu społecznym rolników, rolnik lub domownik nadal podlega ubezpieczeniu społecznemu rolników w pełnym zakresie z mocy ustawy mimo, że został objęty ubezpieczeniem społecznym w ZUS tytułu.:</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</si>
  <si>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</si>
  <si>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</si>
  <si>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</si>
  <si>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</si>
  <si>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rolnikowi na podstawie umowy o pomocy przy zbiorach.</t>
    </r>
  </si>
  <si>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</si>
  <si>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rPr>
        <vertAlign val="superscript"/>
        <sz val="8"/>
        <color theme="1"/>
        <rFont val="Arial"/>
        <family val="2"/>
        <charset val="238"/>
      </rPr>
      <t>1)</t>
    </r>
    <r>
      <rPr>
        <sz val="8"/>
        <color theme="1"/>
        <rFont val="Arial"/>
        <family val="2"/>
        <charset val="238"/>
      </rPr>
      <t xml:space="preserve"> Liczba osób ubezpieczonych w KRUS objętych jednocześnie ubezpieczeniem społecznym w ZUS z tytułu pozarolniczych aktywności zawodowych, o których mowa w art. 5b i art. 5c ustawy o ubezpieczeniu społecznym rolników</t>
    </r>
  </si>
  <si>
    <t>II kwartał</t>
  </si>
  <si>
    <t>TABLICA 6. DECYZJE I POSTĘPOWANIA UMORZONE W SPRAWACH O EMERYTURY I RENTY WEDŁUG RODZAJÓW ŚWIADCZEŃ</t>
  </si>
  <si>
    <t>TABLICA 11. DECYZJE W SPRAWACH WNIOSKÓW O PRZYZNANIE EMERYTUR I RENT ROLNICZYCH Z ZASTOSOWANIEM 
                      POSTANOWIEŃ UMÓW DWUSTRONNYCH O ZABEZPIECZENIU SPOŁECZNYM</t>
  </si>
  <si>
    <t>ZASIŁKI POGRZEBOWE PO CZŁONKACH RODZIN</t>
  </si>
  <si>
    <t xml:space="preserve">ZASIŁKI POGRZEBOWE PO EMERYTACH I RENCISTACH </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</si>
  <si>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</si>
  <si>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Emerytury finansowane 
z Funduszu Emerytalno-Rentowego, a wypłacane przez MON, MSWiA i MS</t>
  </si>
  <si>
    <t>www.gov.pl/krus</t>
  </si>
  <si>
    <t>III kwartał</t>
  </si>
  <si>
    <r>
      <t xml:space="preserve">Płatne pro rata temporis </t>
    </r>
    <r>
      <rPr>
        <vertAlign val="superscript"/>
        <sz val="8"/>
        <color theme="1"/>
        <rFont val="Arial"/>
        <family val="2"/>
        <charset val="238"/>
      </rPr>
      <t>1</t>
    </r>
  </si>
  <si>
    <t>TABLICA 8. WNIOSKI O PRZYZNANIE EMERYTUR I RENT ROLNICZYCH ROZPATRYWANE Z ZASTOSOWANIEM PRZEPISÓW 
                   WSPÓLNOTOWYCH UE</t>
  </si>
  <si>
    <t>TABLICA 9. DECYZJE W SPRAWACH WNIOSKÓW O PRZYZNANIE EMERYTUR I RENT ROLNICZYCH Z ZASTOSOWANIEM 
                   PRZEPISÓW WSPÓLNOTOWYCH UE</t>
  </si>
  <si>
    <t>Trzy kwartały</t>
  </si>
  <si>
    <t>TABLICA 3. WNIOSKI I DECYZJE W SPRAWACH O PRZYZNANIE RODZICIELSKICH ŚWIADCZEŃ UZUPEŁNIJĄCYCH 
                   WEDŁUG WOJEWÓDZTW</t>
  </si>
  <si>
    <t>TABLICA 2. ZWIĘKSZENIA DO EMERYTUR I RENT FINANSOWANE Z FUNDUSZU EMERYTALNO-RENTOWEGO, WYPŁACANE PRZY ŚWIADCZENIACH
                  PRACOWNICZYCH</t>
  </si>
  <si>
    <t>III kwartał
(stan na dzień
 30 września)</t>
  </si>
  <si>
    <t>Przeciętna 
za trzy kwartały</t>
  </si>
  <si>
    <t>II kwartał
(stan na dzień
30 czerwca)</t>
  </si>
  <si>
    <t>Fundusz Emerytalno-Rentowy (ubezpieczenie emerytalno-rentowe)</t>
  </si>
  <si>
    <t>Fundusz Składkowy (ubezpieczenie wypadkowe, chorobowe 
i macierzyńskie)</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</si>
  <si>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</si>
  <si>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</si>
  <si>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</si>
  <si>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2024 rok</t>
  </si>
  <si>
    <t xml:space="preserve">III kwartału 
2024 r. 
z II kwartałem 
2024 r. </t>
  </si>
  <si>
    <t xml:space="preserve">III kwartału 
2024 r. 
z III kwartałem 
2023 r. </t>
  </si>
  <si>
    <t xml:space="preserve">Trzech kwartałów
2024 r. 
z trzema kwartałami 
2023 r. </t>
  </si>
  <si>
    <t>STAN NA DZIEŃ 30 WRZEŚNIA 2024 R.</t>
  </si>
  <si>
    <t xml:space="preserve">Liczba ubezpieczonych
stan na 30 września 2024 r.
</t>
  </si>
  <si>
    <t>Przeciętna miesięczna 
liczba świadczeniobiorców 
w III kwartale 2024 r.</t>
  </si>
  <si>
    <t>TRZY KWARTAŁY 2024 R.</t>
  </si>
  <si>
    <t>III KWARTAŁ 2024 R.</t>
  </si>
  <si>
    <t>WE WRZEŚNIU 2024 ROKU</t>
  </si>
  <si>
    <t>TRZY KWARTAŁY 
2024 R.</t>
  </si>
  <si>
    <t>7 689</t>
  </si>
  <si>
    <t>7 194</t>
  </si>
  <si>
    <t>6 399</t>
  </si>
  <si>
    <t>6 060</t>
  </si>
  <si>
    <t>29</t>
  </si>
  <si>
    <t>26</t>
  </si>
  <si>
    <t>2 268</t>
  </si>
  <si>
    <t>1 963</t>
  </si>
  <si>
    <t>211</t>
  </si>
  <si>
    <t>234</t>
  </si>
  <si>
    <t>161</t>
  </si>
  <si>
    <t>173</t>
  </si>
  <si>
    <t>2</t>
  </si>
  <si>
    <t>47</t>
  </si>
  <si>
    <t>54</t>
  </si>
  <si>
    <t xml:space="preserve">III kwartału 2024r. 
z II kwartałem 
2024 r. </t>
  </si>
  <si>
    <t xml:space="preserve">III kwartału 2024 r. 
z III kwartałem 
2023 r. </t>
  </si>
  <si>
    <t xml:space="preserve">Trzech kwartałów 
2024 r. z trzema
kwartałami 2023 r. </t>
  </si>
  <si>
    <t>Warszawa 2025 rok</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</si>
  <si>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</si>
  <si>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</si>
  <si>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członkowie rodzin wyżej wymienionych rolników i domowników, którzy nie podlegają ubezpieczeniu zdrowotnemu z innego tytułu               i zostali zgłoszeni do ubezpieczenia zdrowotnego w KRUS.</t>
  </si>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</sst>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 numFmtId="170" formatCode="#,##0.0000"/>
    <numFmt numFmtId="171" formatCode="#,##0.0000000_ ;\-#,##0.0000000\ "/>
    <numFmt numFmtId="172" formatCode="#,##0.00_ ;\-#,##0.00\ "/>
    <numFmt numFmtId="173" formatCode="#,##0.000"/>
    <numFmt numFmtId="174" formatCode="0.0000%"/>
  </numFmts>
  <fonts count="81">
    <font>
      <sz val="11"/>
      <color theme="1"/>
      <name val="Corbel"/>
      <family val="2"/>
      <scheme val="minor"/>
    </font>
    <font>
      <sz val="11"/>
      <color theme="1"/>
      <name val="Corbel"/>
      <family val="2"/>
      <charset val="238"/>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14"/>
      <name val="Arial"/>
      <family val="2"/>
      <charset val="238"/>
    </font>
    <font>
      <sz val="8"/>
      <color rgb="FFFF0000"/>
      <name val="Arial"/>
      <family val="2"/>
      <charset val="238"/>
    </font>
    <font>
      <b/>
      <vertAlign val="superscript"/>
      <sz val="9"/>
      <name val="Arial"/>
      <family val="2"/>
      <charset val="238"/>
    </font>
    <font>
      <sz val="8"/>
      <color rgb="FFC00000"/>
      <name val="Arial"/>
      <family val="2"/>
      <charset val="238"/>
    </font>
    <font>
      <b/>
      <sz val="8"/>
      <color rgb="FFC00000"/>
      <name val="Arial"/>
      <family val="2"/>
      <charset val="238"/>
    </font>
    <font>
      <sz val="10"/>
      <color theme="1"/>
      <name val="Arial"/>
      <family val="2"/>
      <charset val="238"/>
    </font>
    <font>
      <b/>
      <sz val="9"/>
      <color rgb="FFC00000"/>
      <name val="Arial"/>
      <family val="2"/>
      <charset val="238"/>
    </font>
    <font>
      <sz val="9"/>
      <color rgb="FFC00000"/>
      <name val="Arial"/>
      <family val="2"/>
      <charset val="238"/>
    </font>
    <font>
      <sz val="10"/>
      <color theme="1"/>
      <name val="Corbel"/>
      <family val="2"/>
      <scheme val="minor"/>
    </font>
    <font>
      <sz val="11"/>
      <color rgb="FFC00000"/>
      <name val="Corbel"/>
      <family val="2"/>
      <scheme val="minor"/>
    </font>
    <font>
      <b/>
      <sz val="10"/>
      <color rgb="FFC00000"/>
      <name val="Arial"/>
      <family val="2"/>
      <charset val="238"/>
    </font>
    <font>
      <b/>
      <sz val="11"/>
      <color rgb="FFC00000"/>
      <name val="Arial"/>
      <family val="2"/>
      <charset val="238"/>
    </font>
    <font>
      <sz val="11"/>
      <color theme="1"/>
      <name val="Ariel"/>
      <charset val="238"/>
    </font>
    <font>
      <b/>
      <sz val="11"/>
      <color rgb="FFC00000"/>
      <name val="Ariel"/>
      <charset val="238"/>
    </font>
    <font>
      <b/>
      <sz val="10"/>
      <color rgb="FFC00000"/>
      <name val="Ariel"/>
      <charset val="238"/>
    </font>
    <font>
      <sz val="10"/>
      <color rgb="FFC00000"/>
      <name val="Arial"/>
      <family val="2"/>
      <charset val="238"/>
    </font>
    <font>
      <b/>
      <sz val="11"/>
      <color rgb="FFC00000"/>
      <name val="Corbel"/>
      <family val="2"/>
      <charset val="238"/>
      <scheme val="minor"/>
    </font>
    <font>
      <b/>
      <sz val="10"/>
      <color rgb="FFFF0000"/>
      <name val="Arial"/>
      <family val="2"/>
      <charset val="238"/>
    </font>
    <font>
      <sz val="11"/>
      <color rgb="FFEA3C06"/>
      <name val="Corbel"/>
      <family val="2"/>
      <scheme val="minor"/>
    </font>
    <font>
      <sz val="8"/>
      <color rgb="FFEA3C06"/>
      <name val="Arial"/>
      <family val="2"/>
      <charset val="238"/>
    </font>
    <font>
      <sz val="11"/>
      <color rgb="FFC00000"/>
      <name val="Calibri"/>
      <family val="2"/>
      <charset val="238"/>
    </font>
    <font>
      <sz val="10"/>
      <color rgb="FFC00000"/>
      <name val="Calibri"/>
      <family val="2"/>
      <charset val="238"/>
    </font>
    <font>
      <b/>
      <sz val="11"/>
      <color rgb="FFC00000"/>
      <name val="Calibri"/>
      <family val="2"/>
      <charset val="238"/>
    </font>
    <font>
      <sz val="11"/>
      <color rgb="FFC00000"/>
      <name val="Arial"/>
      <family val="2"/>
      <charset val="238"/>
    </font>
    <font>
      <sz val="11"/>
      <color rgb="FFFF0000"/>
      <name val="Corbel"/>
      <family val="2"/>
      <scheme val="minor"/>
    </font>
    <font>
      <sz val="12"/>
      <color indexed="8"/>
      <name val="Calibri"/>
      <family val="2"/>
      <charset val="23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22">
    <xf numFmtId="0" fontId="0" fillId="0" borderId="0"/>
    <xf numFmtId="0" fontId="4" fillId="0" borderId="0"/>
    <xf numFmtId="0" fontId="5" fillId="0" borderId="0"/>
    <xf numFmtId="0" fontId="11" fillId="0" borderId="0"/>
    <xf numFmtId="9" fontId="4" fillId="0" borderId="0" applyFont="0" applyFill="0" applyBorder="0" applyAlignment="0" applyProtection="0"/>
    <xf numFmtId="0" fontId="18" fillId="0" borderId="0"/>
    <xf numFmtId="0" fontId="20" fillId="0" borderId="0"/>
    <xf numFmtId="0" fontId="5" fillId="0" borderId="0"/>
    <xf numFmtId="0" fontId="20" fillId="0" borderId="0"/>
    <xf numFmtId="0" fontId="5" fillId="0" borderId="0"/>
    <xf numFmtId="0" fontId="18" fillId="0" borderId="0"/>
    <xf numFmtId="9" fontId="30" fillId="0" borderId="0" applyFont="0" applyFill="0" applyBorder="0" applyAlignment="0" applyProtection="0"/>
    <xf numFmtId="0" fontId="32" fillId="0" borderId="0"/>
    <xf numFmtId="9" fontId="5" fillId="0" borderId="0" applyFont="0" applyFill="0" applyBorder="0" applyAlignment="0" applyProtection="0"/>
    <xf numFmtId="0" fontId="37" fillId="0" borderId="0"/>
    <xf numFmtId="0" fontId="10" fillId="0" borderId="0" applyNumberFormat="0" applyFill="0" applyBorder="0" applyAlignment="0" applyProtection="0"/>
    <xf numFmtId="0" fontId="8" fillId="0" borderId="0" applyNumberFormat="0" applyFill="0" applyBorder="0" applyAlignment="0" applyProtection="0"/>
    <xf numFmtId="43" fontId="30"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132">
    <xf numFmtId="0" fontId="0" fillId="0" borderId="0" xfId="0"/>
    <xf numFmtId="0" fontId="5" fillId="0" borderId="0" xfId="2"/>
    <xf numFmtId="0" fontId="13" fillId="0" borderId="0" xfId="2" applyFont="1"/>
    <xf numFmtId="0" fontId="14" fillId="0" borderId="0" xfId="2" applyFont="1"/>
    <xf numFmtId="10" fontId="5" fillId="0" borderId="0" xfId="2" applyNumberFormat="1"/>
    <xf numFmtId="0" fontId="12" fillId="0" borderId="0" xfId="2" applyFont="1"/>
    <xf numFmtId="0" fontId="16" fillId="2" borderId="0" xfId="2" applyFont="1" applyFill="1" applyAlignment="1"/>
    <xf numFmtId="0" fontId="17" fillId="2" borderId="0" xfId="2" applyFont="1" applyFill="1" applyAlignment="1"/>
    <xf numFmtId="0" fontId="5" fillId="0" borderId="0" xfId="2" applyFont="1"/>
    <xf numFmtId="0" fontId="6" fillId="0" borderId="0" xfId="2" applyFont="1" applyFill="1" applyAlignment="1">
      <alignment horizontal="center" vertical="center"/>
    </xf>
    <xf numFmtId="0" fontId="14" fillId="0" borderId="0" xfId="5" applyFont="1"/>
    <xf numFmtId="3" fontId="12" fillId="0" borderId="0" xfId="2" applyNumberFormat="1" applyFont="1"/>
    <xf numFmtId="3" fontId="5" fillId="0" borderId="0" xfId="2" applyNumberFormat="1"/>
    <xf numFmtId="0" fontId="5" fillId="0" borderId="0" xfId="2" applyFont="1" applyFill="1" applyBorder="1"/>
    <xf numFmtId="1" fontId="5" fillId="0" borderId="0" xfId="2" applyNumberFormat="1"/>
    <xf numFmtId="165" fontId="6" fillId="0" borderId="0" xfId="2" applyNumberFormat="1" applyFont="1" applyFill="1"/>
    <xf numFmtId="164" fontId="5" fillId="0" borderId="0" xfId="2" applyNumberFormat="1" applyFont="1"/>
    <xf numFmtId="166" fontId="12" fillId="0" borderId="0" xfId="2" applyNumberFormat="1" applyFont="1"/>
    <xf numFmtId="4" fontId="12" fillId="0" borderId="0" xfId="2" applyNumberFormat="1" applyFont="1"/>
    <xf numFmtId="165" fontId="12" fillId="0" borderId="0" xfId="2" applyNumberFormat="1" applyFont="1"/>
    <xf numFmtId="0" fontId="5" fillId="0" borderId="0" xfId="2" applyFill="1"/>
    <xf numFmtId="0" fontId="6" fillId="0" borderId="0" xfId="2" applyFont="1" applyFill="1" applyBorder="1" applyAlignment="1">
      <alignment horizontal="center" vertical="center"/>
    </xf>
    <xf numFmtId="0" fontId="14" fillId="0" borderId="0" xfId="5" applyFont="1" applyFill="1" applyBorder="1"/>
    <xf numFmtId="165" fontId="5" fillId="0" borderId="0" xfId="2" applyNumberFormat="1" applyFont="1" applyFill="1" applyBorder="1"/>
    <xf numFmtId="0" fontId="12" fillId="0" borderId="0" xfId="2" applyFont="1" applyFill="1" applyBorder="1"/>
    <xf numFmtId="165" fontId="19" fillId="0" borderId="0" xfId="2" applyNumberFormat="1" applyFont="1" applyFill="1" applyBorder="1"/>
    <xf numFmtId="0" fontId="6" fillId="0" borderId="0" xfId="2" applyFont="1" applyFill="1" applyAlignment="1">
      <alignment vertical="center"/>
    </xf>
    <xf numFmtId="0" fontId="14" fillId="0" borderId="0" xfId="2" applyFont="1" applyFill="1"/>
    <xf numFmtId="0" fontId="5" fillId="0" borderId="0" xfId="2" applyBorder="1"/>
    <xf numFmtId="4" fontId="5" fillId="0" borderId="0" xfId="2" applyNumberFormat="1"/>
    <xf numFmtId="0" fontId="17" fillId="0" borderId="0" xfId="2" applyFont="1" applyBorder="1"/>
    <xf numFmtId="4" fontId="17" fillId="0" borderId="0" xfId="2" applyNumberFormat="1" applyFont="1"/>
    <xf numFmtId="0" fontId="17" fillId="0" borderId="0" xfId="2" applyFont="1"/>
    <xf numFmtId="0" fontId="12" fillId="0" borderId="0" xfId="2" applyFont="1" applyBorder="1"/>
    <xf numFmtId="0" fontId="16" fillId="0" borderId="0" xfId="2" applyFont="1" applyFill="1" applyAlignment="1">
      <alignment horizontal="left" wrapText="1"/>
    </xf>
    <xf numFmtId="0" fontId="12" fillId="0" borderId="0" xfId="2" applyFont="1" applyFill="1" applyAlignment="1">
      <alignment horizontal="center" vertical="center"/>
    </xf>
    <xf numFmtId="0" fontId="5" fillId="0" borderId="0" xfId="2" applyFont="1" applyFill="1"/>
    <xf numFmtId="0" fontId="7" fillId="0" borderId="0" xfId="2" applyFont="1" applyAlignment="1"/>
    <xf numFmtId="167" fontId="5" fillId="0" borderId="0" xfId="2" applyNumberFormat="1"/>
    <xf numFmtId="0" fontId="5" fillId="0" borderId="0" xfId="2" applyFont="1" applyBorder="1"/>
    <xf numFmtId="3" fontId="5" fillId="0" borderId="0" xfId="2" applyNumberFormat="1" applyBorder="1"/>
    <xf numFmtId="165" fontId="5" fillId="0" borderId="0" xfId="2" applyNumberFormat="1" applyBorder="1"/>
    <xf numFmtId="4" fontId="5" fillId="0" borderId="0" xfId="2" applyNumberFormat="1" applyBorder="1"/>
    <xf numFmtId="4" fontId="12" fillId="0" borderId="0" xfId="2" applyNumberFormat="1" applyFont="1" applyBorder="1"/>
    <xf numFmtId="0" fontId="14" fillId="0" borderId="0" xfId="2" applyFont="1" applyBorder="1"/>
    <xf numFmtId="0" fontId="20" fillId="0" borderId="0" xfId="6"/>
    <xf numFmtId="0" fontId="5" fillId="0" borderId="0" xfId="6" applyFont="1"/>
    <xf numFmtId="0" fontId="23" fillId="0" borderId="0" xfId="6" applyFont="1"/>
    <xf numFmtId="0" fontId="20" fillId="0" borderId="0" xfId="6" applyBorder="1"/>
    <xf numFmtId="4" fontId="12" fillId="0" borderId="0" xfId="6" applyNumberFormat="1" applyFont="1"/>
    <xf numFmtId="0" fontId="13" fillId="0" borderId="0" xfId="6" applyFont="1"/>
    <xf numFmtId="165" fontId="5" fillId="0" borderId="0" xfId="2" applyNumberFormat="1"/>
    <xf numFmtId="0" fontId="28" fillId="0" borderId="0" xfId="2" applyFont="1"/>
    <xf numFmtId="166" fontId="5" fillId="0" borderId="0" xfId="2" applyNumberFormat="1"/>
    <xf numFmtId="166" fontId="5" fillId="0" borderId="0" xfId="2" applyNumberFormat="1" applyBorder="1"/>
    <xf numFmtId="0" fontId="27" fillId="0" borderId="0" xfId="2" applyFont="1"/>
    <xf numFmtId="164" fontId="27" fillId="0" borderId="0" xfId="2" applyNumberFormat="1" applyFont="1"/>
    <xf numFmtId="164" fontId="5" fillId="0" borderId="0" xfId="2" applyNumberFormat="1"/>
    <xf numFmtId="0" fontId="8" fillId="0" borderId="18" xfId="0" applyFont="1" applyBorder="1"/>
    <xf numFmtId="0" fontId="26" fillId="0" borderId="0" xfId="0" applyFont="1"/>
    <xf numFmtId="0" fontId="8" fillId="0" borderId="0" xfId="0" applyFont="1"/>
    <xf numFmtId="0" fontId="0" fillId="0" borderId="0" xfId="0" applyAlignment="1"/>
    <xf numFmtId="0" fontId="0" fillId="0" borderId="0" xfId="0" applyFill="1"/>
    <xf numFmtId="0" fontId="16" fillId="0" borderId="0" xfId="2" applyFont="1" applyFill="1" applyBorder="1" applyAlignment="1">
      <alignment horizontal="left" vertical="center" wrapText="1"/>
    </xf>
    <xf numFmtId="0" fontId="14" fillId="0" borderId="0" xfId="2" applyFont="1" applyAlignment="1">
      <alignment vertical="center"/>
    </xf>
    <xf numFmtId="0" fontId="26" fillId="0" borderId="0" xfId="0" applyFont="1" applyAlignment="1">
      <alignment vertical="top"/>
    </xf>
    <xf numFmtId="0" fontId="7" fillId="0" borderId="0" xfId="0" applyFont="1" applyAlignment="1">
      <alignment horizontal="left" vertical="center"/>
    </xf>
    <xf numFmtId="0" fontId="36" fillId="0" borderId="0" xfId="0" applyFont="1" applyAlignment="1">
      <alignment vertical="center"/>
    </xf>
    <xf numFmtId="0" fontId="0" fillId="0" borderId="0" xfId="0" applyAlignment="1">
      <alignment vertical="center"/>
    </xf>
    <xf numFmtId="49" fontId="5" fillId="0" borderId="0" xfId="3" applyNumberFormat="1" applyFont="1" applyAlignment="1">
      <alignment vertical="center"/>
    </xf>
    <xf numFmtId="49" fontId="5" fillId="0" borderId="0" xfId="3" applyNumberFormat="1" applyFont="1" applyBorder="1" applyAlignment="1">
      <alignment vertical="center"/>
    </xf>
    <xf numFmtId="0" fontId="9" fillId="0" borderId="0" xfId="0" applyFont="1" applyFill="1" applyAlignment="1">
      <alignment wrapText="1"/>
    </xf>
    <xf numFmtId="0" fontId="9" fillId="0" borderId="0" xfId="0" applyFont="1" applyAlignment="1">
      <alignment wrapText="1"/>
    </xf>
    <xf numFmtId="0" fontId="8" fillId="0" borderId="8" xfId="0" applyFont="1" applyBorder="1" applyAlignment="1">
      <alignment horizontal="center"/>
    </xf>
    <xf numFmtId="0" fontId="8" fillId="0" borderId="7" xfId="0" applyFont="1" applyBorder="1" applyAlignment="1">
      <alignment horizont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xf>
    <xf numFmtId="0" fontId="9" fillId="0" borderId="0" xfId="0" applyFont="1" applyFill="1" applyBorder="1" applyAlignment="1">
      <alignment horizontal="center"/>
    </xf>
    <xf numFmtId="0" fontId="8" fillId="0" borderId="0" xfId="0" applyFont="1" applyFill="1" applyBorder="1" applyAlignment="1">
      <alignment horizontal="center" vertical="center"/>
    </xf>
    <xf numFmtId="0" fontId="8" fillId="0" borderId="0" xfId="0" applyFont="1" applyBorder="1" applyAlignment="1">
      <alignment horizontal="center"/>
    </xf>
    <xf numFmtId="0" fontId="9" fillId="0" borderId="0" xfId="0" applyFont="1" applyBorder="1" applyAlignment="1">
      <alignment horizontal="center"/>
    </xf>
    <xf numFmtId="0" fontId="7" fillId="0" borderId="0" xfId="0" applyFont="1" applyAlignment="1">
      <alignment horizontal="left" wrapText="1"/>
    </xf>
    <xf numFmtId="0" fontId="3" fillId="0" borderId="0" xfId="2" applyFont="1" applyAlignment="1">
      <alignment vertical="center"/>
    </xf>
    <xf numFmtId="0" fontId="4" fillId="0" borderId="0" xfId="0" applyFont="1" applyAlignment="1">
      <alignment wrapText="1"/>
    </xf>
    <xf numFmtId="0" fontId="38" fillId="0" borderId="0" xfId="0" applyFont="1"/>
    <xf numFmtId="49" fontId="26" fillId="0" borderId="0" xfId="0" applyNumberFormat="1" applyFont="1" applyAlignment="1">
      <alignment vertical="top" wrapText="1"/>
    </xf>
    <xf numFmtId="49" fontId="26" fillId="0" borderId="0" xfId="0" applyNumberFormat="1" applyFont="1" applyAlignment="1">
      <alignment horizontal="justify" vertical="top" wrapText="1"/>
    </xf>
    <xf numFmtId="0" fontId="39" fillId="0" borderId="0" xfId="0" applyFont="1" applyAlignment="1">
      <alignment horizontal="right" vertical="top"/>
    </xf>
    <xf numFmtId="49" fontId="26" fillId="0" borderId="0" xfId="0" applyNumberFormat="1" applyFont="1" applyAlignment="1">
      <alignment horizontal="justify" vertical="top"/>
    </xf>
    <xf numFmtId="0" fontId="40" fillId="0" borderId="0" xfId="0" applyFont="1"/>
    <xf numFmtId="49" fontId="26" fillId="0" borderId="0" xfId="0" applyNumberFormat="1" applyFont="1" applyAlignment="1">
      <alignment vertical="top"/>
    </xf>
    <xf numFmtId="0" fontId="41" fillId="0" borderId="0" xfId="0" applyFont="1"/>
    <xf numFmtId="49" fontId="39" fillId="0" borderId="0" xfId="0" applyNumberFormat="1" applyFont="1" applyAlignment="1">
      <alignment vertical="top" wrapText="1"/>
    </xf>
    <xf numFmtId="49" fontId="39" fillId="0" borderId="0" xfId="0" applyNumberFormat="1" applyFont="1" applyAlignment="1">
      <alignment vertical="top"/>
    </xf>
    <xf numFmtId="0" fontId="39" fillId="0" borderId="0" xfId="0" applyFont="1" applyAlignment="1">
      <alignment vertical="top"/>
    </xf>
    <xf numFmtId="49" fontId="26" fillId="0" borderId="0" xfId="0" applyNumberFormat="1" applyFont="1" applyAlignment="1">
      <alignment horizontal="left" vertical="top" wrapText="1"/>
    </xf>
    <xf numFmtId="0" fontId="26" fillId="0" borderId="0" xfId="0" applyFont="1" applyAlignment="1">
      <alignment vertical="top" wrapText="1"/>
    </xf>
    <xf numFmtId="49" fontId="39" fillId="0" borderId="0" xfId="0" applyNumberFormat="1" applyFont="1" applyAlignment="1">
      <alignment horizontal="justify" vertical="top"/>
    </xf>
    <xf numFmtId="0" fontId="42" fillId="0" borderId="0" xfId="0" applyFont="1" applyAlignment="1">
      <alignment horizontal="center"/>
    </xf>
    <xf numFmtId="0" fontId="42" fillId="0" borderId="0" xfId="0" applyFont="1" applyAlignment="1">
      <alignment horizontal="center" vertical="center"/>
    </xf>
    <xf numFmtId="49" fontId="26" fillId="0" borderId="0" xfId="0" applyNumberFormat="1" applyFont="1" applyFill="1" applyAlignment="1">
      <alignment horizontal="justify" vertical="top" wrapText="1"/>
    </xf>
    <xf numFmtId="0" fontId="10" fillId="0" borderId="0" xfId="2" applyFont="1" applyBorder="1" applyAlignment="1">
      <alignment horizontal="center" vertical="center" wrapText="1"/>
    </xf>
    <xf numFmtId="0" fontId="43" fillId="3" borderId="8" xfId="0" applyFont="1" applyFill="1" applyBorder="1" applyAlignment="1">
      <alignment vertical="center"/>
    </xf>
    <xf numFmtId="0" fontId="43" fillId="3" borderId="0" xfId="0" applyFont="1" applyFill="1" applyAlignment="1">
      <alignment vertical="center"/>
    </xf>
    <xf numFmtId="49" fontId="17" fillId="0" borderId="8" xfId="3" applyNumberFormat="1" applyFont="1" applyBorder="1" applyAlignment="1">
      <alignment vertical="center"/>
    </xf>
    <xf numFmtId="49" fontId="17" fillId="0" borderId="0" xfId="3" applyNumberFormat="1" applyFont="1" applyAlignment="1">
      <alignment vertical="center"/>
    </xf>
    <xf numFmtId="49" fontId="17" fillId="0" borderId="0" xfId="3" applyNumberFormat="1" applyFont="1" applyAlignment="1">
      <alignment vertical="center" wrapText="1"/>
    </xf>
    <xf numFmtId="49" fontId="17" fillId="0" borderId="8" xfId="3" applyNumberFormat="1" applyFont="1" applyFill="1" applyBorder="1" applyAlignment="1">
      <alignment vertical="center"/>
    </xf>
    <xf numFmtId="0" fontId="17" fillId="0" borderId="9" xfId="6" applyFont="1" applyBorder="1" applyAlignment="1">
      <alignment vertical="center" wrapText="1"/>
    </xf>
    <xf numFmtId="164" fontId="17" fillId="0" borderId="1" xfId="4" applyNumberFormat="1" applyFont="1" applyBorder="1" applyAlignment="1">
      <alignment horizontal="center" vertical="center"/>
    </xf>
    <xf numFmtId="0" fontId="17" fillId="0" borderId="7" xfId="6" applyFont="1" applyBorder="1" applyAlignment="1">
      <alignment horizontal="left" vertical="center" wrapText="1"/>
    </xf>
    <xf numFmtId="164" fontId="17" fillId="0" borderId="18" xfId="4" applyNumberFormat="1" applyFont="1" applyBorder="1" applyAlignment="1">
      <alignment horizontal="center" vertical="center"/>
    </xf>
    <xf numFmtId="0" fontId="17" fillId="0" borderId="7" xfId="6" applyFont="1" applyBorder="1" applyAlignment="1">
      <alignment vertical="center" wrapText="1"/>
    </xf>
    <xf numFmtId="0" fontId="17" fillId="2" borderId="7" xfId="6" applyFont="1" applyFill="1" applyBorder="1" applyAlignment="1">
      <alignment vertical="center" wrapText="1"/>
    </xf>
    <xf numFmtId="164" fontId="17" fillId="0" borderId="6" xfId="4" applyNumberFormat="1" applyFont="1" applyBorder="1" applyAlignment="1">
      <alignment horizontal="center" vertical="center"/>
    </xf>
    <xf numFmtId="3" fontId="17" fillId="2" borderId="7" xfId="6" applyNumberFormat="1" applyFont="1" applyFill="1" applyBorder="1" applyAlignment="1">
      <alignment vertical="center"/>
    </xf>
    <xf numFmtId="4" fontId="17" fillId="2" borderId="7" xfId="6" applyNumberFormat="1" applyFont="1" applyFill="1" applyBorder="1" applyAlignment="1">
      <alignment vertical="center"/>
    </xf>
    <xf numFmtId="4" fontId="17" fillId="2" borderId="7" xfId="6" applyNumberFormat="1" applyFont="1" applyFill="1" applyBorder="1" applyAlignment="1">
      <alignment horizontal="right" vertical="center"/>
    </xf>
    <xf numFmtId="4" fontId="17" fillId="0" borderId="7" xfId="6" applyNumberFormat="1" applyFont="1" applyBorder="1" applyAlignment="1">
      <alignment horizontal="right" vertical="center"/>
    </xf>
    <xf numFmtId="0" fontId="17" fillId="0" borderId="10" xfId="6" applyFont="1" applyBorder="1" applyAlignment="1">
      <alignment vertical="center" wrapText="1"/>
    </xf>
    <xf numFmtId="4" fontId="17" fillId="0" borderId="10" xfId="6" applyNumberFormat="1" applyFont="1" applyBorder="1" applyAlignment="1">
      <alignment horizontal="right" vertical="center"/>
    </xf>
    <xf numFmtId="0" fontId="17" fillId="0" borderId="2" xfId="6" applyFont="1" applyBorder="1" applyAlignment="1">
      <alignment vertical="center" wrapText="1"/>
    </xf>
    <xf numFmtId="4" fontId="17" fillId="0" borderId="2" xfId="6" applyNumberFormat="1" applyFont="1" applyBorder="1" applyAlignment="1">
      <alignment horizontal="right" vertical="center"/>
    </xf>
    <xf numFmtId="164" fontId="17" fillId="0" borderId="5" xfId="4" applyNumberFormat="1" applyFont="1" applyBorder="1" applyAlignment="1">
      <alignment horizontal="center" vertical="center"/>
    </xf>
    <xf numFmtId="164" fontId="17" fillId="0" borderId="14" xfId="4" applyNumberFormat="1" applyFont="1" applyBorder="1" applyAlignment="1">
      <alignment horizontal="center" vertical="center"/>
    </xf>
    <xf numFmtId="4" fontId="17" fillId="0" borderId="18" xfId="6" applyNumberFormat="1" applyFont="1" applyFill="1" applyBorder="1" applyAlignment="1">
      <alignment vertical="center"/>
    </xf>
    <xf numFmtId="0" fontId="43" fillId="0" borderId="7" xfId="2" applyFont="1" applyBorder="1" applyAlignment="1">
      <alignment horizontal="left" vertical="center" wrapText="1"/>
    </xf>
    <xf numFmtId="0" fontId="17" fillId="0" borderId="7" xfId="2" applyFont="1" applyFill="1" applyBorder="1" applyAlignment="1">
      <alignment vertical="center" wrapText="1"/>
    </xf>
    <xf numFmtId="3" fontId="17" fillId="0" borderId="18" xfId="6" applyNumberFormat="1" applyFont="1" applyBorder="1" applyAlignment="1" applyProtection="1">
      <alignment vertical="center"/>
      <protection locked="0"/>
    </xf>
    <xf numFmtId="0" fontId="45" fillId="4" borderId="5" xfId="6" applyFont="1" applyFill="1" applyBorder="1" applyAlignment="1">
      <alignment horizontal="center" vertical="center" wrapText="1"/>
    </xf>
    <xf numFmtId="0" fontId="17" fillId="0" borderId="0" xfId="2" applyFont="1" applyBorder="1" applyAlignment="1">
      <alignment horizontal="center" vertical="center" wrapText="1"/>
    </xf>
    <xf numFmtId="3" fontId="43" fillId="0" borderId="18" xfId="2" applyNumberFormat="1" applyFont="1" applyBorder="1" applyAlignment="1">
      <alignment horizontal="right" vertical="center"/>
    </xf>
    <xf numFmtId="3" fontId="43" fillId="0" borderId="0" xfId="2" applyNumberFormat="1" applyFont="1" applyBorder="1" applyAlignment="1" applyProtection="1">
      <alignment horizontal="right" vertical="center"/>
      <protection locked="0"/>
    </xf>
    <xf numFmtId="3" fontId="17" fillId="0" borderId="18" xfId="2" applyNumberFormat="1" applyFont="1" applyFill="1" applyBorder="1" applyAlignment="1">
      <alignment horizontal="right" vertical="center"/>
    </xf>
    <xf numFmtId="3" fontId="17" fillId="0" borderId="18" xfId="2" applyNumberFormat="1" applyFont="1" applyBorder="1" applyAlignment="1">
      <alignment horizontal="right" vertical="center"/>
    </xf>
    <xf numFmtId="3" fontId="17" fillId="0" borderId="18" xfId="2" applyNumberFormat="1" applyFont="1" applyBorder="1" applyAlignment="1" applyProtection="1">
      <alignment horizontal="right" vertical="center"/>
      <protection locked="0"/>
    </xf>
    <xf numFmtId="0" fontId="43" fillId="0" borderId="7" xfId="5" applyFont="1" applyBorder="1" applyAlignment="1">
      <alignment vertical="center"/>
    </xf>
    <xf numFmtId="0" fontId="17" fillId="0" borderId="7" xfId="5" applyFont="1" applyFill="1" applyBorder="1" applyAlignment="1">
      <alignment vertical="center"/>
    </xf>
    <xf numFmtId="0" fontId="17" fillId="0" borderId="10" xfId="5" applyFont="1" applyBorder="1" applyAlignment="1">
      <alignment vertical="center"/>
    </xf>
    <xf numFmtId="3" fontId="17" fillId="0" borderId="6" xfId="2" applyNumberFormat="1" applyFont="1" applyBorder="1" applyAlignment="1" applyProtection="1">
      <alignment horizontal="right" vertical="center"/>
      <protection locked="0"/>
    </xf>
    <xf numFmtId="3" fontId="17" fillId="0" borderId="6" xfId="2" applyNumberFormat="1" applyFont="1" applyBorder="1" applyAlignment="1">
      <alignment horizontal="right" vertical="center"/>
    </xf>
    <xf numFmtId="0" fontId="26" fillId="4" borderId="5" xfId="2" applyFont="1" applyFill="1" applyBorder="1" applyAlignment="1">
      <alignment vertical="center" wrapText="1"/>
    </xf>
    <xf numFmtId="0" fontId="39" fillId="0" borderId="18" xfId="0" applyFont="1" applyBorder="1" applyAlignment="1">
      <alignment vertical="center"/>
    </xf>
    <xf numFmtId="0" fontId="26" fillId="0" borderId="18" xfId="0" applyFont="1" applyBorder="1" applyAlignment="1">
      <alignment vertical="center"/>
    </xf>
    <xf numFmtId="0" fontId="26" fillId="0" borderId="18" xfId="0" applyFont="1" applyBorder="1" applyAlignment="1">
      <alignment vertical="center" wrapText="1"/>
    </xf>
    <xf numFmtId="0" fontId="26" fillId="0" borderId="6" xfId="0" applyFont="1" applyBorder="1" applyAlignment="1">
      <alignment vertical="center"/>
    </xf>
    <xf numFmtId="0" fontId="26" fillId="4" borderId="5" xfId="0" applyFont="1" applyFill="1" applyBorder="1" applyAlignment="1">
      <alignment horizontal="center" vertical="center" wrapText="1"/>
    </xf>
    <xf numFmtId="0" fontId="17" fillId="0" borderId="0" xfId="6" applyFont="1" applyFill="1" applyBorder="1" applyAlignment="1">
      <alignment horizontal="justify" vertical="center" wrapText="1"/>
    </xf>
    <xf numFmtId="168" fontId="17" fillId="0" borderId="0" xfId="2" applyNumberFormat="1" applyFont="1" applyFill="1" applyBorder="1" applyAlignment="1">
      <alignment horizontal="right" vertical="center"/>
    </xf>
    <xf numFmtId="41" fontId="17" fillId="0" borderId="0" xfId="2" applyNumberFormat="1" applyFont="1" applyFill="1" applyBorder="1" applyAlignment="1">
      <alignment horizontal="right" vertical="center"/>
    </xf>
    <xf numFmtId="0" fontId="39" fillId="0" borderId="1" xfId="0" applyFont="1" applyBorder="1" applyAlignment="1">
      <alignment vertical="center"/>
    </xf>
    <xf numFmtId="0" fontId="39" fillId="0" borderId="7" xfId="0" applyFont="1" applyBorder="1"/>
    <xf numFmtId="3" fontId="39" fillId="0" borderId="1" xfId="0" applyNumberFormat="1" applyFont="1" applyBorder="1" applyAlignment="1">
      <alignment vertical="center"/>
    </xf>
    <xf numFmtId="0" fontId="26" fillId="0" borderId="7" xfId="0" applyFont="1" applyBorder="1"/>
    <xf numFmtId="3" fontId="26" fillId="0" borderId="18" xfId="0" applyNumberFormat="1" applyFont="1" applyBorder="1" applyAlignment="1">
      <alignment vertical="center"/>
    </xf>
    <xf numFmtId="0" fontId="39" fillId="0" borderId="7" xfId="0" applyFont="1" applyBorder="1" applyAlignment="1">
      <alignment wrapText="1"/>
    </xf>
    <xf numFmtId="3" fontId="39" fillId="0" borderId="18" xfId="0" applyNumberFormat="1" applyFont="1" applyBorder="1" applyAlignment="1">
      <alignment vertical="center"/>
    </xf>
    <xf numFmtId="4" fontId="39" fillId="0" borderId="18" xfId="0" applyNumberFormat="1" applyFont="1" applyBorder="1" applyAlignment="1">
      <alignment vertical="center"/>
    </xf>
    <xf numFmtId="0" fontId="26" fillId="0" borderId="10" xfId="0" applyFont="1" applyBorder="1"/>
    <xf numFmtId="3" fontId="26" fillId="0" borderId="6" xfId="0" applyNumberFormat="1" applyFont="1" applyBorder="1" applyAlignment="1">
      <alignment vertical="center"/>
    </xf>
    <xf numFmtId="0" fontId="43" fillId="0" borderId="7" xfId="2" applyFont="1" applyBorder="1" applyAlignment="1">
      <alignment horizontal="left"/>
    </xf>
    <xf numFmtId="3" fontId="43" fillId="0" borderId="18" xfId="2" applyNumberFormat="1" applyFont="1" applyBorder="1" applyAlignment="1"/>
    <xf numFmtId="164" fontId="43" fillId="0" borderId="18" xfId="2" applyNumberFormat="1" applyFont="1" applyBorder="1" applyAlignment="1">
      <alignment horizontal="center"/>
    </xf>
    <xf numFmtId="164" fontId="43" fillId="0" borderId="18" xfId="4" applyNumberFormat="1" applyFont="1" applyBorder="1" applyAlignment="1">
      <alignment horizontal="center"/>
    </xf>
    <xf numFmtId="0" fontId="17" fillId="0" borderId="7" xfId="2" applyFont="1" applyFill="1" applyBorder="1"/>
    <xf numFmtId="3" fontId="17" fillId="0" borderId="18" xfId="2" applyNumberFormat="1" applyFont="1" applyFill="1" applyBorder="1" applyAlignment="1"/>
    <xf numFmtId="164" fontId="17" fillId="0" borderId="18" xfId="2" applyNumberFormat="1" applyFont="1" applyBorder="1" applyAlignment="1">
      <alignment horizontal="center"/>
    </xf>
    <xf numFmtId="164" fontId="17" fillId="0" borderId="18" xfId="4" applyNumberFormat="1" applyFont="1" applyBorder="1" applyAlignment="1">
      <alignment horizontal="center"/>
    </xf>
    <xf numFmtId="0" fontId="17" fillId="0" borderId="7" xfId="2" applyFont="1" applyBorder="1"/>
    <xf numFmtId="3" fontId="17" fillId="0" borderId="18" xfId="2" applyNumberFormat="1" applyFont="1" applyBorder="1" applyAlignment="1"/>
    <xf numFmtId="0" fontId="43" fillId="0" borderId="9" xfId="2" applyFont="1" applyBorder="1" applyAlignment="1">
      <alignment wrapText="1"/>
    </xf>
    <xf numFmtId="0" fontId="17" fillId="0" borderId="7" xfId="2" applyFont="1" applyBorder="1" applyAlignment="1">
      <alignment wrapText="1"/>
    </xf>
    <xf numFmtId="0" fontId="17" fillId="0" borderId="7" xfId="2" applyFont="1" applyBorder="1" applyAlignment="1"/>
    <xf numFmtId="0" fontId="17" fillId="0" borderId="7" xfId="2" applyFont="1" applyBorder="1" applyAlignment="1">
      <alignment horizontal="left" wrapText="1"/>
    </xf>
    <xf numFmtId="0" fontId="17" fillId="0" borderId="10" xfId="2" applyFont="1" applyBorder="1" applyAlignment="1">
      <alignment horizontal="left" wrapText="1"/>
    </xf>
    <xf numFmtId="3" fontId="17" fillId="0" borderId="6" xfId="2" applyNumberFormat="1" applyFont="1" applyBorder="1" applyAlignment="1"/>
    <xf numFmtId="0" fontId="43" fillId="0" borderId="7" xfId="2" applyFont="1" applyBorder="1" applyAlignment="1">
      <alignment wrapText="1"/>
    </xf>
    <xf numFmtId="0" fontId="17" fillId="0" borderId="10" xfId="2" applyFont="1" applyBorder="1" applyAlignment="1">
      <alignment wrapText="1"/>
    </xf>
    <xf numFmtId="164" fontId="17" fillId="0" borderId="6" xfId="2" applyNumberFormat="1" applyFont="1" applyBorder="1" applyAlignment="1">
      <alignment horizontal="center"/>
    </xf>
    <xf numFmtId="164" fontId="17" fillId="0" borderId="6" xfId="4" applyNumberFormat="1" applyFont="1" applyBorder="1" applyAlignment="1">
      <alignment horizontal="center"/>
    </xf>
    <xf numFmtId="0" fontId="39" fillId="0" borderId="6" xfId="0" applyFont="1" applyFill="1" applyBorder="1" applyAlignment="1">
      <alignment vertical="center"/>
    </xf>
    <xf numFmtId="0" fontId="26" fillId="0" borderId="1" xfId="0" applyFont="1" applyBorder="1" applyAlignment="1">
      <alignment vertical="center"/>
    </xf>
    <xf numFmtId="0" fontId="39" fillId="0" borderId="0" xfId="0" applyFont="1" applyFill="1" applyBorder="1" applyAlignment="1">
      <alignment vertical="center"/>
    </xf>
    <xf numFmtId="3" fontId="39" fillId="0" borderId="0" xfId="0" applyNumberFormat="1" applyFont="1" applyFill="1" applyBorder="1" applyAlignment="1">
      <alignment vertical="center"/>
    </xf>
    <xf numFmtId="0" fontId="43" fillId="0" borderId="18" xfId="5" applyFont="1" applyBorder="1"/>
    <xf numFmtId="0" fontId="17" fillId="0" borderId="18" xfId="5" applyFont="1" applyFill="1" applyBorder="1"/>
    <xf numFmtId="0" fontId="17" fillId="0" borderId="18" xfId="5" applyFont="1" applyBorder="1"/>
    <xf numFmtId="41" fontId="17" fillId="0" borderId="2" xfId="6" applyNumberFormat="1" applyFont="1" applyFill="1" applyBorder="1" applyAlignment="1">
      <alignment horizontal="right" vertical="center"/>
    </xf>
    <xf numFmtId="41" fontId="17" fillId="0" borderId="5" xfId="6" applyNumberFormat="1" applyFont="1" applyFill="1" applyBorder="1" applyAlignment="1">
      <alignment horizontal="right" vertical="center"/>
    </xf>
    <xf numFmtId="0" fontId="17" fillId="0" borderId="7" xfId="5" applyFont="1" applyFill="1" applyBorder="1" applyAlignment="1"/>
    <xf numFmtId="41" fontId="17" fillId="0" borderId="7" xfId="6" applyNumberFormat="1" applyFont="1" applyFill="1" applyBorder="1" applyAlignment="1">
      <alignment horizontal="right"/>
    </xf>
    <xf numFmtId="41" fontId="17" fillId="0" borderId="18" xfId="6" applyNumberFormat="1" applyFont="1" applyFill="1" applyBorder="1" applyAlignment="1">
      <alignment horizontal="right"/>
    </xf>
    <xf numFmtId="0" fontId="17" fillId="0" borderId="10" xfId="5" applyFont="1" applyFill="1" applyBorder="1" applyAlignment="1"/>
    <xf numFmtId="41" fontId="17" fillId="0" borderId="10" xfId="6" applyNumberFormat="1" applyFont="1" applyFill="1" applyBorder="1" applyAlignment="1">
      <alignment horizontal="right"/>
    </xf>
    <xf numFmtId="41" fontId="17" fillId="0" borderId="6" xfId="6" applyNumberFormat="1" applyFont="1" applyFill="1" applyBorder="1" applyAlignment="1">
      <alignment horizontal="right"/>
    </xf>
    <xf numFmtId="4" fontId="43" fillId="0" borderId="18" xfId="2" applyNumberFormat="1" applyFont="1" applyBorder="1" applyAlignment="1">
      <alignment horizontal="right"/>
    </xf>
    <xf numFmtId="4" fontId="43" fillId="0" borderId="18" xfId="2" applyNumberFormat="1" applyFont="1" applyFill="1" applyBorder="1" applyAlignment="1">
      <alignment horizontal="right"/>
    </xf>
    <xf numFmtId="4" fontId="17" fillId="0" borderId="18" xfId="2" applyNumberFormat="1" applyFont="1" applyBorder="1" applyAlignment="1"/>
    <xf numFmtId="4" fontId="17" fillId="0" borderId="18" xfId="2" applyNumberFormat="1" applyFont="1" applyFill="1" applyBorder="1" applyAlignment="1"/>
    <xf numFmtId="4" fontId="43" fillId="0" borderId="7" xfId="2" applyNumberFormat="1" applyFont="1" applyBorder="1" applyAlignment="1">
      <alignment wrapText="1"/>
    </xf>
    <xf numFmtId="4" fontId="43" fillId="0" borderId="18" xfId="2" applyNumberFormat="1" applyFont="1" applyFill="1" applyBorder="1" applyAlignment="1"/>
    <xf numFmtId="4" fontId="17" fillId="0" borderId="18" xfId="2" applyNumberFormat="1" applyFont="1" applyFill="1" applyBorder="1" applyAlignment="1">
      <alignment horizontal="right"/>
    </xf>
    <xf numFmtId="4" fontId="17" fillId="0" borderId="7" xfId="2" applyNumberFormat="1" applyFont="1" applyBorder="1" applyAlignment="1">
      <alignment wrapText="1"/>
    </xf>
    <xf numFmtId="4" fontId="43" fillId="0" borderId="1" xfId="2" applyNumberFormat="1" applyFont="1" applyFill="1" applyBorder="1" applyAlignment="1"/>
    <xf numFmtId="164" fontId="43" fillId="0" borderId="1" xfId="2" applyNumberFormat="1" applyFont="1" applyBorder="1" applyAlignment="1">
      <alignment horizontal="center"/>
    </xf>
    <xf numFmtId="164" fontId="43" fillId="0" borderId="1" xfId="4" applyNumberFormat="1" applyFont="1" applyBorder="1" applyAlignment="1">
      <alignment horizontal="center"/>
    </xf>
    <xf numFmtId="49" fontId="17" fillId="0" borderId="7" xfId="2" applyNumberFormat="1" applyFont="1" applyBorder="1" applyAlignment="1">
      <alignment wrapText="1"/>
    </xf>
    <xf numFmtId="4" fontId="17" fillId="0" borderId="10" xfId="2" applyNumberFormat="1" applyFont="1" applyBorder="1" applyAlignment="1">
      <alignment wrapText="1"/>
    </xf>
    <xf numFmtId="4" fontId="17" fillId="0" borderId="6" xfId="2" applyNumberFormat="1" applyFont="1" applyFill="1" applyBorder="1" applyAlignment="1"/>
    <xf numFmtId="0" fontId="39" fillId="0" borderId="5" xfId="0" applyFont="1" applyBorder="1" applyAlignment="1">
      <alignment vertical="center"/>
    </xf>
    <xf numFmtId="4" fontId="26" fillId="0" borderId="5" xfId="0" applyNumberFormat="1" applyFont="1" applyBorder="1" applyAlignment="1">
      <alignment vertical="center"/>
    </xf>
    <xf numFmtId="0" fontId="26" fillId="4" borderId="5" xfId="0" applyFont="1" applyFill="1" applyBorder="1" applyAlignment="1">
      <alignment horizontal="center" vertical="center" wrapText="1"/>
    </xf>
    <xf numFmtId="0" fontId="43" fillId="0" borderId="7" xfId="5" applyFont="1" applyFill="1" applyBorder="1"/>
    <xf numFmtId="0" fontId="17" fillId="0" borderId="7" xfId="5" applyFont="1" applyFill="1" applyBorder="1"/>
    <xf numFmtId="4" fontId="29" fillId="0" borderId="7" xfId="2" applyNumberFormat="1" applyFont="1" applyFill="1" applyBorder="1" applyAlignment="1">
      <alignment horizontal="right"/>
    </xf>
    <xf numFmtId="4" fontId="17" fillId="0" borderId="2" xfId="2" applyNumberFormat="1" applyFont="1" applyFill="1" applyBorder="1" applyAlignment="1">
      <alignment vertical="center"/>
    </xf>
    <xf numFmtId="0" fontId="17" fillId="4" borderId="2" xfId="5" applyFont="1" applyFill="1" applyBorder="1" applyAlignment="1">
      <alignment vertical="center" wrapText="1"/>
    </xf>
    <xf numFmtId="0" fontId="17" fillId="4" borderId="4" xfId="5" applyFont="1" applyFill="1" applyBorder="1" applyAlignment="1">
      <alignment vertical="center" wrapText="1"/>
    </xf>
    <xf numFmtId="0" fontId="17" fillId="4" borderId="3" xfId="5" applyFont="1" applyFill="1" applyBorder="1" applyAlignment="1">
      <alignment vertical="center" wrapText="1"/>
    </xf>
    <xf numFmtId="0" fontId="17" fillId="0" borderId="9" xfId="2" applyFont="1" applyFill="1" applyBorder="1" applyAlignment="1">
      <alignment vertical="center" wrapText="1"/>
    </xf>
    <xf numFmtId="0" fontId="17" fillId="0" borderId="18" xfId="2" applyFont="1" applyFill="1" applyBorder="1" applyAlignment="1">
      <alignment vertical="center" wrapText="1"/>
    </xf>
    <xf numFmtId="164" fontId="17" fillId="0" borderId="8" xfId="4" applyNumberFormat="1" applyFont="1" applyBorder="1" applyAlignment="1">
      <alignment horizontal="center" vertical="center"/>
    </xf>
    <xf numFmtId="0" fontId="17" fillId="0" borderId="10" xfId="2" applyFont="1" applyFill="1" applyBorder="1" applyAlignment="1">
      <alignment vertical="center" wrapText="1"/>
    </xf>
    <xf numFmtId="4" fontId="43" fillId="0" borderId="8" xfId="2" applyNumberFormat="1" applyFont="1" applyBorder="1" applyAlignment="1">
      <alignment vertical="center"/>
    </xf>
    <xf numFmtId="0" fontId="43" fillId="0" borderId="7" xfId="5" applyFont="1" applyBorder="1"/>
    <xf numFmtId="4" fontId="43" fillId="0" borderId="18" xfId="5" applyNumberFormat="1" applyFont="1" applyBorder="1"/>
    <xf numFmtId="0" fontId="17" fillId="0" borderId="7" xfId="5" applyFont="1" applyBorder="1"/>
    <xf numFmtId="0" fontId="15" fillId="0" borderId="0" xfId="2" applyFont="1" applyBorder="1" applyAlignment="1">
      <alignment vertical="center"/>
    </xf>
    <xf numFmtId="3" fontId="10" fillId="0" borderId="0" xfId="2" applyNumberFormat="1" applyFont="1" applyBorder="1" applyAlignment="1">
      <alignment vertical="center" wrapText="1"/>
    </xf>
    <xf numFmtId="4" fontId="10" fillId="0" borderId="0" xfId="2" applyNumberFormat="1" applyFont="1" applyFill="1" applyBorder="1" applyAlignment="1">
      <alignment vertical="center" wrapText="1"/>
    </xf>
    <xf numFmtId="4" fontId="10" fillId="0" borderId="0" xfId="2" applyNumberFormat="1" applyFont="1" applyFill="1" applyBorder="1" applyAlignment="1">
      <alignment vertical="center"/>
    </xf>
    <xf numFmtId="3" fontId="10" fillId="0" borderId="0" xfId="2" applyNumberFormat="1" applyFont="1" applyBorder="1" applyAlignment="1">
      <alignment vertical="center"/>
    </xf>
    <xf numFmtId="4" fontId="10" fillId="0" borderId="0" xfId="2" applyNumberFormat="1" applyFont="1" applyBorder="1" applyAlignment="1">
      <alignment vertical="center"/>
    </xf>
    <xf numFmtId="0" fontId="10" fillId="0" borderId="0" xfId="2" applyFont="1" applyBorder="1" applyAlignment="1">
      <alignment vertical="center" wrapText="1"/>
    </xf>
    <xf numFmtId="0" fontId="10" fillId="0" borderId="0" xfId="2" applyFont="1" applyFill="1" applyBorder="1" applyAlignment="1">
      <alignment vertical="center" wrapText="1"/>
    </xf>
    <xf numFmtId="164" fontId="10" fillId="0" borderId="0" xfId="4" applyNumberFormat="1" applyFont="1" applyBorder="1" applyAlignment="1">
      <alignment horizontal="center" vertical="center"/>
    </xf>
    <xf numFmtId="0" fontId="17" fillId="0" borderId="7" xfId="2" applyFont="1" applyBorder="1" applyAlignment="1">
      <alignment vertical="center" wrapText="1"/>
    </xf>
    <xf numFmtId="3" fontId="17" fillId="0" borderId="7" xfId="2" applyNumberFormat="1" applyFont="1" applyBorder="1" applyAlignment="1">
      <alignment vertical="center" wrapText="1"/>
    </xf>
    <xf numFmtId="4" fontId="17" fillId="0" borderId="7" xfId="2" applyNumberFormat="1" applyFont="1" applyFill="1" applyBorder="1" applyAlignment="1">
      <alignment vertical="center" wrapText="1"/>
    </xf>
    <xf numFmtId="4" fontId="17" fillId="0" borderId="7" xfId="2" applyNumberFormat="1" applyFont="1" applyFill="1" applyBorder="1" applyAlignment="1">
      <alignment vertical="center"/>
    </xf>
    <xf numFmtId="4" fontId="17" fillId="0" borderId="7" xfId="2" applyNumberFormat="1" applyFont="1" applyBorder="1" applyAlignment="1">
      <alignment vertical="center"/>
    </xf>
    <xf numFmtId="4" fontId="17" fillId="0" borderId="10" xfId="2" applyNumberFormat="1" applyFont="1" applyBorder="1" applyAlignment="1">
      <alignment vertical="center" wrapText="1"/>
    </xf>
    <xf numFmtId="0" fontId="17" fillId="0" borderId="10" xfId="2" applyFont="1" applyBorder="1" applyAlignment="1">
      <alignment vertical="center" wrapText="1"/>
    </xf>
    <xf numFmtId="4" fontId="17" fillId="0" borderId="10" xfId="2" applyNumberFormat="1" applyFont="1" applyBorder="1" applyAlignment="1">
      <alignment vertical="center"/>
    </xf>
    <xf numFmtId="0" fontId="9" fillId="0" borderId="0" xfId="2" applyFont="1" applyAlignment="1"/>
    <xf numFmtId="3" fontId="43" fillId="0" borderId="18" xfId="5" applyNumberFormat="1" applyFont="1" applyBorder="1" applyAlignment="1">
      <alignment vertical="center"/>
    </xf>
    <xf numFmtId="4" fontId="43" fillId="0" borderId="0" xfId="5" applyNumberFormat="1" applyFont="1" applyBorder="1" applyAlignment="1">
      <alignment vertical="center"/>
    </xf>
    <xf numFmtId="3" fontId="43" fillId="0" borderId="18" xfId="2" applyNumberFormat="1" applyFont="1" applyBorder="1" applyAlignment="1">
      <alignment vertical="center"/>
    </xf>
    <xf numFmtId="4" fontId="43" fillId="0" borderId="18" xfId="2" applyNumberFormat="1" applyFont="1" applyBorder="1" applyAlignment="1">
      <alignment vertical="center"/>
    </xf>
    <xf numFmtId="3" fontId="17" fillId="0" borderId="18" xfId="5" applyNumberFormat="1" applyFont="1" applyFill="1" applyBorder="1" applyAlignment="1">
      <alignment vertical="center"/>
    </xf>
    <xf numFmtId="4" fontId="17" fillId="0" borderId="0" xfId="5" applyNumberFormat="1" applyFont="1" applyFill="1" applyBorder="1" applyAlignment="1">
      <alignment vertical="center"/>
    </xf>
    <xf numFmtId="3" fontId="17" fillId="0" borderId="6" xfId="5" applyNumberFormat="1" applyFont="1" applyFill="1" applyBorder="1" applyAlignment="1">
      <alignment vertical="center"/>
    </xf>
    <xf numFmtId="4" fontId="17" fillId="0" borderId="13" xfId="5" applyNumberFormat="1" applyFont="1" applyFill="1" applyBorder="1" applyAlignment="1">
      <alignment vertical="center"/>
    </xf>
    <xf numFmtId="3" fontId="17" fillId="0" borderId="18" xfId="6" applyNumberFormat="1" applyFont="1" applyFill="1" applyBorder="1" applyAlignment="1">
      <alignment vertical="center"/>
    </xf>
    <xf numFmtId="0" fontId="17" fillId="0" borderId="7" xfId="6" applyFont="1" applyFill="1" applyBorder="1" applyAlignment="1">
      <alignment vertical="center" wrapText="1"/>
    </xf>
    <xf numFmtId="0" fontId="17" fillId="0" borderId="18" xfId="6" applyFont="1" applyFill="1" applyBorder="1" applyAlignment="1">
      <alignment vertical="center" wrapText="1"/>
    </xf>
    <xf numFmtId="4" fontId="17" fillId="0" borderId="18" xfId="6" applyNumberFormat="1" applyFont="1" applyFill="1" applyBorder="1" applyAlignment="1">
      <alignment horizontal="right" vertical="center"/>
    </xf>
    <xf numFmtId="4" fontId="17" fillId="0" borderId="7" xfId="6" applyNumberFormat="1" applyFont="1" applyFill="1" applyBorder="1" applyAlignment="1">
      <alignment vertical="center"/>
    </xf>
    <xf numFmtId="0" fontId="17" fillId="0" borderId="10" xfId="6" applyFont="1" applyFill="1" applyBorder="1" applyAlignment="1">
      <alignment vertical="center" wrapText="1"/>
    </xf>
    <xf numFmtId="4" fontId="17" fillId="0" borderId="10" xfId="6" applyNumberFormat="1" applyFont="1" applyFill="1" applyBorder="1" applyAlignment="1">
      <alignment vertical="center"/>
    </xf>
    <xf numFmtId="2" fontId="17" fillId="0" borderId="18" xfId="6" applyNumberFormat="1" applyFont="1" applyFill="1" applyBorder="1" applyAlignment="1">
      <alignment vertical="center"/>
    </xf>
    <xf numFmtId="3" fontId="17" fillId="0" borderId="18" xfId="6" applyNumberFormat="1" applyFont="1" applyFill="1" applyBorder="1" applyAlignment="1">
      <alignment horizontal="right" vertical="center" wrapText="1"/>
    </xf>
    <xf numFmtId="4" fontId="17" fillId="0" borderId="6" xfId="6" applyNumberFormat="1" applyFont="1" applyFill="1" applyBorder="1" applyAlignment="1">
      <alignment vertical="center"/>
    </xf>
    <xf numFmtId="0" fontId="39" fillId="0" borderId="7" xfId="0" applyFont="1" applyBorder="1" applyAlignment="1">
      <alignment vertical="center"/>
    </xf>
    <xf numFmtId="164" fontId="26" fillId="0" borderId="6" xfId="0" applyNumberFormat="1" applyFont="1" applyBorder="1" applyAlignment="1">
      <alignment horizontal="center" vertical="center"/>
    </xf>
    <xf numFmtId="0" fontId="39" fillId="0" borderId="18" xfId="0" applyFont="1" applyBorder="1"/>
    <xf numFmtId="3" fontId="39" fillId="0" borderId="18" xfId="0" applyNumberFormat="1" applyFont="1" applyBorder="1"/>
    <xf numFmtId="0" fontId="26" fillId="0" borderId="18" xfId="0" applyFont="1" applyBorder="1"/>
    <xf numFmtId="3" fontId="26" fillId="0" borderId="18" xfId="0" applyNumberFormat="1" applyFont="1" applyBorder="1"/>
    <xf numFmtId="0" fontId="26" fillId="0" borderId="6" xfId="0" applyFont="1" applyBorder="1"/>
    <xf numFmtId="3" fontId="26" fillId="0" borderId="6" xfId="0" applyNumberFormat="1" applyFont="1" applyBorder="1"/>
    <xf numFmtId="164" fontId="26" fillId="0" borderId="7" xfId="0" applyNumberFormat="1" applyFont="1" applyBorder="1" applyAlignment="1">
      <alignment horizontal="center" vertical="center"/>
    </xf>
    <xf numFmtId="41" fontId="26" fillId="0" borderId="7" xfId="0" applyNumberFormat="1" applyFont="1" applyBorder="1" applyAlignment="1">
      <alignment horizontal="center" vertical="center"/>
    </xf>
    <xf numFmtId="0" fontId="17" fillId="0" borderId="0" xfId="2" applyFont="1" applyBorder="1" applyAlignment="1">
      <alignment vertical="center" wrapText="1"/>
    </xf>
    <xf numFmtId="0" fontId="17" fillId="0" borderId="0" xfId="2" applyFont="1" applyFill="1" applyBorder="1" applyAlignment="1">
      <alignment vertical="center" wrapText="1"/>
    </xf>
    <xf numFmtId="0" fontId="39" fillId="0" borderId="0" xfId="0" applyFont="1" applyBorder="1" applyAlignment="1">
      <alignment vertical="center"/>
    </xf>
    <xf numFmtId="3" fontId="26" fillId="0" borderId="5" xfId="0" applyNumberFormat="1" applyFont="1" applyBorder="1" applyAlignment="1">
      <alignment vertical="center"/>
    </xf>
    <xf numFmtId="0" fontId="39" fillId="4" borderId="5" xfId="0" applyFont="1" applyFill="1" applyBorder="1" applyAlignment="1">
      <alignment horizontal="center" vertical="center" wrapText="1"/>
    </xf>
    <xf numFmtId="41" fontId="39" fillId="0" borderId="18" xfId="0" applyNumberFormat="1" applyFont="1" applyBorder="1" applyAlignment="1">
      <alignment horizontal="right"/>
    </xf>
    <xf numFmtId="0" fontId="26" fillId="0" borderId="6" xfId="0" applyFont="1" applyBorder="1" applyAlignment="1">
      <alignment vertical="center" wrapText="1"/>
    </xf>
    <xf numFmtId="0" fontId="26" fillId="3" borderId="5" xfId="0" applyFont="1" applyFill="1" applyBorder="1" applyAlignment="1">
      <alignment horizontal="center" vertical="center" wrapText="1"/>
    </xf>
    <xf numFmtId="164" fontId="39" fillId="0" borderId="0" xfId="0" applyNumberFormat="1" applyFont="1" applyBorder="1" applyAlignment="1">
      <alignment vertical="center"/>
    </xf>
    <xf numFmtId="164" fontId="26" fillId="0" borderId="0" xfId="0" applyNumberFormat="1" applyFont="1" applyBorder="1" applyAlignment="1">
      <alignment vertical="center"/>
    </xf>
    <xf numFmtId="3" fontId="46" fillId="4" borderId="5" xfId="0" applyNumberFormat="1" applyFont="1" applyFill="1" applyBorder="1" applyAlignment="1">
      <alignment horizontal="center" vertical="center" wrapText="1"/>
    </xf>
    <xf numFmtId="0" fontId="26" fillId="4" borderId="3" xfId="0" applyFont="1" applyFill="1" applyBorder="1"/>
    <xf numFmtId="0" fontId="26" fillId="4" borderId="2" xfId="0" applyFont="1" applyFill="1" applyBorder="1" applyAlignment="1">
      <alignment vertical="center"/>
    </xf>
    <xf numFmtId="0" fontId="43" fillId="0" borderId="1" xfId="8" applyFont="1" applyBorder="1" applyAlignment="1">
      <alignment horizontal="left" vertical="center" wrapText="1"/>
    </xf>
    <xf numFmtId="4" fontId="43" fillId="0" borderId="1" xfId="8" applyNumberFormat="1" applyFont="1" applyBorder="1" applyAlignment="1">
      <alignment horizontal="right" vertical="center" wrapText="1"/>
    </xf>
    <xf numFmtId="4" fontId="43" fillId="0" borderId="16" xfId="8" applyNumberFormat="1" applyFont="1" applyBorder="1" applyAlignment="1">
      <alignment horizontal="right" vertical="center" wrapText="1"/>
    </xf>
    <xf numFmtId="4" fontId="43" fillId="0" borderId="17" xfId="8" applyNumberFormat="1" applyFont="1" applyBorder="1" applyAlignment="1">
      <alignment horizontal="right" vertical="center" wrapText="1"/>
    </xf>
    <xf numFmtId="10" fontId="43" fillId="0" borderId="17" xfId="8" applyNumberFormat="1" applyFont="1" applyBorder="1" applyAlignment="1">
      <alignment horizontal="right" vertical="center" wrapText="1"/>
    </xf>
    <xf numFmtId="4" fontId="43" fillId="0" borderId="15" xfId="8" applyNumberFormat="1" applyFont="1" applyBorder="1" applyAlignment="1">
      <alignment horizontal="right" vertical="center" wrapText="1"/>
    </xf>
    <xf numFmtId="0" fontId="17" fillId="0" borderId="18" xfId="8" applyFont="1" applyBorder="1" applyAlignment="1">
      <alignment horizontal="left" vertical="center"/>
    </xf>
    <xf numFmtId="4" fontId="17" fillId="0" borderId="18" xfId="8" applyNumberFormat="1" applyFont="1" applyBorder="1" applyAlignment="1">
      <alignment horizontal="right" vertical="center" wrapText="1"/>
    </xf>
    <xf numFmtId="0" fontId="17" fillId="0" borderId="18" xfId="8" applyFont="1" applyFill="1" applyBorder="1" applyAlignment="1">
      <alignment horizontal="left" vertical="center"/>
    </xf>
    <xf numFmtId="0" fontId="17" fillId="0" borderId="6" xfId="8" applyFont="1" applyFill="1" applyBorder="1" applyAlignment="1">
      <alignment horizontal="left" vertical="center"/>
    </xf>
    <xf numFmtId="4" fontId="17" fillId="0" borderId="6" xfId="8" applyNumberFormat="1" applyFont="1" applyBorder="1" applyAlignment="1">
      <alignment horizontal="right" vertical="center" wrapText="1"/>
    </xf>
    <xf numFmtId="0" fontId="51" fillId="0" borderId="18" xfId="9" applyFont="1" applyBorder="1" applyAlignment="1">
      <alignment vertical="center"/>
    </xf>
    <xf numFmtId="0" fontId="50" fillId="0" borderId="18" xfId="9" applyFont="1" applyBorder="1" applyAlignment="1">
      <alignment vertical="center"/>
    </xf>
    <xf numFmtId="3" fontId="17" fillId="0" borderId="18" xfId="9" applyNumberFormat="1" applyFont="1" applyBorder="1" applyAlignment="1">
      <alignment vertical="center"/>
    </xf>
    <xf numFmtId="3" fontId="50" fillId="0" borderId="18" xfId="9" applyNumberFormat="1" applyFont="1" applyBorder="1" applyAlignment="1">
      <alignment vertical="center"/>
    </xf>
    <xf numFmtId="0" fontId="50" fillId="0" borderId="6" xfId="9" applyFont="1" applyBorder="1" applyAlignment="1">
      <alignment vertical="center"/>
    </xf>
    <xf numFmtId="3" fontId="17" fillId="0" borderId="6" xfId="9" applyNumberFormat="1" applyFont="1" applyBorder="1" applyAlignment="1">
      <alignment vertical="center"/>
    </xf>
    <xf numFmtId="3" fontId="50" fillId="0" borderId="6" xfId="9" applyNumberFormat="1" applyFont="1" applyBorder="1" applyAlignment="1">
      <alignment vertical="center"/>
    </xf>
    <xf numFmtId="0" fontId="17" fillId="4" borderId="5" xfId="8" applyFont="1" applyFill="1" applyBorder="1" applyAlignment="1">
      <alignment horizontal="center" vertical="center" wrapText="1"/>
    </xf>
    <xf numFmtId="0" fontId="17" fillId="4" borderId="3" xfId="8" applyFont="1" applyFill="1" applyBorder="1" applyAlignment="1">
      <alignment horizontal="center" vertical="center" wrapText="1"/>
    </xf>
    <xf numFmtId="0" fontId="50" fillId="4" borderId="6" xfId="9" applyNumberFormat="1" applyFont="1" applyFill="1" applyBorder="1" applyAlignment="1">
      <alignment horizontal="center" vertical="center" wrapText="1"/>
    </xf>
    <xf numFmtId="2" fontId="50" fillId="4" borderId="5" xfId="9" applyNumberFormat="1" applyFont="1" applyFill="1" applyBorder="1" applyAlignment="1">
      <alignment horizontal="center" vertical="center" wrapText="1"/>
    </xf>
    <xf numFmtId="49" fontId="16" fillId="0" borderId="0" xfId="8" applyNumberFormat="1" applyFont="1" applyFill="1" applyBorder="1" applyAlignment="1">
      <alignment horizontal="left" vertical="top" wrapText="1"/>
    </xf>
    <xf numFmtId="9" fontId="26" fillId="0" borderId="5" xfId="11" applyNumberFormat="1" applyFont="1" applyBorder="1" applyAlignment="1">
      <alignment vertical="center"/>
    </xf>
    <xf numFmtId="0" fontId="5" fillId="0" borderId="0" xfId="9"/>
    <xf numFmtId="0" fontId="31" fillId="0" borderId="0" xfId="9" applyFont="1" applyAlignment="1">
      <alignment wrapText="1"/>
    </xf>
    <xf numFmtId="0" fontId="34" fillId="0" borderId="0" xfId="9" applyFont="1" applyAlignment="1">
      <alignment wrapText="1"/>
    </xf>
    <xf numFmtId="0" fontId="34" fillId="0" borderId="0" xfId="9" applyFont="1" applyAlignment="1"/>
    <xf numFmtId="0" fontId="33" fillId="0" borderId="0" xfId="9" applyFont="1" applyAlignment="1"/>
    <xf numFmtId="0" fontId="35" fillId="0" borderId="0" xfId="9" applyFont="1" applyBorder="1" applyAlignment="1">
      <alignment vertical="center"/>
    </xf>
    <xf numFmtId="0" fontId="27" fillId="0" borderId="0" xfId="9" applyFont="1"/>
    <xf numFmtId="0" fontId="27" fillId="0" borderId="0" xfId="9" applyFont="1" applyBorder="1"/>
    <xf numFmtId="4" fontId="27" fillId="0" borderId="0" xfId="9" applyNumberFormat="1" applyFont="1" applyBorder="1"/>
    <xf numFmtId="10" fontId="14" fillId="0" borderId="0" xfId="9" applyNumberFormat="1" applyFont="1" applyBorder="1" applyAlignment="1">
      <alignment horizontal="right" vertical="center"/>
    </xf>
    <xf numFmtId="0" fontId="46" fillId="4" borderId="5" xfId="0" applyFont="1" applyFill="1" applyBorder="1" applyAlignment="1">
      <alignment horizontal="center" vertical="center" wrapText="1"/>
    </xf>
    <xf numFmtId="3" fontId="26" fillId="4" borderId="5" xfId="0" applyNumberFormat="1" applyFont="1" applyFill="1" applyBorder="1" applyAlignment="1">
      <alignment horizontal="center" vertical="center"/>
    </xf>
    <xf numFmtId="49" fontId="17" fillId="0" borderId="0" xfId="0" applyNumberFormat="1" applyFont="1" applyAlignment="1">
      <alignment horizontal="justify" vertical="top"/>
    </xf>
    <xf numFmtId="49" fontId="43" fillId="0" borderId="0" xfId="0" applyNumberFormat="1" applyFont="1" applyAlignment="1">
      <alignment horizontal="justify" vertical="top" wrapText="1"/>
    </xf>
    <xf numFmtId="49" fontId="17" fillId="0" borderId="0" xfId="0" applyNumberFormat="1" applyFont="1" applyAlignment="1">
      <alignment horizontal="justify" vertical="top" wrapText="1"/>
    </xf>
    <xf numFmtId="0" fontId="8" fillId="0" borderId="8" xfId="0" applyFont="1" applyFill="1" applyBorder="1" applyAlignment="1">
      <alignment horizont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wrapText="1"/>
    </xf>
    <xf numFmtId="0" fontId="10" fillId="0" borderId="0" xfId="2" applyFont="1" applyBorder="1" applyAlignment="1">
      <alignment horizontal="center" vertical="center" wrapText="1"/>
    </xf>
    <xf numFmtId="0" fontId="8" fillId="0" borderId="0" xfId="0" applyFont="1" applyFill="1" applyAlignment="1">
      <alignment horizontal="center"/>
    </xf>
    <xf numFmtId="49" fontId="26" fillId="0" borderId="0" xfId="0" applyNumberFormat="1" applyFont="1" applyFill="1" applyAlignment="1">
      <alignment horizontal="justify" vertical="top"/>
    </xf>
    <xf numFmtId="3" fontId="43" fillId="0" borderId="18" xfId="9" applyNumberFormat="1" applyFont="1" applyBorder="1" applyAlignment="1">
      <alignment vertical="center"/>
    </xf>
    <xf numFmtId="0" fontId="17" fillId="2" borderId="10" xfId="6" applyFont="1" applyFill="1" applyBorder="1" applyAlignment="1">
      <alignment vertical="center" wrapText="1"/>
    </xf>
    <xf numFmtId="0" fontId="17" fillId="2" borderId="9" xfId="6" applyFont="1" applyFill="1" applyBorder="1" applyAlignment="1">
      <alignment vertical="center" wrapText="1"/>
    </xf>
    <xf numFmtId="3" fontId="17" fillId="2" borderId="9" xfId="6" applyNumberFormat="1" applyFont="1" applyFill="1" applyBorder="1" applyAlignment="1">
      <alignment vertical="center"/>
    </xf>
    <xf numFmtId="3" fontId="17" fillId="2" borderId="9" xfId="6" applyNumberFormat="1" applyFont="1" applyFill="1" applyBorder="1" applyAlignment="1">
      <alignment horizontal="right" vertical="center"/>
    </xf>
    <xf numFmtId="4" fontId="17" fillId="2" borderId="10" xfId="6" applyNumberFormat="1" applyFont="1" applyFill="1" applyBorder="1" applyAlignment="1">
      <alignment horizontal="right" vertical="center"/>
    </xf>
    <xf numFmtId="3" fontId="17" fillId="0" borderId="9" xfId="6" applyNumberFormat="1" applyFont="1" applyBorder="1" applyAlignment="1">
      <alignment vertical="center"/>
    </xf>
    <xf numFmtId="4" fontId="17" fillId="0" borderId="18" xfId="1" applyNumberFormat="1" applyFont="1" applyBorder="1" applyAlignment="1">
      <alignment vertical="center"/>
    </xf>
    <xf numFmtId="3" fontId="20" fillId="0" borderId="0" xfId="6" applyNumberFormat="1"/>
    <xf numFmtId="0" fontId="8" fillId="4" borderId="5" xfId="0" applyFont="1" applyFill="1" applyBorder="1" applyAlignment="1">
      <alignment horizontal="center" vertical="center"/>
    </xf>
    <xf numFmtId="0" fontId="17" fillId="0" borderId="2" xfId="5" applyFont="1" applyFill="1" applyBorder="1" applyAlignment="1">
      <alignment vertical="center" wrapText="1"/>
    </xf>
    <xf numFmtId="49" fontId="39" fillId="0" borderId="0" xfId="0" applyNumberFormat="1" applyFont="1" applyFill="1" applyAlignment="1">
      <alignment vertical="top"/>
    </xf>
    <xf numFmtId="0" fontId="6" fillId="8" borderId="0" xfId="2" applyFont="1" applyFill="1" applyAlignment="1">
      <alignment vertical="center"/>
    </xf>
    <xf numFmtId="0" fontId="56" fillId="0" borderId="0" xfId="2" applyFont="1"/>
    <xf numFmtId="0" fontId="56" fillId="0" borderId="0" xfId="2" applyFont="1" applyFill="1" applyBorder="1"/>
    <xf numFmtId="0" fontId="56" fillId="0" borderId="0" xfId="0" applyFont="1"/>
    <xf numFmtId="0" fontId="56" fillId="0" borderId="0" xfId="6" applyFont="1"/>
    <xf numFmtId="0" fontId="26" fillId="0" borderId="7" xfId="0" applyFont="1" applyBorder="1" applyAlignment="1">
      <alignment vertical="center"/>
    </xf>
    <xf numFmtId="4" fontId="17" fillId="0" borderId="7" xfId="2" applyNumberFormat="1" applyFont="1" applyFill="1" applyBorder="1" applyAlignment="1"/>
    <xf numFmtId="0" fontId="43" fillId="0" borderId="7" xfId="2" applyFont="1" applyFill="1" applyBorder="1" applyAlignment="1">
      <alignment wrapText="1"/>
    </xf>
    <xf numFmtId="4" fontId="43" fillId="0" borderId="7" xfId="2" applyNumberFormat="1" applyFont="1" applyFill="1" applyBorder="1" applyAlignment="1">
      <alignment wrapText="1"/>
    </xf>
    <xf numFmtId="0" fontId="43" fillId="0" borderId="7" xfId="2" applyFont="1" applyFill="1" applyBorder="1" applyAlignment="1">
      <alignment vertical="center"/>
    </xf>
    <xf numFmtId="4" fontId="43" fillId="0" borderId="7" xfId="2" applyNumberFormat="1" applyFont="1" applyFill="1" applyBorder="1" applyAlignment="1"/>
    <xf numFmtId="164" fontId="17" fillId="0" borderId="1" xfId="4" applyNumberFormat="1" applyFont="1" applyBorder="1" applyAlignment="1" applyProtection="1">
      <alignment horizontal="center" vertical="center"/>
    </xf>
    <xf numFmtId="164" fontId="17" fillId="0" borderId="18" xfId="4" applyNumberFormat="1" applyFont="1" applyBorder="1" applyAlignment="1" applyProtection="1">
      <alignment horizontal="center" vertical="center"/>
    </xf>
    <xf numFmtId="164" fontId="17" fillId="0" borderId="6" xfId="4" applyNumberFormat="1" applyFont="1" applyBorder="1" applyAlignment="1" applyProtection="1">
      <alignment horizontal="center" vertical="center"/>
    </xf>
    <xf numFmtId="3" fontId="17" fillId="0" borderId="1" xfId="6" applyNumberFormat="1" applyFont="1" applyBorder="1" applyAlignment="1" applyProtection="1">
      <alignment vertical="center"/>
      <protection locked="0"/>
    </xf>
    <xf numFmtId="4" fontId="17" fillId="0" borderId="18" xfId="6" applyNumberFormat="1" applyFont="1" applyBorder="1" applyAlignment="1" applyProtection="1">
      <alignment vertical="center"/>
      <protection locked="0"/>
    </xf>
    <xf numFmtId="4" fontId="17" fillId="2" borderId="6" xfId="6" applyNumberFormat="1" applyFont="1" applyFill="1" applyBorder="1" applyAlignment="1" applyProtection="1">
      <alignment horizontal="right" vertical="center"/>
      <protection locked="0"/>
    </xf>
    <xf numFmtId="0" fontId="10" fillId="0" borderId="0" xfId="2" applyFont="1" applyBorder="1" applyAlignment="1">
      <alignment horizontal="center" vertical="center" wrapText="1"/>
    </xf>
    <xf numFmtId="4" fontId="15" fillId="0" borderId="0" xfId="2" applyNumberFormat="1" applyFont="1" applyBorder="1" applyAlignment="1">
      <alignment horizontal="right" vertical="center"/>
    </xf>
    <xf numFmtId="4" fontId="10" fillId="0" borderId="0" xfId="2" applyNumberFormat="1" applyFont="1" applyBorder="1" applyAlignment="1">
      <alignment horizontal="right" vertical="center"/>
    </xf>
    <xf numFmtId="164" fontId="17" fillId="0" borderId="19" xfId="4" applyNumberFormat="1" applyFont="1" applyBorder="1" applyAlignment="1">
      <alignment horizontal="center" vertical="center"/>
    </xf>
    <xf numFmtId="0" fontId="43" fillId="0" borderId="7" xfId="2" applyFont="1" applyFill="1" applyBorder="1" applyAlignment="1">
      <alignment vertical="center" wrapText="1"/>
    </xf>
    <xf numFmtId="0" fontId="43" fillId="0" borderId="0" xfId="2" applyFont="1" applyFill="1" applyBorder="1" applyAlignment="1">
      <alignment vertical="center" wrapText="1"/>
    </xf>
    <xf numFmtId="0" fontId="17" fillId="0" borderId="7"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43" fillId="0" borderId="0" xfId="2" applyFont="1" applyFill="1" applyBorder="1" applyAlignment="1">
      <alignment vertical="center"/>
    </xf>
    <xf numFmtId="164" fontId="17" fillId="0" borderId="7" xfId="4" applyNumberFormat="1" applyFont="1" applyFill="1" applyBorder="1" applyAlignment="1">
      <alignment horizontal="center" vertical="center"/>
    </xf>
    <xf numFmtId="164" fontId="17" fillId="0" borderId="0" xfId="4" applyNumberFormat="1" applyFont="1" applyFill="1" applyBorder="1" applyAlignment="1">
      <alignment horizontal="center" vertical="center"/>
    </xf>
    <xf numFmtId="10" fontId="17" fillId="0" borderId="7" xfId="4" applyNumberFormat="1" applyFont="1" applyFill="1" applyBorder="1" applyAlignment="1">
      <alignment horizontal="center" vertical="center"/>
    </xf>
    <xf numFmtId="10" fontId="17" fillId="0" borderId="0" xfId="4" applyNumberFormat="1" applyFont="1" applyFill="1" applyBorder="1" applyAlignment="1">
      <alignment horizontal="center" vertical="center"/>
    </xf>
    <xf numFmtId="169" fontId="17" fillId="0" borderId="0" xfId="4" applyNumberFormat="1" applyFont="1" applyFill="1" applyBorder="1" applyAlignment="1">
      <alignment horizontal="center" vertical="center"/>
    </xf>
    <xf numFmtId="169" fontId="17" fillId="0" borderId="7" xfId="4" applyNumberFormat="1" applyFont="1" applyFill="1" applyBorder="1" applyAlignment="1">
      <alignment horizontal="center" vertical="center"/>
    </xf>
    <xf numFmtId="0" fontId="39" fillId="0" borderId="7" xfId="0" applyFont="1" applyFill="1" applyBorder="1" applyAlignment="1">
      <alignment vertical="center"/>
    </xf>
    <xf numFmtId="164" fontId="26" fillId="0" borderId="7" xfId="0" applyNumberFormat="1" applyFont="1" applyFill="1" applyBorder="1" applyAlignment="1">
      <alignment horizontal="center" vertical="center"/>
    </xf>
    <xf numFmtId="164" fontId="39" fillId="0" borderId="7" xfId="0" applyNumberFormat="1" applyFont="1" applyFill="1" applyBorder="1" applyAlignment="1">
      <alignment horizontal="center" vertical="center"/>
    </xf>
    <xf numFmtId="164" fontId="39"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0" fontId="10" fillId="0" borderId="0" xfId="15" applyAlignment="1">
      <alignment wrapText="1"/>
    </xf>
    <xf numFmtId="0" fontId="8" fillId="0" borderId="0" xfId="16" applyAlignment="1">
      <alignment wrapText="1"/>
    </xf>
    <xf numFmtId="0" fontId="8" fillId="0" borderId="8" xfId="16" applyBorder="1" applyAlignment="1">
      <alignment horizontal="center"/>
    </xf>
    <xf numFmtId="0" fontId="8" fillId="0" borderId="0" xfId="16" applyFill="1" applyAlignment="1">
      <alignment wrapText="1"/>
    </xf>
    <xf numFmtId="0" fontId="8" fillId="0" borderId="0" xfId="16"/>
    <xf numFmtId="41" fontId="17" fillId="0" borderId="18" xfId="0" applyNumberFormat="1" applyFont="1" applyBorder="1" applyAlignment="1">
      <alignment vertical="center"/>
    </xf>
    <xf numFmtId="0" fontId="8" fillId="0" borderId="0" xfId="16" applyFill="1" applyAlignment="1">
      <alignment horizontal="left"/>
    </xf>
    <xf numFmtId="0" fontId="8" fillId="0" borderId="0" xfId="16" applyAlignment="1">
      <alignment horizontal="left"/>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10" fontId="17" fillId="0" borderId="18" xfId="2" applyNumberFormat="1" applyFont="1" applyBorder="1" applyAlignment="1">
      <alignment horizontal="center"/>
    </xf>
    <xf numFmtId="49" fontId="17" fillId="0" borderId="0" xfId="0" applyNumberFormat="1" applyFont="1" applyFill="1" applyAlignment="1">
      <alignment horizontal="justify" vertical="top"/>
    </xf>
    <xf numFmtId="0" fontId="8" fillId="0" borderId="0" xfId="0" applyFont="1" applyFill="1" applyBorder="1" applyAlignment="1">
      <alignment horizontal="center"/>
    </xf>
    <xf numFmtId="0" fontId="17" fillId="4" borderId="5" xfId="2"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46" fillId="4" borderId="6" xfId="0" applyFont="1" applyFill="1" applyBorder="1" applyAlignment="1">
      <alignment horizontal="center" vertical="center" wrapText="1"/>
    </xf>
    <xf numFmtId="4" fontId="10" fillId="0" borderId="0" xfId="2" applyNumberFormat="1" applyFont="1" applyBorder="1" applyAlignment="1">
      <alignment vertical="center" wrapText="1"/>
    </xf>
    <xf numFmtId="0" fontId="43" fillId="0" borderId="9" xfId="2" applyFont="1" applyBorder="1" applyAlignment="1">
      <alignment horizontal="left" wrapText="1"/>
    </xf>
    <xf numFmtId="10" fontId="17" fillId="0" borderId="8" xfId="4" applyNumberFormat="1" applyFont="1" applyBorder="1" applyAlignment="1">
      <alignment horizontal="center" vertical="center"/>
    </xf>
    <xf numFmtId="0" fontId="17" fillId="4" borderId="5" xfId="2" applyFont="1" applyFill="1" applyBorder="1" applyAlignment="1">
      <alignment horizontal="center" vertical="center" wrapText="1"/>
    </xf>
    <xf numFmtId="0" fontId="17" fillId="4" borderId="5" xfId="6" applyFont="1" applyFill="1" applyBorder="1" applyAlignment="1">
      <alignment horizontal="center" vertical="center" wrapText="1"/>
    </xf>
    <xf numFmtId="0" fontId="26" fillId="4" borderId="5" xfId="0" applyFont="1" applyFill="1" applyBorder="1" applyAlignment="1">
      <alignment horizontal="center" vertical="center" wrapText="1"/>
    </xf>
    <xf numFmtId="0" fontId="10" fillId="0" borderId="0" xfId="15" applyAlignment="1">
      <alignment horizontal="center"/>
    </xf>
    <xf numFmtId="0" fontId="45" fillId="4" borderId="5" xfId="2" applyFont="1" applyFill="1" applyBorder="1" applyAlignment="1">
      <alignment horizontal="center" vertical="center" wrapText="1"/>
    </xf>
    <xf numFmtId="0" fontId="10" fillId="0" borderId="0" xfId="15" applyAlignment="1">
      <alignment horizontal="center"/>
    </xf>
    <xf numFmtId="0" fontId="10" fillId="0" borderId="0" xfId="15" applyFill="1" applyAlignment="1">
      <alignment wrapText="1"/>
    </xf>
    <xf numFmtId="0" fontId="10" fillId="0" borderId="8" xfId="15" applyBorder="1" applyAlignment="1">
      <alignment horizontal="center"/>
    </xf>
    <xf numFmtId="0" fontId="10" fillId="0" borderId="0" xfId="15"/>
    <xf numFmtId="0" fontId="10" fillId="0" borderId="0" xfId="15" applyAlignment="1">
      <alignment horizontal="center"/>
    </xf>
    <xf numFmtId="3" fontId="26" fillId="0" borderId="0" xfId="0" applyNumberFormat="1" applyFont="1" applyBorder="1" applyAlignment="1">
      <alignment vertical="center"/>
    </xf>
    <xf numFmtId="3" fontId="0" fillId="0" borderId="0" xfId="0" applyNumberFormat="1"/>
    <xf numFmtId="3" fontId="43" fillId="0" borderId="7" xfId="2" applyNumberFormat="1" applyFont="1" applyBorder="1" applyAlignment="1" applyProtection="1">
      <alignment horizontal="right" vertical="center"/>
      <protection locked="0"/>
    </xf>
    <xf numFmtId="41" fontId="17" fillId="0" borderId="7" xfId="2" applyNumberFormat="1" applyFont="1" applyBorder="1" applyAlignment="1" applyProtection="1">
      <alignment horizontal="right" vertical="center"/>
      <protection locked="0"/>
    </xf>
    <xf numFmtId="41" fontId="17" fillId="0" borderId="0" xfId="2" applyNumberFormat="1" applyFont="1" applyBorder="1" applyAlignment="1" applyProtection="1">
      <alignment horizontal="right" vertical="center"/>
      <protection locked="0"/>
    </xf>
    <xf numFmtId="3" fontId="17" fillId="0" borderId="7" xfId="2" applyNumberFormat="1" applyFont="1" applyBorder="1" applyAlignment="1" applyProtection="1">
      <alignment horizontal="right" vertical="center"/>
      <protection locked="0"/>
    </xf>
    <xf numFmtId="3" fontId="17" fillId="0" borderId="0" xfId="2" applyNumberFormat="1" applyFont="1" applyBorder="1" applyAlignment="1" applyProtection="1">
      <alignment horizontal="right" vertical="center"/>
      <protection locked="0"/>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9" fillId="0" borderId="0" xfId="2" applyFont="1" applyBorder="1" applyAlignment="1">
      <alignment horizontal="left" wrapText="1"/>
    </xf>
    <xf numFmtId="4" fontId="43" fillId="0" borderId="0" xfId="2" applyNumberFormat="1" applyFont="1" applyBorder="1" applyAlignment="1">
      <alignment vertical="center"/>
    </xf>
    <xf numFmtId="4" fontId="17" fillId="0" borderId="0" xfId="2" applyNumberFormat="1" applyFont="1" applyBorder="1" applyAlignment="1">
      <alignment vertical="center"/>
    </xf>
    <xf numFmtId="4" fontId="43" fillId="0" borderId="7" xfId="2" applyNumberFormat="1" applyFont="1" applyBorder="1" applyAlignment="1">
      <alignment vertical="center"/>
    </xf>
    <xf numFmtId="0" fontId="17" fillId="2" borderId="7" xfId="2" applyFont="1" applyFill="1" applyBorder="1" applyAlignment="1">
      <alignment horizontal="center" vertical="center" wrapText="1"/>
    </xf>
    <xf numFmtId="0" fontId="43" fillId="2" borderId="7" xfId="2" applyFont="1" applyFill="1" applyBorder="1" applyAlignment="1">
      <alignment horizontal="center" vertical="center" wrapText="1"/>
    </xf>
    <xf numFmtId="0" fontId="17" fillId="2" borderId="0" xfId="2" applyFont="1" applyFill="1" applyBorder="1" applyAlignment="1">
      <alignment horizontal="center" vertical="center" wrapText="1"/>
    </xf>
    <xf numFmtId="0" fontId="43" fillId="2" borderId="0" xfId="2" applyFont="1" applyFill="1" applyBorder="1" applyAlignment="1">
      <alignment horizontal="center" vertical="center" wrapText="1"/>
    </xf>
    <xf numFmtId="169" fontId="17" fillId="0" borderId="18" xfId="4" applyNumberFormat="1" applyFont="1" applyBorder="1" applyAlignment="1">
      <alignment horizontal="center" vertical="center"/>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3" fillId="0" borderId="0" xfId="0" applyFont="1"/>
    <xf numFmtId="3" fontId="17" fillId="0" borderId="18" xfId="0" applyNumberFormat="1" applyFont="1" applyBorder="1" applyAlignment="1">
      <alignment vertical="center"/>
    </xf>
    <xf numFmtId="4" fontId="17" fillId="0" borderId="18" xfId="0" applyNumberFormat="1" applyFont="1" applyBorder="1" applyAlignment="1">
      <alignment vertical="center"/>
    </xf>
    <xf numFmtId="3" fontId="17" fillId="0" borderId="6" xfId="0" applyNumberFormat="1" applyFont="1" applyBorder="1" applyAlignment="1">
      <alignment vertical="center"/>
    </xf>
    <xf numFmtId="4" fontId="17" fillId="0" borderId="6" xfId="0" applyNumberFormat="1" applyFont="1" applyBorder="1" applyAlignment="1">
      <alignment vertical="center"/>
    </xf>
    <xf numFmtId="2" fontId="8" fillId="0" borderId="0" xfId="0" applyNumberFormat="1" applyFont="1"/>
    <xf numFmtId="0" fontId="10" fillId="0" borderId="0" xfId="15" applyFont="1" applyAlignment="1">
      <alignment wrapText="1"/>
    </xf>
    <xf numFmtId="0" fontId="26" fillId="0" borderId="0" xfId="0" applyFont="1" applyBorder="1" applyAlignment="1">
      <alignment vertical="center"/>
    </xf>
    <xf numFmtId="3" fontId="58" fillId="0" borderId="0" xfId="0" applyNumberFormat="1" applyFont="1" applyBorder="1" applyAlignment="1">
      <alignment vertical="center"/>
    </xf>
    <xf numFmtId="4" fontId="58" fillId="0" borderId="0" xfId="0" applyNumberFormat="1" applyFont="1" applyBorder="1" applyAlignment="1">
      <alignment vertical="center"/>
    </xf>
    <xf numFmtId="3" fontId="59" fillId="0" borderId="0" xfId="0" applyNumberFormat="1" applyFont="1" applyBorder="1" applyAlignment="1">
      <alignment vertical="center"/>
    </xf>
    <xf numFmtId="4" fontId="59" fillId="0" borderId="0" xfId="0" applyNumberFormat="1" applyFont="1" applyBorder="1" applyAlignment="1">
      <alignment vertical="center"/>
    </xf>
    <xf numFmtId="3" fontId="58" fillId="0" borderId="0" xfId="0" applyNumberFormat="1" applyFont="1" applyFill="1" applyBorder="1" applyAlignment="1">
      <alignment vertical="center"/>
    </xf>
    <xf numFmtId="4" fontId="58" fillId="0" borderId="0" xfId="0" applyNumberFormat="1" applyFont="1" applyFill="1" applyBorder="1" applyAlignment="1">
      <alignment vertical="center"/>
    </xf>
    <xf numFmtId="0" fontId="3" fillId="0" borderId="7" xfId="0" applyFont="1" applyBorder="1"/>
    <xf numFmtId="4" fontId="10" fillId="0" borderId="18" xfId="0" applyNumberFormat="1" applyFont="1" applyBorder="1"/>
    <xf numFmtId="49" fontId="9" fillId="4" borderId="5" xfId="0" applyNumberFormat="1" applyFont="1" applyFill="1" applyBorder="1" applyAlignment="1">
      <alignment horizontal="center" vertical="center" wrapText="1"/>
    </xf>
    <xf numFmtId="4" fontId="5" fillId="0" borderId="0" xfId="9" applyNumberFormat="1" applyFont="1" applyBorder="1" applyAlignment="1">
      <alignment vertical="center"/>
    </xf>
    <xf numFmtId="0" fontId="63" fillId="0" borderId="0" xfId="0" applyFont="1"/>
    <xf numFmtId="0" fontId="60" fillId="0" borderId="0" xfId="0" applyFont="1"/>
    <xf numFmtId="0" fontId="62" fillId="0" borderId="0" xfId="0" applyFont="1"/>
    <xf numFmtId="4" fontId="62" fillId="0" borderId="0" xfId="0" applyNumberFormat="1" applyFont="1"/>
    <xf numFmtId="3" fontId="61" fillId="0" borderId="0" xfId="0" applyNumberFormat="1" applyFont="1"/>
    <xf numFmtId="0" fontId="64" fillId="0" borderId="0" xfId="0" applyFont="1"/>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10" fontId="17" fillId="0" borderId="14" xfId="4" applyNumberFormat="1" applyFont="1" applyBorder="1" applyAlignment="1">
      <alignment horizontal="center" vertical="center"/>
    </xf>
    <xf numFmtId="3" fontId="65" fillId="0" borderId="0" xfId="2" applyNumberFormat="1" applyFont="1"/>
    <xf numFmtId="4" fontId="65" fillId="0" borderId="0" xfId="2" applyNumberFormat="1" applyFont="1"/>
    <xf numFmtId="4" fontId="65" fillId="0" borderId="0" xfId="2" applyNumberFormat="1" applyFont="1" applyBorder="1"/>
    <xf numFmtId="3" fontId="65" fillId="0" borderId="0" xfId="2" applyNumberFormat="1" applyFont="1" applyBorder="1"/>
    <xf numFmtId="4" fontId="62" fillId="0" borderId="0" xfId="4" applyNumberFormat="1" applyFont="1" applyBorder="1" applyAlignment="1">
      <alignment horizontal="right"/>
    </xf>
    <xf numFmtId="4" fontId="62" fillId="0" borderId="0" xfId="4" applyNumberFormat="1" applyFont="1" applyBorder="1" applyAlignment="1">
      <alignment horizontal="right" vertical="center"/>
    </xf>
    <xf numFmtId="4" fontId="61" fillId="0" borderId="0" xfId="2" applyNumberFormat="1" applyFont="1" applyBorder="1" applyAlignment="1">
      <alignment horizontal="right" vertical="center"/>
    </xf>
    <xf numFmtId="4" fontId="66" fillId="0" borderId="0" xfId="0" applyNumberFormat="1" applyFont="1"/>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8" fillId="0" borderId="18" xfId="0" applyFont="1" applyBorder="1" applyAlignment="1">
      <alignment vertical="center"/>
    </xf>
    <xf numFmtId="4" fontId="0" fillId="0" borderId="0" xfId="0" applyNumberFormat="1"/>
    <xf numFmtId="3" fontId="66" fillId="0" borderId="0" xfId="0" applyNumberFormat="1" applyFont="1"/>
    <xf numFmtId="3" fontId="26" fillId="0" borderId="18" xfId="0" applyNumberFormat="1" applyFont="1" applyFill="1" applyBorder="1" applyAlignment="1">
      <alignment vertical="center"/>
    </xf>
    <xf numFmtId="0" fontId="67" fillId="0" borderId="0" xfId="0" applyFont="1"/>
    <xf numFmtId="3" fontId="68" fillId="0" borderId="0" xfId="0" applyNumberFormat="1" applyFont="1"/>
    <xf numFmtId="3" fontId="24" fillId="0" borderId="0" xfId="6" applyNumberFormat="1" applyFont="1" applyBorder="1"/>
    <xf numFmtId="0" fontId="24" fillId="0" borderId="0" xfId="6" applyFont="1" applyBorder="1"/>
    <xf numFmtId="4" fontId="24" fillId="0" borderId="0" xfId="6" applyNumberFormat="1" applyFont="1" applyBorder="1"/>
    <xf numFmtId="4" fontId="17" fillId="0" borderId="6" xfId="6" applyNumberFormat="1" applyFont="1" applyBorder="1" applyAlignment="1" applyProtection="1">
      <alignment vertical="center"/>
      <protection locked="0"/>
    </xf>
    <xf numFmtId="3" fontId="17" fillId="0" borderId="9" xfId="6" applyNumberFormat="1" applyFont="1" applyBorder="1" applyAlignment="1" applyProtection="1">
      <alignment vertical="center"/>
      <protection locked="0"/>
    </xf>
    <xf numFmtId="4" fontId="17" fillId="0" borderId="7" xfId="6" applyNumberFormat="1" applyFont="1" applyBorder="1" applyAlignment="1" applyProtection="1">
      <alignment vertical="center"/>
      <protection locked="0"/>
    </xf>
    <xf numFmtId="4" fontId="17" fillId="0" borderId="10" xfId="6" applyNumberFormat="1" applyFont="1" applyBorder="1" applyAlignment="1" applyProtection="1">
      <alignment vertical="center"/>
      <protection locked="0"/>
    </xf>
    <xf numFmtId="3" fontId="17" fillId="0" borderId="7" xfId="6" applyNumberFormat="1" applyFont="1" applyBorder="1" applyAlignment="1" applyProtection="1">
      <alignment vertical="center"/>
      <protection locked="0"/>
    </xf>
    <xf numFmtId="4" fontId="17" fillId="0" borderId="2" xfId="6" applyNumberFormat="1" applyFont="1" applyBorder="1" applyAlignment="1" applyProtection="1">
      <alignment vertical="center"/>
      <protection locked="0"/>
    </xf>
    <xf numFmtId="3" fontId="43" fillId="0" borderId="0" xfId="2" applyNumberFormat="1" applyFont="1" applyBorder="1" applyAlignment="1"/>
    <xf numFmtId="3" fontId="17" fillId="0" borderId="0" xfId="2" applyNumberFormat="1" applyFont="1" applyFill="1" applyBorder="1" applyAlignment="1"/>
    <xf numFmtId="3" fontId="17" fillId="0" borderId="0" xfId="2" applyNumberFormat="1" applyFont="1" applyBorder="1" applyAlignment="1"/>
    <xf numFmtId="3" fontId="43" fillId="0" borderId="1" xfId="2" applyNumberFormat="1" applyFont="1" applyBorder="1" applyAlignment="1"/>
    <xf numFmtId="3" fontId="43" fillId="0" borderId="0" xfId="2" applyNumberFormat="1" applyFont="1" applyFill="1" applyBorder="1" applyAlignment="1"/>
    <xf numFmtId="3" fontId="43" fillId="0" borderId="7" xfId="2" applyNumberFormat="1" applyFont="1" applyBorder="1" applyAlignment="1"/>
    <xf numFmtId="3" fontId="43" fillId="0" borderId="0" xfId="2" applyNumberFormat="1" applyFont="1" applyBorder="1" applyAlignment="1">
      <alignment wrapText="1"/>
    </xf>
    <xf numFmtId="4" fontId="43" fillId="0" borderId="0" xfId="2" applyNumberFormat="1" applyFont="1" applyFill="1" applyBorder="1" applyAlignment="1">
      <alignment horizontal="right"/>
    </xf>
    <xf numFmtId="4" fontId="17" fillId="0" borderId="0" xfId="2" applyNumberFormat="1" applyFont="1" applyFill="1" applyBorder="1" applyAlignment="1"/>
    <xf numFmtId="4" fontId="17" fillId="0" borderId="0" xfId="2" applyNumberFormat="1" applyFont="1" applyFill="1" applyBorder="1" applyAlignment="1">
      <alignment horizontal="right"/>
    </xf>
    <xf numFmtId="4" fontId="43" fillId="0" borderId="0" xfId="2" applyNumberFormat="1" applyFont="1" applyFill="1" applyBorder="1" applyAlignment="1"/>
    <xf numFmtId="4" fontId="5" fillId="0" borderId="0" xfId="2" applyNumberFormat="1" applyFont="1"/>
    <xf numFmtId="4" fontId="17" fillId="0" borderId="6" xfId="2" applyNumberFormat="1" applyFont="1" applyFill="1" applyBorder="1" applyAlignment="1">
      <alignment horizontal="right"/>
    </xf>
    <xf numFmtId="4" fontId="17" fillId="0" borderId="6" xfId="2" applyNumberFormat="1" applyFont="1" applyBorder="1" applyAlignment="1"/>
    <xf numFmtId="3" fontId="69" fillId="0" borderId="0" xfId="0" applyNumberFormat="1" applyFont="1"/>
    <xf numFmtId="0" fontId="69" fillId="0" borderId="0" xfId="0" applyFont="1"/>
    <xf numFmtId="3" fontId="8" fillId="0" borderId="18" xfId="0" applyNumberFormat="1" applyFont="1" applyFill="1" applyBorder="1" applyAlignment="1">
      <alignment vertical="center"/>
    </xf>
    <xf numFmtId="3" fontId="8" fillId="0" borderId="7" xfId="0" applyNumberFormat="1" applyFont="1" applyBorder="1" applyAlignment="1">
      <alignment vertical="center"/>
    </xf>
    <xf numFmtId="3" fontId="8" fillId="0" borderId="7" xfId="0" applyNumberFormat="1" applyFont="1" applyFill="1" applyBorder="1" applyAlignment="1">
      <alignment vertical="center"/>
    </xf>
    <xf numFmtId="0" fontId="63" fillId="0" borderId="0" xfId="0" applyFont="1" applyAlignment="1">
      <alignment horizontal="right"/>
    </xf>
    <xf numFmtId="168" fontId="70" fillId="0" borderId="0" xfId="0" applyNumberFormat="1" applyFont="1" applyAlignment="1">
      <alignment horizontal="right"/>
    </xf>
    <xf numFmtId="3" fontId="70" fillId="0" borderId="0" xfId="0" applyNumberFormat="1" applyFont="1" applyAlignment="1">
      <alignment horizontal="right"/>
    </xf>
    <xf numFmtId="3" fontId="26" fillId="0" borderId="0" xfId="0" applyNumberFormat="1" applyFont="1"/>
    <xf numFmtId="3" fontId="64" fillId="0" borderId="0" xfId="0" applyNumberFormat="1" applyFont="1"/>
    <xf numFmtId="3" fontId="39" fillId="0" borderId="18" xfId="0" applyNumberFormat="1" applyFont="1" applyFill="1" applyBorder="1" applyAlignment="1">
      <alignment vertical="center"/>
    </xf>
    <xf numFmtId="0" fontId="17" fillId="0" borderId="5" xfId="5" applyFont="1" applyFill="1" applyBorder="1" applyAlignment="1">
      <alignment vertical="center" wrapText="1"/>
    </xf>
    <xf numFmtId="0" fontId="17" fillId="0" borderId="18" xfId="5" applyFont="1" applyFill="1" applyBorder="1" applyAlignment="1"/>
    <xf numFmtId="0" fontId="17" fillId="0" borderId="6" xfId="5" applyFont="1" applyFill="1" applyBorder="1" applyAlignment="1"/>
    <xf numFmtId="3" fontId="48" fillId="2" borderId="0" xfId="2" applyNumberFormat="1" applyFont="1" applyFill="1" applyBorder="1"/>
    <xf numFmtId="3" fontId="48" fillId="2" borderId="3" xfId="2" applyNumberFormat="1" applyFont="1" applyFill="1" applyBorder="1" applyAlignment="1">
      <alignment vertical="center"/>
    </xf>
    <xf numFmtId="3" fontId="29" fillId="0" borderId="18" xfId="2" applyNumberFormat="1" applyFont="1" applyFill="1" applyBorder="1"/>
    <xf numFmtId="3" fontId="29" fillId="0" borderId="7" xfId="2" applyNumberFormat="1" applyFont="1" applyFill="1" applyBorder="1" applyAlignment="1">
      <alignment horizontal="right"/>
    </xf>
    <xf numFmtId="3" fontId="29" fillId="2" borderId="7" xfId="2" applyNumberFormat="1" applyFont="1" applyFill="1" applyBorder="1"/>
    <xf numFmtId="3" fontId="29" fillId="2" borderId="18" xfId="2" applyNumberFormat="1" applyFont="1" applyFill="1" applyBorder="1"/>
    <xf numFmtId="3" fontId="48" fillId="2" borderId="0" xfId="2" applyNumberFormat="1" applyFont="1" applyFill="1" applyBorder="1" applyAlignment="1">
      <alignment vertical="center"/>
    </xf>
    <xf numFmtId="3" fontId="47" fillId="2" borderId="8" xfId="2" applyNumberFormat="1" applyFont="1" applyFill="1" applyBorder="1"/>
    <xf numFmtId="3" fontId="47" fillId="0" borderId="8" xfId="2" applyNumberFormat="1" applyFont="1" applyFill="1" applyBorder="1"/>
    <xf numFmtId="3" fontId="47" fillId="0" borderId="8" xfId="2" applyNumberFormat="1" applyFont="1" applyFill="1" applyBorder="1" applyAlignment="1">
      <alignment horizontal="right"/>
    </xf>
    <xf numFmtId="3" fontId="72" fillId="0" borderId="0" xfId="2" applyNumberFormat="1" applyFont="1"/>
    <xf numFmtId="3" fontId="29" fillId="0" borderId="2" xfId="2" applyNumberFormat="1" applyFont="1" applyFill="1" applyBorder="1" applyAlignment="1">
      <alignment vertical="center"/>
    </xf>
    <xf numFmtId="3" fontId="17" fillId="0" borderId="1" xfId="0" applyNumberFormat="1" applyFont="1" applyBorder="1" applyAlignment="1">
      <alignment vertical="center"/>
    </xf>
    <xf numFmtId="3" fontId="43" fillId="0" borderId="6" xfId="0" applyNumberFormat="1" applyFont="1" applyFill="1" applyBorder="1" applyAlignment="1">
      <alignment vertical="center"/>
    </xf>
    <xf numFmtId="3" fontId="43" fillId="0" borderId="6" xfId="0" applyNumberFormat="1" applyFont="1" applyBorder="1" applyAlignment="1">
      <alignment vertical="center"/>
    </xf>
    <xf numFmtId="3" fontId="73" fillId="0" borderId="0" xfId="0" applyNumberFormat="1" applyFont="1"/>
    <xf numFmtId="4" fontId="39" fillId="0" borderId="18" xfId="0" applyNumberFormat="1" applyFont="1" applyFill="1" applyBorder="1" applyAlignment="1">
      <alignment vertical="center"/>
    </xf>
    <xf numFmtId="41" fontId="39" fillId="0" borderId="18" xfId="0" applyNumberFormat="1" applyFont="1" applyFill="1" applyBorder="1" applyAlignment="1">
      <alignment vertical="center"/>
    </xf>
    <xf numFmtId="3" fontId="70" fillId="0" borderId="0" xfId="0" applyNumberFormat="1" applyFont="1" applyFill="1"/>
    <xf numFmtId="0" fontId="75" fillId="0" borderId="0" xfId="6" applyFont="1"/>
    <xf numFmtId="0" fontId="70" fillId="0" borderId="0" xfId="6" applyFont="1"/>
    <xf numFmtId="0" fontId="76" fillId="0" borderId="0" xfId="6" applyFont="1"/>
    <xf numFmtId="3" fontId="5" fillId="0" borderId="0" xfId="4" applyNumberFormat="1" applyFont="1" applyBorder="1"/>
    <xf numFmtId="0" fontId="77" fillId="0" borderId="0" xfId="6" applyFont="1"/>
    <xf numFmtId="3" fontId="78" fillId="0" borderId="0" xfId="0" applyNumberFormat="1" applyFont="1"/>
    <xf numFmtId="3" fontId="62" fillId="0" borderId="0" xfId="0" applyNumberFormat="1" applyFont="1"/>
    <xf numFmtId="3" fontId="58" fillId="0" borderId="0" xfId="0" applyNumberFormat="1" applyFont="1"/>
    <xf numFmtId="0" fontId="17" fillId="4" borderId="5"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26" fillId="4" borderId="3" xfId="0" applyFont="1" applyFill="1" applyBorder="1" applyAlignment="1">
      <alignment horizontal="center" vertical="center" wrapText="1"/>
    </xf>
    <xf numFmtId="4" fontId="17" fillId="0" borderId="1" xfId="0" applyNumberFormat="1" applyFont="1" applyBorder="1" applyAlignment="1">
      <alignment vertical="center"/>
    </xf>
    <xf numFmtId="3" fontId="48" fillId="0" borderId="0" xfId="2" applyNumberFormat="1" applyFont="1" applyFill="1" applyBorder="1"/>
    <xf numFmtId="4" fontId="43" fillId="2" borderId="7" xfId="5" applyNumberFormat="1" applyFont="1" applyFill="1" applyBorder="1" applyAlignment="1">
      <alignment horizontal="right"/>
    </xf>
    <xf numFmtId="4" fontId="43" fillId="2" borderId="18" xfId="5" applyNumberFormat="1" applyFont="1" applyFill="1" applyBorder="1" applyAlignment="1">
      <alignment horizontal="right"/>
    </xf>
    <xf numFmtId="4" fontId="17" fillId="2" borderId="7" xfId="2" applyNumberFormat="1" applyFont="1" applyFill="1" applyBorder="1"/>
    <xf numFmtId="4" fontId="17" fillId="2" borderId="18" xfId="2" applyNumberFormat="1" applyFont="1" applyFill="1" applyBorder="1"/>
    <xf numFmtId="4" fontId="17" fillId="2" borderId="10" xfId="2" applyNumberFormat="1" applyFont="1" applyFill="1" applyBorder="1"/>
    <xf numFmtId="4" fontId="43" fillId="0" borderId="0" xfId="5" applyNumberFormat="1" applyFont="1" applyBorder="1"/>
    <xf numFmtId="4" fontId="43" fillId="0" borderId="7" xfId="5" applyNumberFormat="1" applyFont="1" applyBorder="1"/>
    <xf numFmtId="4" fontId="43" fillId="0" borderId="8" xfId="5" applyNumberFormat="1" applyFont="1" applyBorder="1"/>
    <xf numFmtId="4" fontId="17" fillId="0" borderId="18" xfId="5" applyNumberFormat="1" applyFont="1" applyBorder="1"/>
    <xf numFmtId="4" fontId="17" fillId="0" borderId="0" xfId="5" applyNumberFormat="1" applyFont="1" applyBorder="1"/>
    <xf numFmtId="4" fontId="17" fillId="0" borderId="7" xfId="5" applyNumberFormat="1" applyFont="1" applyBorder="1"/>
    <xf numFmtId="4" fontId="17" fillId="0" borderId="8" xfId="5" applyNumberFormat="1" applyFont="1" applyBorder="1"/>
    <xf numFmtId="4" fontId="17" fillId="0" borderId="6" xfId="5" applyNumberFormat="1" applyFont="1" applyBorder="1"/>
    <xf numFmtId="0" fontId="22" fillId="0" borderId="0" xfId="18" applyFont="1"/>
    <xf numFmtId="165" fontId="5" fillId="0" borderId="0" xfId="2" applyNumberFormat="1" applyFont="1"/>
    <xf numFmtId="3" fontId="26" fillId="0" borderId="18" xfId="0" applyNumberFormat="1" applyFont="1" applyBorder="1" applyAlignment="1">
      <alignment horizontal="right" vertical="center"/>
    </xf>
    <xf numFmtId="3" fontId="26" fillId="0" borderId="6" xfId="0" applyNumberFormat="1" applyFont="1" applyBorder="1" applyAlignment="1">
      <alignment horizontal="right" vertical="center"/>
    </xf>
    <xf numFmtId="43" fontId="39" fillId="0" borderId="0" xfId="17" applyFont="1" applyBorder="1"/>
    <xf numFmtId="165" fontId="17" fillId="0" borderId="18" xfId="0" applyNumberFormat="1" applyFont="1" applyBorder="1"/>
    <xf numFmtId="165" fontId="17" fillId="0" borderId="6" xfId="0" applyNumberFormat="1" applyFont="1" applyBorder="1"/>
    <xf numFmtId="0" fontId="79" fillId="0" borderId="0" xfId="0" applyFont="1"/>
    <xf numFmtId="3" fontId="79" fillId="0" borderId="0" xfId="0" applyNumberFormat="1" applyFont="1"/>
    <xf numFmtId="3" fontId="26" fillId="0" borderId="0" xfId="0" applyNumberFormat="1" applyFont="1" applyBorder="1"/>
    <xf numFmtId="168" fontId="20" fillId="0" borderId="0" xfId="6" applyNumberFormat="1"/>
    <xf numFmtId="41" fontId="39" fillId="0" borderId="18" xfId="0" applyNumberFormat="1" applyFont="1" applyBorder="1" applyAlignment="1">
      <alignment vertical="center"/>
    </xf>
    <xf numFmtId="3" fontId="8" fillId="0" borderId="0" xfId="0" applyNumberFormat="1" applyFont="1"/>
    <xf numFmtId="0" fontId="17" fillId="0" borderId="6" xfId="6" applyFont="1" applyFill="1" applyBorder="1" applyAlignment="1">
      <alignment vertical="center" wrapText="1"/>
    </xf>
    <xf numFmtId="0" fontId="8" fillId="0" borderId="18" xfId="0" applyNumberFormat="1" applyFont="1" applyBorder="1" applyAlignment="1">
      <alignment vertical="center"/>
    </xf>
    <xf numFmtId="173" fontId="0" fillId="0" borderId="0" xfId="0" applyNumberFormat="1"/>
    <xf numFmtId="4" fontId="17" fillId="2" borderId="2" xfId="6" applyNumberFormat="1" applyFont="1" applyFill="1" applyBorder="1" applyAlignment="1">
      <alignment horizontal="right" vertical="center"/>
    </xf>
    <xf numFmtId="3" fontId="26" fillId="2" borderId="18" xfId="0" applyNumberFormat="1" applyFont="1" applyFill="1" applyBorder="1"/>
    <xf numFmtId="41" fontId="26" fillId="2" borderId="18" xfId="0" applyNumberFormat="1" applyFont="1" applyFill="1" applyBorder="1" applyAlignment="1">
      <alignment horizontal="right"/>
    </xf>
    <xf numFmtId="3" fontId="26" fillId="2" borderId="6" xfId="0" applyNumberFormat="1" applyFont="1" applyFill="1" applyBorder="1"/>
    <xf numFmtId="41" fontId="26" fillId="2" borderId="6" xfId="0" applyNumberFormat="1" applyFont="1" applyFill="1" applyBorder="1" applyAlignment="1">
      <alignment horizontal="right"/>
    </xf>
    <xf numFmtId="4" fontId="10" fillId="0" borderId="6" xfId="0" applyNumberFormat="1" applyFont="1" applyBorder="1"/>
    <xf numFmtId="3" fontId="17" fillId="0" borderId="0" xfId="2" applyNumberFormat="1" applyFont="1" applyFill="1" applyBorder="1" applyAlignment="1" applyProtection="1">
      <alignment horizontal="right" vertical="center"/>
      <protection locked="0"/>
    </xf>
    <xf numFmtId="3" fontId="17" fillId="0" borderId="0" xfId="2" applyNumberFormat="1" applyFont="1" applyFill="1" applyBorder="1" applyAlignment="1">
      <alignment horizontal="right" vertical="center"/>
    </xf>
    <xf numFmtId="41" fontId="17" fillId="0" borderId="0" xfId="2" applyNumberFormat="1" applyFont="1" applyFill="1" applyBorder="1" applyAlignment="1" applyProtection="1">
      <alignment horizontal="right" vertical="center"/>
      <protection locked="0"/>
    </xf>
    <xf numFmtId="3" fontId="17" fillId="0" borderId="0" xfId="2" applyNumberFormat="1" applyFont="1" applyFill="1" applyBorder="1" applyAlignment="1" applyProtection="1">
      <alignment horizontal="right" vertical="center"/>
    </xf>
    <xf numFmtId="3" fontId="20" fillId="0" borderId="0" xfId="6" applyNumberFormat="1" applyFill="1" applyBorder="1"/>
    <xf numFmtId="0" fontId="20" fillId="0" borderId="0" xfId="6" applyFill="1" applyBorder="1"/>
    <xf numFmtId="0" fontId="17" fillId="4" borderId="2" xfId="2" applyFont="1" applyFill="1" applyBorder="1" applyAlignment="1">
      <alignment horizontal="center" vertical="center" wrapText="1"/>
    </xf>
    <xf numFmtId="41" fontId="17" fillId="0" borderId="18" xfId="6" applyNumberFormat="1" applyFont="1" applyFill="1" applyBorder="1" applyAlignment="1">
      <alignment horizontal="right" vertical="center"/>
    </xf>
    <xf numFmtId="3" fontId="48" fillId="2" borderId="13" xfId="2" applyNumberFormat="1" applyFont="1" applyFill="1" applyBorder="1" applyAlignment="1">
      <alignment vertical="center"/>
    </xf>
    <xf numFmtId="3" fontId="29" fillId="0" borderId="6" xfId="2" applyNumberFormat="1" applyFont="1" applyFill="1" applyBorder="1"/>
    <xf numFmtId="10" fontId="43" fillId="0" borderId="18" xfId="2" applyNumberFormat="1" applyFont="1" applyBorder="1" applyAlignment="1">
      <alignment horizontal="center"/>
    </xf>
    <xf numFmtId="0" fontId="17" fillId="0" borderId="0" xfId="5" applyFont="1" applyBorder="1" applyAlignment="1">
      <alignment vertical="center"/>
    </xf>
    <xf numFmtId="3" fontId="17" fillId="2" borderId="0" xfId="2" applyNumberFormat="1" applyFont="1" applyFill="1" applyBorder="1" applyAlignment="1">
      <alignment horizontal="right" vertical="center"/>
    </xf>
    <xf numFmtId="0" fontId="5" fillId="2" borderId="0" xfId="2" applyFill="1"/>
    <xf numFmtId="169" fontId="17" fillId="0" borderId="8" xfId="4" applyNumberFormat="1" applyFont="1" applyBorder="1" applyAlignment="1">
      <alignment horizontal="center" vertical="center"/>
    </xf>
    <xf numFmtId="43" fontId="10" fillId="0" borderId="7" xfId="6" applyNumberFormat="1" applyFont="1" applyFill="1" applyBorder="1" applyAlignment="1">
      <alignment horizontal="right" vertical="center"/>
    </xf>
    <xf numFmtId="43" fontId="10" fillId="0" borderId="10" xfId="6" applyNumberFormat="1" applyFont="1" applyFill="1" applyBorder="1" applyAlignment="1">
      <alignment horizontal="right" vertical="center"/>
    </xf>
    <xf numFmtId="0" fontId="5" fillId="0" borderId="0" xfId="6" applyFont="1" applyBorder="1"/>
    <xf numFmtId="3" fontId="17" fillId="0" borderId="0" xfId="6" applyNumberFormat="1" applyFont="1" applyFill="1" applyBorder="1" applyAlignment="1">
      <alignment vertical="center"/>
    </xf>
    <xf numFmtId="4" fontId="17" fillId="0" borderId="0" xfId="6" applyNumberFormat="1" applyFont="1" applyFill="1" applyBorder="1" applyAlignment="1">
      <alignment vertical="center"/>
    </xf>
    <xf numFmtId="4" fontId="48" fillId="0" borderId="0" xfId="6" applyNumberFormat="1" applyFont="1" applyBorder="1" applyAlignment="1">
      <alignment vertical="center"/>
    </xf>
    <xf numFmtId="2" fontId="48" fillId="0" borderId="0" xfId="6" applyNumberFormat="1" applyFont="1" applyBorder="1" applyAlignment="1">
      <alignment vertical="center"/>
    </xf>
    <xf numFmtId="2" fontId="17" fillId="0" borderId="0" xfId="6" applyNumberFormat="1" applyFont="1" applyFill="1" applyBorder="1" applyAlignment="1">
      <alignment vertical="center"/>
    </xf>
    <xf numFmtId="0" fontId="17" fillId="4" borderId="5" xfId="2" applyFont="1" applyFill="1" applyBorder="1" applyAlignment="1">
      <alignment horizontal="center" vertical="center" wrapText="1"/>
    </xf>
    <xf numFmtId="166" fontId="79" fillId="0" borderId="0" xfId="0" applyNumberFormat="1" applyFont="1"/>
    <xf numFmtId="10" fontId="17" fillId="0" borderId="1" xfId="4" applyNumberFormat="1" applyFont="1" applyBorder="1" applyAlignment="1" applyProtection="1">
      <alignment horizontal="center" vertical="center"/>
    </xf>
    <xf numFmtId="0" fontId="17" fillId="4" borderId="5" xfId="2" applyFont="1" applyFill="1" applyBorder="1" applyAlignment="1">
      <alignment horizontal="center" vertical="center" wrapText="1"/>
    </xf>
    <xf numFmtId="4" fontId="17" fillId="0" borderId="6" xfId="6" applyNumberFormat="1" applyFont="1" applyFill="1" applyBorder="1" applyAlignment="1">
      <alignment horizontal="right" vertical="center"/>
    </xf>
    <xf numFmtId="3" fontId="17" fillId="0" borderId="18" xfId="2" applyNumberFormat="1" applyFont="1" applyFill="1" applyBorder="1" applyAlignment="1" applyProtection="1">
      <alignment horizontal="right" vertical="center"/>
      <protection locked="0"/>
    </xf>
    <xf numFmtId="41" fontId="17" fillId="0" borderId="18" xfId="2" applyNumberFormat="1" applyFont="1" applyFill="1" applyBorder="1" applyAlignment="1" applyProtection="1">
      <alignment horizontal="right" vertical="center"/>
      <protection locked="0"/>
    </xf>
    <xf numFmtId="3" fontId="17" fillId="0" borderId="18" xfId="2" applyNumberFormat="1" applyFont="1" applyFill="1" applyBorder="1" applyAlignment="1" applyProtection="1">
      <alignment horizontal="right" vertical="center"/>
    </xf>
    <xf numFmtId="3" fontId="17" fillId="0" borderId="6" xfId="2" applyNumberFormat="1" applyFont="1" applyFill="1" applyBorder="1" applyAlignment="1" applyProtection="1">
      <alignment horizontal="right" vertical="center"/>
      <protection locked="0"/>
    </xf>
    <xf numFmtId="3" fontId="17" fillId="0" borderId="6" xfId="2" applyNumberFormat="1" applyFont="1" applyFill="1" applyBorder="1" applyAlignment="1">
      <alignment horizontal="right" vertical="center"/>
    </xf>
    <xf numFmtId="41" fontId="17" fillId="0" borderId="6" xfId="2" applyNumberFormat="1" applyFont="1" applyFill="1" applyBorder="1" applyAlignment="1" applyProtection="1">
      <alignment horizontal="right" vertical="center"/>
      <protection locked="0"/>
    </xf>
    <xf numFmtId="3" fontId="17" fillId="0" borderId="18" xfId="6" applyNumberFormat="1" applyFont="1" applyFill="1" applyBorder="1" applyAlignment="1" applyProtection="1">
      <alignment vertical="center"/>
      <protection locked="0"/>
    </xf>
    <xf numFmtId="41" fontId="17" fillId="0" borderId="18" xfId="6" applyNumberFormat="1" applyFont="1" applyFill="1" applyBorder="1" applyAlignment="1" applyProtection="1">
      <alignment horizontal="right" vertical="center"/>
      <protection locked="0"/>
    </xf>
    <xf numFmtId="164" fontId="17" fillId="0" borderId="18" xfId="2" applyNumberFormat="1" applyFont="1" applyFill="1" applyBorder="1" applyAlignment="1">
      <alignment horizontal="center" vertical="center"/>
    </xf>
    <xf numFmtId="3" fontId="17" fillId="0" borderId="13" xfId="2" applyNumberFormat="1" applyFont="1" applyFill="1" applyBorder="1" applyAlignment="1" applyProtection="1">
      <alignment horizontal="right" vertical="center"/>
      <protection locked="0"/>
    </xf>
    <xf numFmtId="164" fontId="17" fillId="0" borderId="6" xfId="2" applyNumberFormat="1" applyFont="1" applyFill="1" applyBorder="1" applyAlignment="1">
      <alignment horizontal="center" vertical="center"/>
    </xf>
    <xf numFmtId="3" fontId="26" fillId="0" borderId="18" xfId="0" applyNumberFormat="1" applyFont="1" applyFill="1" applyBorder="1" applyAlignment="1" applyProtection="1">
      <alignment vertical="center"/>
      <protection locked="0"/>
    </xf>
    <xf numFmtId="0" fontId="26" fillId="0" borderId="18" xfId="0" applyFont="1" applyFill="1" applyBorder="1" applyAlignment="1">
      <alignment vertical="center"/>
    </xf>
    <xf numFmtId="3" fontId="26" fillId="0" borderId="6" xfId="0" applyNumberFormat="1" applyFont="1" applyFill="1" applyBorder="1" applyAlignment="1" applyProtection="1">
      <alignment vertical="center"/>
      <protection locked="0"/>
    </xf>
    <xf numFmtId="3" fontId="26" fillId="0" borderId="7" xfId="0" applyNumberFormat="1" applyFont="1" applyFill="1" applyBorder="1" applyAlignment="1">
      <alignment vertical="center"/>
    </xf>
    <xf numFmtId="3" fontId="26" fillId="0" borderId="7" xfId="0" applyNumberFormat="1" applyFont="1" applyFill="1" applyBorder="1" applyAlignment="1" applyProtection="1">
      <alignment vertical="center"/>
      <protection locked="0"/>
    </xf>
    <xf numFmtId="3" fontId="26" fillId="0" borderId="10" xfId="0" applyNumberFormat="1" applyFont="1" applyFill="1" applyBorder="1" applyAlignment="1" applyProtection="1">
      <alignment vertical="center"/>
      <protection locked="0"/>
    </xf>
    <xf numFmtId="41" fontId="17" fillId="0" borderId="18" xfId="2" applyNumberFormat="1" applyFont="1" applyFill="1" applyBorder="1" applyAlignment="1">
      <alignment horizontal="right" vertical="center"/>
    </xf>
    <xf numFmtId="0" fontId="8" fillId="0" borderId="6" xfId="0" applyFont="1" applyBorder="1" applyAlignment="1">
      <alignment vertical="center"/>
    </xf>
    <xf numFmtId="3" fontId="8" fillId="0" borderId="10" xfId="0" applyNumberFormat="1" applyFont="1" applyBorder="1" applyAlignment="1">
      <alignment vertical="center"/>
    </xf>
    <xf numFmtId="3" fontId="8" fillId="0" borderId="18" xfId="0" applyNumberFormat="1" applyFont="1" applyFill="1" applyBorder="1" applyAlignment="1" applyProtection="1">
      <alignment vertical="center"/>
      <protection locked="0"/>
    </xf>
    <xf numFmtId="41" fontId="8" fillId="0" borderId="18" xfId="0" applyNumberFormat="1" applyFont="1" applyFill="1" applyBorder="1" applyAlignment="1" applyProtection="1">
      <alignment horizontal="right" vertical="center"/>
      <protection locked="0"/>
    </xf>
    <xf numFmtId="0" fontId="8" fillId="0" borderId="18" xfId="0" applyFont="1" applyFill="1" applyBorder="1" applyAlignment="1">
      <alignment vertical="center"/>
    </xf>
    <xf numFmtId="41" fontId="8" fillId="0" borderId="18" xfId="0" applyNumberFormat="1" applyFont="1" applyFill="1" applyBorder="1" applyAlignment="1">
      <alignment vertical="center"/>
    </xf>
    <xf numFmtId="3" fontId="8" fillId="0" borderId="6" xfId="0" applyNumberFormat="1" applyFont="1" applyFill="1" applyBorder="1" applyAlignment="1" applyProtection="1">
      <alignment vertical="center"/>
      <protection locked="0"/>
    </xf>
    <xf numFmtId="41" fontId="8" fillId="0" borderId="6" xfId="0" applyNumberFormat="1" applyFont="1" applyFill="1" applyBorder="1" applyAlignment="1" applyProtection="1">
      <alignment vertical="center"/>
      <protection locked="0"/>
    </xf>
    <xf numFmtId="3" fontId="8" fillId="0" borderId="8" xfId="0" applyNumberFormat="1" applyFont="1" applyFill="1" applyBorder="1" applyAlignment="1">
      <alignment vertical="center"/>
    </xf>
    <xf numFmtId="0" fontId="8" fillId="0" borderId="8" xfId="0" applyFont="1" applyFill="1" applyBorder="1" applyAlignment="1">
      <alignment vertical="center"/>
    </xf>
    <xf numFmtId="3" fontId="8" fillId="0" borderId="14" xfId="0" applyNumberFormat="1" applyFont="1" applyFill="1" applyBorder="1" applyAlignment="1">
      <alignment vertical="center"/>
    </xf>
    <xf numFmtId="4" fontId="70" fillId="0" borderId="0" xfId="0" applyNumberFormat="1" applyFont="1" applyFill="1"/>
    <xf numFmtId="0" fontId="71" fillId="0" borderId="0" xfId="0" applyFont="1" applyFill="1" applyAlignment="1">
      <alignment horizontal="right"/>
    </xf>
    <xf numFmtId="3" fontId="5" fillId="0" borderId="0" xfId="0" applyNumberFormat="1" applyFont="1" applyFill="1"/>
    <xf numFmtId="4" fontId="5" fillId="0" borderId="0" xfId="0" applyNumberFormat="1" applyFont="1" applyFill="1"/>
    <xf numFmtId="0" fontId="0" fillId="0" borderId="0" xfId="0" applyFill="1" applyAlignment="1"/>
    <xf numFmtId="0" fontId="60" fillId="0" borderId="0" xfId="0" applyFont="1" applyFill="1"/>
    <xf numFmtId="4" fontId="26" fillId="0" borderId="18" xfId="0" applyNumberFormat="1" applyFont="1" applyFill="1" applyBorder="1" applyAlignment="1">
      <alignment vertical="center"/>
    </xf>
    <xf numFmtId="3" fontId="17" fillId="0" borderId="18" xfId="0" applyNumberFormat="1" applyFont="1" applyFill="1" applyBorder="1" applyAlignment="1">
      <alignment vertical="center"/>
    </xf>
    <xf numFmtId="4" fontId="17" fillId="0" borderId="18" xfId="0" applyNumberFormat="1" applyFont="1" applyFill="1" applyBorder="1" applyAlignment="1">
      <alignment vertical="center"/>
    </xf>
    <xf numFmtId="41" fontId="17" fillId="0" borderId="18" xfId="0" applyNumberFormat="1" applyFont="1" applyFill="1" applyBorder="1" applyAlignment="1">
      <alignment vertical="center"/>
    </xf>
    <xf numFmtId="167" fontId="26" fillId="0" borderId="18" xfId="0" applyNumberFormat="1" applyFont="1" applyFill="1" applyBorder="1" applyAlignment="1">
      <alignment vertical="center"/>
    </xf>
    <xf numFmtId="41" fontId="26" fillId="0" borderId="18" xfId="0" applyNumberFormat="1" applyFont="1" applyFill="1" applyBorder="1" applyAlignment="1">
      <alignment vertical="center"/>
    </xf>
    <xf numFmtId="41" fontId="26" fillId="0" borderId="18" xfId="0" applyNumberFormat="1" applyFont="1" applyFill="1" applyBorder="1" applyAlignment="1">
      <alignment horizontal="right" vertical="center"/>
    </xf>
    <xf numFmtId="3" fontId="17" fillId="0" borderId="6" xfId="0" applyNumberFormat="1" applyFont="1" applyFill="1" applyBorder="1" applyAlignment="1">
      <alignment vertical="center"/>
    </xf>
    <xf numFmtId="4" fontId="17" fillId="0" borderId="6" xfId="0" applyNumberFormat="1" applyFont="1" applyFill="1" applyBorder="1" applyAlignment="1">
      <alignment vertical="center"/>
    </xf>
    <xf numFmtId="41" fontId="17" fillId="0" borderId="6" xfId="0" applyNumberFormat="1" applyFont="1" applyFill="1" applyBorder="1" applyAlignment="1">
      <alignment vertical="center"/>
    </xf>
    <xf numFmtId="0" fontId="0" fillId="0" borderId="0" xfId="0" applyBorder="1"/>
    <xf numFmtId="0" fontId="0" fillId="0" borderId="0" xfId="0" applyFont="1" applyBorder="1"/>
    <xf numFmtId="0" fontId="10" fillId="0" borderId="0" xfId="15" applyBorder="1"/>
    <xf numFmtId="2" fontId="26" fillId="0" borderId="0" xfId="0" applyNumberFormat="1" applyFont="1" applyBorder="1"/>
    <xf numFmtId="0" fontId="26" fillId="0" borderId="0" xfId="0" applyFont="1" applyBorder="1"/>
    <xf numFmtId="3" fontId="17" fillId="0" borderId="0" xfId="0" applyNumberFormat="1" applyFont="1" applyBorder="1"/>
    <xf numFmtId="3" fontId="64" fillId="0" borderId="0" xfId="0" applyNumberFormat="1" applyFont="1" applyBorder="1"/>
    <xf numFmtId="4" fontId="64" fillId="0" borderId="0" xfId="0" applyNumberFormat="1" applyFont="1" applyBorder="1"/>
    <xf numFmtId="3" fontId="64" fillId="0" borderId="0" xfId="0" applyNumberFormat="1" applyFont="1" applyFill="1" applyBorder="1"/>
    <xf numFmtId="4" fontId="26" fillId="0" borderId="0" xfId="0" applyNumberFormat="1" applyFont="1" applyBorder="1"/>
    <xf numFmtId="0" fontId="0" fillId="0" borderId="0" xfId="0" applyFill="1" applyBorder="1"/>
    <xf numFmtId="3" fontId="17" fillId="0" borderId="0" xfId="0" applyNumberFormat="1" applyFont="1" applyFill="1" applyBorder="1"/>
    <xf numFmtId="2" fontId="26" fillId="0" borderId="0" xfId="0" applyNumberFormat="1" applyFont="1" applyFill="1" applyBorder="1"/>
    <xf numFmtId="0" fontId="26" fillId="0" borderId="0" xfId="0" applyFont="1" applyFill="1" applyBorder="1"/>
    <xf numFmtId="4" fontId="64" fillId="0" borderId="0" xfId="0" applyNumberFormat="1" applyFont="1" applyFill="1" applyBorder="1"/>
    <xf numFmtId="0" fontId="60" fillId="0" borderId="0" xfId="0" applyFont="1" applyFill="1" applyBorder="1"/>
    <xf numFmtId="3" fontId="43" fillId="0" borderId="18" xfId="2" applyNumberFormat="1" applyFont="1" applyFill="1" applyBorder="1" applyAlignment="1"/>
    <xf numFmtId="3" fontId="43" fillId="0" borderId="1" xfId="2" applyNumberFormat="1" applyFont="1" applyFill="1" applyBorder="1" applyAlignment="1"/>
    <xf numFmtId="2" fontId="5" fillId="0" borderId="0" xfId="2" applyNumberFormat="1" applyFont="1" applyFill="1" applyBorder="1"/>
    <xf numFmtId="0" fontId="17" fillId="2" borderId="7" xfId="5" applyFont="1" applyFill="1" applyBorder="1"/>
    <xf numFmtId="41" fontId="17" fillId="0" borderId="2" xfId="6" applyNumberFormat="1" applyFont="1" applyFill="1" applyBorder="1" applyAlignment="1">
      <alignment horizontal="right" vertical="center" indent="1"/>
    </xf>
    <xf numFmtId="41" fontId="17" fillId="0" borderId="5" xfId="6" applyNumberFormat="1" applyFont="1" applyFill="1" applyBorder="1" applyAlignment="1">
      <alignment horizontal="right" vertical="center" indent="1"/>
    </xf>
    <xf numFmtId="41" fontId="17" fillId="0" borderId="7" xfId="6" applyNumberFormat="1" applyFont="1" applyFill="1" applyBorder="1" applyAlignment="1">
      <alignment horizontal="right" indent="1"/>
    </xf>
    <xf numFmtId="41" fontId="17" fillId="0" borderId="18" xfId="6" applyNumberFormat="1" applyFont="1" applyFill="1" applyBorder="1" applyAlignment="1">
      <alignment horizontal="right" indent="1"/>
    </xf>
    <xf numFmtId="41" fontId="17" fillId="0" borderId="10" xfId="6" applyNumberFormat="1" applyFont="1" applyFill="1" applyBorder="1" applyAlignment="1">
      <alignment horizontal="right" indent="1"/>
    </xf>
    <xf numFmtId="41" fontId="17" fillId="0" borderId="6" xfId="6" applyNumberFormat="1" applyFont="1" applyFill="1" applyBorder="1" applyAlignment="1">
      <alignment horizontal="right" indent="1"/>
    </xf>
    <xf numFmtId="4" fontId="17" fillId="2" borderId="18" xfId="2" applyNumberFormat="1" applyFont="1" applyFill="1" applyBorder="1" applyAlignment="1"/>
    <xf numFmtId="165" fontId="6" fillId="0" borderId="0" xfId="2" applyNumberFormat="1" applyFont="1" applyFill="1" applyBorder="1"/>
    <xf numFmtId="0" fontId="5" fillId="11" borderId="0" xfId="2" applyFill="1" applyBorder="1"/>
    <xf numFmtId="0" fontId="5" fillId="0" borderId="0" xfId="2" applyFill="1" applyBorder="1"/>
    <xf numFmtId="0" fontId="17" fillId="4" borderId="0" xfId="5" applyFont="1" applyFill="1" applyBorder="1" applyAlignment="1">
      <alignment vertical="center" wrapText="1"/>
    </xf>
    <xf numFmtId="0" fontId="43" fillId="0" borderId="0" xfId="5" applyFont="1" applyFill="1" applyBorder="1"/>
    <xf numFmtId="4" fontId="43" fillId="2" borderId="0" xfId="5" applyNumberFormat="1" applyFont="1" applyFill="1" applyBorder="1" applyAlignment="1">
      <alignment horizontal="right"/>
    </xf>
    <xf numFmtId="4" fontId="43" fillId="12" borderId="0" xfId="5" applyNumberFormat="1" applyFont="1" applyFill="1" applyBorder="1" applyAlignment="1">
      <alignment horizontal="right"/>
    </xf>
    <xf numFmtId="0" fontId="17" fillId="0" borderId="0" xfId="5" applyFont="1" applyFill="1" applyBorder="1"/>
    <xf numFmtId="4" fontId="17" fillId="2" borderId="0" xfId="2" applyNumberFormat="1" applyFont="1" applyFill="1" applyBorder="1"/>
    <xf numFmtId="4" fontId="29" fillId="0" borderId="0" xfId="2" applyNumberFormat="1" applyFont="1" applyFill="1" applyBorder="1" applyAlignment="1">
      <alignment horizontal="right"/>
    </xf>
    <xf numFmtId="4" fontId="17" fillId="12" borderId="0" xfId="2" applyNumberFormat="1" applyFont="1" applyFill="1" applyBorder="1"/>
    <xf numFmtId="4" fontId="29" fillId="12" borderId="0" xfId="2" applyNumberFormat="1" applyFont="1" applyFill="1" applyBorder="1" applyAlignment="1">
      <alignment horizontal="right"/>
    </xf>
    <xf numFmtId="0" fontId="17" fillId="11" borderId="0" xfId="5" applyFont="1" applyFill="1" applyBorder="1"/>
    <xf numFmtId="4" fontId="17" fillId="11" borderId="0" xfId="2" applyNumberFormat="1" applyFont="1" applyFill="1" applyBorder="1"/>
    <xf numFmtId="0" fontId="17" fillId="0" borderId="0" xfId="5" applyFont="1" applyFill="1" applyBorder="1" applyAlignment="1">
      <alignment vertical="center" wrapText="1"/>
    </xf>
    <xf numFmtId="4" fontId="17" fillId="0" borderId="0" xfId="2" applyNumberFormat="1" applyFont="1" applyFill="1" applyBorder="1" applyAlignment="1">
      <alignment vertical="center"/>
    </xf>
    <xf numFmtId="41" fontId="74" fillId="0" borderId="0" xfId="6" applyNumberFormat="1" applyFont="1" applyFill="1" applyBorder="1" applyAlignment="1">
      <alignment horizontal="right" vertical="center"/>
    </xf>
    <xf numFmtId="4" fontId="17" fillId="12" borderId="0" xfId="2" applyNumberFormat="1" applyFont="1" applyFill="1" applyBorder="1" applyAlignment="1">
      <alignment vertical="center"/>
    </xf>
    <xf numFmtId="41" fontId="74" fillId="12" borderId="0" xfId="6" applyNumberFormat="1" applyFont="1" applyFill="1" applyBorder="1" applyAlignment="1">
      <alignment horizontal="right" vertical="center"/>
    </xf>
    <xf numFmtId="0" fontId="17" fillId="0" borderId="0" xfId="5" applyFont="1" applyFill="1" applyBorder="1" applyAlignment="1"/>
    <xf numFmtId="41" fontId="74" fillId="0" borderId="0" xfId="6" applyNumberFormat="1" applyFont="1" applyFill="1" applyBorder="1" applyAlignment="1">
      <alignment horizontal="right"/>
    </xf>
    <xf numFmtId="4" fontId="17" fillId="12" borderId="0" xfId="2" applyNumberFormat="1" applyFont="1" applyFill="1" applyBorder="1" applyAlignment="1"/>
    <xf numFmtId="41" fontId="74" fillId="12" borderId="0" xfId="6" applyNumberFormat="1" applyFont="1" applyFill="1" applyBorder="1" applyAlignment="1">
      <alignment horizontal="right"/>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3" fontId="17" fillId="0" borderId="1" xfId="2" applyNumberFormat="1" applyFont="1" applyFill="1" applyBorder="1" applyAlignment="1">
      <alignment vertical="center"/>
    </xf>
    <xf numFmtId="4" fontId="17" fillId="0" borderId="18" xfId="2" applyNumberFormat="1" applyFont="1" applyFill="1" applyBorder="1" applyAlignment="1">
      <alignment vertical="center"/>
    </xf>
    <xf numFmtId="4" fontId="17" fillId="0" borderId="6" xfId="2" applyNumberFormat="1" applyFont="1" applyFill="1" applyBorder="1" applyAlignment="1">
      <alignment vertical="center"/>
    </xf>
    <xf numFmtId="4" fontId="17" fillId="0" borderId="6" xfId="2" applyNumberFormat="1" applyFont="1" applyFill="1" applyBorder="1" applyAlignment="1">
      <alignment horizontal="right" vertical="center"/>
    </xf>
    <xf numFmtId="4" fontId="17" fillId="0" borderId="8" xfId="2" applyNumberFormat="1" applyFont="1" applyFill="1" applyBorder="1" applyAlignment="1">
      <alignment vertical="center"/>
    </xf>
    <xf numFmtId="4" fontId="17" fillId="0" borderId="18" xfId="2" applyNumberFormat="1" applyFont="1" applyFill="1" applyBorder="1" applyAlignment="1">
      <alignment horizontal="right" vertical="center"/>
    </xf>
    <xf numFmtId="3" fontId="17" fillId="0" borderId="7" xfId="2" applyNumberFormat="1" applyFont="1" applyFill="1" applyBorder="1" applyAlignment="1">
      <alignment vertical="center"/>
    </xf>
    <xf numFmtId="3" fontId="17" fillId="0" borderId="18" xfId="2" applyNumberFormat="1" applyFont="1" applyFill="1" applyBorder="1" applyAlignment="1">
      <alignment vertical="center"/>
    </xf>
    <xf numFmtId="3" fontId="17" fillId="0" borderId="8" xfId="2" applyNumberFormat="1" applyFont="1" applyFill="1" applyBorder="1" applyAlignment="1">
      <alignment vertical="center"/>
    </xf>
    <xf numFmtId="3" fontId="17" fillId="0" borderId="6" xfId="2" applyNumberFormat="1" applyFont="1" applyFill="1" applyBorder="1" applyAlignment="1">
      <alignment vertical="center"/>
    </xf>
    <xf numFmtId="3" fontId="17" fillId="0" borderId="14" xfId="2" applyNumberFormat="1" applyFont="1" applyFill="1" applyBorder="1" applyAlignment="1">
      <alignment vertical="center"/>
    </xf>
    <xf numFmtId="4" fontId="48" fillId="0" borderId="18" xfId="6" applyNumberFormat="1" applyFont="1" applyFill="1" applyBorder="1" applyAlignment="1">
      <alignment vertical="center"/>
    </xf>
    <xf numFmtId="2" fontId="48" fillId="0" borderId="18" xfId="6" applyNumberFormat="1" applyFont="1" applyFill="1" applyBorder="1" applyAlignment="1">
      <alignment vertical="center"/>
    </xf>
    <xf numFmtId="0" fontId="17" fillId="0" borderId="9" xfId="6" applyFont="1" applyFill="1" applyBorder="1" applyAlignment="1">
      <alignment vertical="center" wrapText="1"/>
    </xf>
    <xf numFmtId="3" fontId="17" fillId="0" borderId="9" xfId="6" applyNumberFormat="1" applyFont="1" applyFill="1" applyBorder="1" applyAlignment="1">
      <alignment vertical="center"/>
    </xf>
    <xf numFmtId="0" fontId="17" fillId="0" borderId="18" xfId="6" applyFont="1" applyFill="1" applyBorder="1" applyAlignment="1">
      <alignment horizontal="right" vertical="center" wrapText="1"/>
    </xf>
    <xf numFmtId="2" fontId="17" fillId="0" borderId="18" xfId="6" applyNumberFormat="1" applyFont="1" applyFill="1" applyBorder="1" applyAlignment="1">
      <alignment horizontal="right" vertical="center" wrapText="1"/>
    </xf>
    <xf numFmtId="0" fontId="23" fillId="0" borderId="0" xfId="6" applyFont="1" applyBorder="1"/>
    <xf numFmtId="0" fontId="75" fillId="0" borderId="0" xfId="6" applyFont="1" applyBorder="1"/>
    <xf numFmtId="0" fontId="76" fillId="0" borderId="0" xfId="6" applyFont="1" applyBorder="1"/>
    <xf numFmtId="3" fontId="75" fillId="0" borderId="0" xfId="6" applyNumberFormat="1" applyFont="1" applyBorder="1"/>
    <xf numFmtId="3" fontId="76" fillId="0" borderId="0" xfId="6" applyNumberFormat="1" applyFont="1" applyBorder="1"/>
    <xf numFmtId="3" fontId="20" fillId="0" borderId="0" xfId="6" applyNumberFormat="1" applyBorder="1"/>
    <xf numFmtId="4" fontId="76" fillId="0" borderId="0" xfId="6" applyNumberFormat="1" applyFont="1" applyBorder="1"/>
    <xf numFmtId="4" fontId="20" fillId="0" borderId="0" xfId="6" applyNumberFormat="1" applyBorder="1"/>
    <xf numFmtId="4" fontId="75" fillId="0" borderId="0" xfId="6" applyNumberFormat="1" applyFont="1" applyBorder="1"/>
    <xf numFmtId="165" fontId="20" fillId="0" borderId="0" xfId="6" applyNumberFormat="1" applyBorder="1"/>
    <xf numFmtId="0" fontId="70" fillId="0" borderId="0" xfId="6" applyFont="1" applyBorder="1"/>
    <xf numFmtId="43" fontId="10" fillId="0" borderId="0" xfId="6" applyNumberFormat="1" applyFont="1" applyFill="1" applyBorder="1" applyAlignment="1">
      <alignment horizontal="right" vertical="center"/>
    </xf>
    <xf numFmtId="3" fontId="17" fillId="0" borderId="0" xfId="6" applyNumberFormat="1" applyFont="1" applyFill="1" applyBorder="1" applyAlignment="1">
      <alignment horizontal="right" vertical="center" wrapText="1"/>
    </xf>
    <xf numFmtId="4" fontId="17" fillId="0" borderId="0" xfId="6" applyNumberFormat="1" applyFont="1" applyFill="1" applyBorder="1" applyAlignment="1">
      <alignment horizontal="right" vertical="center"/>
    </xf>
    <xf numFmtId="43" fontId="10" fillId="0" borderId="9" xfId="6" applyNumberFormat="1" applyFont="1" applyFill="1" applyBorder="1" applyAlignment="1">
      <alignment horizontal="right" vertical="center"/>
    </xf>
    <xf numFmtId="4" fontId="26" fillId="0" borderId="6" xfId="0" applyNumberFormat="1" applyFont="1" applyFill="1" applyBorder="1" applyAlignment="1">
      <alignment vertical="center"/>
    </xf>
    <xf numFmtId="3" fontId="3" fillId="0" borderId="0" xfId="0" applyNumberFormat="1" applyFont="1"/>
    <xf numFmtId="3" fontId="26" fillId="0" borderId="6" xfId="0" applyNumberFormat="1" applyFont="1" applyFill="1" applyBorder="1" applyAlignment="1">
      <alignment vertical="center"/>
    </xf>
    <xf numFmtId="4" fontId="26" fillId="0" borderId="0" xfId="0" applyNumberFormat="1" applyFont="1" applyBorder="1" applyAlignment="1">
      <alignment vertical="center"/>
    </xf>
    <xf numFmtId="0" fontId="26" fillId="4" borderId="0" xfId="0" applyFont="1" applyFill="1" applyBorder="1" applyAlignment="1">
      <alignment horizontal="center" vertical="center" wrapText="1"/>
    </xf>
    <xf numFmtId="3" fontId="0" fillId="0" borderId="0" xfId="0" applyNumberFormat="1" applyBorder="1"/>
    <xf numFmtId="0" fontId="3" fillId="0" borderId="0" xfId="0" applyFont="1" applyBorder="1"/>
    <xf numFmtId="4" fontId="0" fillId="0" borderId="0" xfId="0" applyNumberFormat="1"/>
    <xf numFmtId="0" fontId="17" fillId="0" borderId="0" xfId="2" applyFont="1" applyBorder="1" applyAlignment="1">
      <alignment horizontal="center" vertical="center" wrapText="1"/>
    </xf>
    <xf numFmtId="0" fontId="26" fillId="4" borderId="5" xfId="0" applyFont="1" applyFill="1" applyBorder="1" applyAlignment="1">
      <alignment horizontal="center" vertical="center" wrapText="1"/>
    </xf>
    <xf numFmtId="3" fontId="26" fillId="0" borderId="18" xfId="0" applyNumberFormat="1" applyFont="1" applyBorder="1" applyAlignment="1">
      <alignment vertical="center"/>
    </xf>
    <xf numFmtId="3" fontId="26" fillId="0" borderId="6" xfId="0" applyNumberFormat="1" applyFont="1" applyBorder="1" applyAlignment="1">
      <alignment vertical="center"/>
    </xf>
    <xf numFmtId="164" fontId="26" fillId="0" borderId="18" xfId="0" applyNumberFormat="1" applyFont="1" applyBorder="1" applyAlignment="1">
      <alignment horizontal="center" vertical="center"/>
    </xf>
    <xf numFmtId="0" fontId="39" fillId="0" borderId="18" xfId="0" applyFont="1" applyBorder="1"/>
    <xf numFmtId="3" fontId="39" fillId="0" borderId="18" xfId="0" applyNumberFormat="1" applyFont="1" applyBorder="1"/>
    <xf numFmtId="0" fontId="26" fillId="0" borderId="18" xfId="0" applyFont="1" applyBorder="1"/>
    <xf numFmtId="3" fontId="26" fillId="0" borderId="18" xfId="0" applyNumberFormat="1" applyFont="1" applyBorder="1"/>
    <xf numFmtId="0" fontId="26" fillId="0" borderId="6" xfId="0" applyFont="1" applyBorder="1"/>
    <xf numFmtId="3" fontId="26" fillId="0" borderId="6" xfId="0" applyNumberFormat="1" applyFont="1" applyBorder="1"/>
    <xf numFmtId="0" fontId="17" fillId="0" borderId="0" xfId="2" applyFont="1" applyBorder="1" applyAlignment="1">
      <alignment vertical="center" wrapText="1"/>
    </xf>
    <xf numFmtId="0" fontId="17" fillId="0" borderId="0" xfId="2" applyFont="1" applyFill="1" applyBorder="1" applyAlignment="1">
      <alignment vertical="center" wrapText="1"/>
    </xf>
    <xf numFmtId="0" fontId="39" fillId="0" borderId="0" xfId="0" applyFont="1" applyBorder="1" applyAlignment="1">
      <alignment vertical="center"/>
    </xf>
    <xf numFmtId="164" fontId="26" fillId="0" borderId="0" xfId="0" applyNumberFormat="1" applyFont="1" applyBorder="1" applyAlignment="1">
      <alignment horizontal="center" vertical="center"/>
    </xf>
    <xf numFmtId="0" fontId="39" fillId="0" borderId="0" xfId="0" applyFont="1" applyBorder="1"/>
    <xf numFmtId="3" fontId="39" fillId="0" borderId="0" xfId="0" applyNumberFormat="1" applyFont="1" applyBorder="1"/>
    <xf numFmtId="170" fontId="39" fillId="0" borderId="0" xfId="0" applyNumberFormat="1" applyFont="1" applyBorder="1"/>
    <xf numFmtId="171" fontId="39" fillId="0" borderId="0" xfId="17" applyNumberFormat="1" applyFont="1" applyBorder="1"/>
    <xf numFmtId="172" fontId="0" fillId="0" borderId="0" xfId="0" applyNumberFormat="1" applyBorder="1"/>
    <xf numFmtId="41" fontId="26" fillId="0" borderId="0" xfId="0" applyNumberFormat="1" applyFont="1" applyBorder="1"/>
    <xf numFmtId="173" fontId="26" fillId="0" borderId="0" xfId="0" applyNumberFormat="1" applyFont="1" applyBorder="1"/>
    <xf numFmtId="41" fontId="26" fillId="0" borderId="6" xfId="0" applyNumberFormat="1" applyFont="1" applyFill="1" applyBorder="1" applyAlignment="1">
      <alignment vertical="center"/>
    </xf>
    <xf numFmtId="0" fontId="39" fillId="0" borderId="1" xfId="0" applyFont="1" applyFill="1" applyBorder="1" applyAlignment="1">
      <alignment vertical="center"/>
    </xf>
    <xf numFmtId="3" fontId="43" fillId="0" borderId="1" xfId="0" applyNumberFormat="1" applyFont="1" applyFill="1" applyBorder="1" applyAlignment="1">
      <alignment vertical="center"/>
    </xf>
    <xf numFmtId="0" fontId="26" fillId="0" borderId="6" xfId="0" applyFont="1" applyFill="1" applyBorder="1" applyAlignment="1">
      <alignment vertical="center"/>
    </xf>
    <xf numFmtId="3" fontId="26" fillId="0" borderId="18" xfId="0" applyNumberFormat="1" applyFont="1" applyFill="1" applyBorder="1"/>
    <xf numFmtId="41" fontId="26" fillId="0" borderId="18" xfId="0" applyNumberFormat="1" applyFont="1" applyFill="1" applyBorder="1"/>
    <xf numFmtId="3" fontId="26" fillId="0" borderId="6" xfId="0" applyNumberFormat="1" applyFont="1" applyFill="1" applyBorder="1"/>
    <xf numFmtId="41" fontId="26" fillId="0" borderId="6" xfId="0" applyNumberFormat="1" applyFont="1" applyFill="1" applyBorder="1"/>
    <xf numFmtId="4" fontId="29" fillId="0" borderId="18" xfId="8" applyNumberFormat="1" applyFont="1" applyFill="1" applyBorder="1" applyAlignment="1">
      <alignment vertical="center"/>
    </xf>
    <xf numFmtId="4" fontId="49" fillId="0" borderId="18" xfId="8" applyNumberFormat="1" applyFont="1" applyFill="1" applyBorder="1" applyAlignment="1">
      <alignment horizontal="right" vertical="center" wrapText="1"/>
    </xf>
    <xf numFmtId="4" fontId="17" fillId="0" borderId="18" xfId="8" applyNumberFormat="1" applyFont="1" applyFill="1" applyBorder="1" applyAlignment="1">
      <alignment horizontal="right" vertical="center"/>
    </xf>
    <xf numFmtId="4" fontId="17" fillId="0" borderId="0" xfId="8" applyNumberFormat="1" applyFont="1" applyFill="1" applyBorder="1" applyAlignment="1">
      <alignment horizontal="right" vertical="center"/>
    </xf>
    <xf numFmtId="4" fontId="17" fillId="0" borderId="7" xfId="8" applyNumberFormat="1" applyFont="1" applyFill="1" applyBorder="1" applyAlignment="1">
      <alignment vertical="center"/>
    </xf>
    <xf numFmtId="10" fontId="17" fillId="0" borderId="7" xfId="4" applyNumberFormat="1" applyFont="1" applyFill="1" applyBorder="1" applyAlignment="1">
      <alignment horizontal="right" vertical="center"/>
    </xf>
    <xf numFmtId="4" fontId="17" fillId="0" borderId="18" xfId="8" applyNumberFormat="1" applyFont="1" applyFill="1" applyBorder="1" applyAlignment="1">
      <alignment vertical="center"/>
    </xf>
    <xf numFmtId="4" fontId="29" fillId="0" borderId="6" xfId="8" applyNumberFormat="1" applyFont="1" applyFill="1" applyBorder="1" applyAlignment="1">
      <alignment vertical="center"/>
    </xf>
    <xf numFmtId="4" fontId="49" fillId="0" borderId="6" xfId="8" applyNumberFormat="1" applyFont="1" applyFill="1" applyBorder="1" applyAlignment="1">
      <alignment horizontal="right" vertical="center" wrapText="1"/>
    </xf>
    <xf numFmtId="4" fontId="17" fillId="0" borderId="6" xfId="8" applyNumberFormat="1" applyFont="1" applyFill="1" applyBorder="1" applyAlignment="1">
      <alignment horizontal="right" vertical="center"/>
    </xf>
    <xf numFmtId="4" fontId="17" fillId="0" borderId="13" xfId="8" applyNumberFormat="1" applyFont="1" applyFill="1" applyBorder="1" applyAlignment="1">
      <alignment horizontal="right" vertical="center"/>
    </xf>
    <xf numFmtId="4" fontId="17" fillId="0" borderId="10" xfId="8" applyNumberFormat="1" applyFont="1" applyFill="1" applyBorder="1" applyAlignment="1">
      <alignment vertical="center"/>
    </xf>
    <xf numFmtId="10" fontId="17" fillId="0" borderId="10" xfId="4" applyNumberFormat="1" applyFont="1" applyFill="1" applyBorder="1" applyAlignment="1">
      <alignment horizontal="right" vertical="center"/>
    </xf>
    <xf numFmtId="4" fontId="17" fillId="0" borderId="6" xfId="8" applyNumberFormat="1" applyFont="1" applyFill="1" applyBorder="1" applyAlignment="1">
      <alignment vertical="center"/>
    </xf>
    <xf numFmtId="0" fontId="5" fillId="13" borderId="0" xfId="9" applyFill="1"/>
    <xf numFmtId="49" fontId="17" fillId="0" borderId="0" xfId="0" applyNumberFormat="1" applyFont="1" applyAlignment="1">
      <alignment horizontal="left" vertical="top" wrapText="1"/>
    </xf>
    <xf numFmtId="3" fontId="17" fillId="0" borderId="6" xfId="6" applyNumberFormat="1" applyFont="1" applyFill="1" applyBorder="1" applyAlignment="1">
      <alignment vertical="center"/>
    </xf>
    <xf numFmtId="41" fontId="17" fillId="0" borderId="6" xfId="6" applyNumberFormat="1" applyFont="1" applyFill="1" applyBorder="1" applyAlignment="1">
      <alignment horizontal="right" vertical="center"/>
    </xf>
    <xf numFmtId="3" fontId="26" fillId="0" borderId="8" xfId="0" applyNumberFormat="1" applyFont="1" applyBorder="1" applyAlignment="1">
      <alignment horizontal="right" vertical="center"/>
    </xf>
    <xf numFmtId="3" fontId="26" fillId="0" borderId="14" xfId="0" applyNumberFormat="1" applyFont="1" applyBorder="1" applyAlignment="1">
      <alignment horizontal="right" vertical="center"/>
    </xf>
    <xf numFmtId="3" fontId="26" fillId="0" borderId="1" xfId="0" applyNumberFormat="1" applyFont="1" applyBorder="1" applyAlignment="1">
      <alignment vertical="center"/>
    </xf>
    <xf numFmtId="3" fontId="26" fillId="0" borderId="9" xfId="0" applyNumberFormat="1" applyFont="1" applyBorder="1" applyAlignment="1">
      <alignment vertical="center"/>
    </xf>
    <xf numFmtId="3" fontId="26" fillId="0" borderId="7" xfId="0" applyNumberFormat="1" applyFont="1" applyBorder="1" applyAlignment="1">
      <alignment vertical="center"/>
    </xf>
    <xf numFmtId="41" fontId="17" fillId="0" borderId="7" xfId="6" applyNumberFormat="1" applyFont="1" applyFill="1" applyBorder="1" applyAlignment="1">
      <alignment horizontal="right" vertical="center"/>
    </xf>
    <xf numFmtId="3" fontId="26" fillId="0" borderId="10" xfId="0" applyNumberFormat="1" applyFont="1" applyBorder="1" applyAlignment="1">
      <alignment vertical="center"/>
    </xf>
    <xf numFmtId="3" fontId="26" fillId="0" borderId="1" xfId="0" applyNumberFormat="1" applyFont="1" applyBorder="1" applyAlignment="1">
      <alignment horizontal="right" vertical="center"/>
    </xf>
    <xf numFmtId="3" fontId="26" fillId="0" borderId="13" xfId="0" applyNumberFormat="1" applyFont="1" applyBorder="1" applyAlignment="1">
      <alignment vertical="center"/>
    </xf>
    <xf numFmtId="41" fontId="26" fillId="0" borderId="8" xfId="0" applyNumberFormat="1" applyFont="1" applyBorder="1" applyAlignment="1">
      <alignment horizontal="right" vertical="center"/>
    </xf>
    <xf numFmtId="41" fontId="17" fillId="0" borderId="18" xfId="0" applyNumberFormat="1" applyFont="1" applyFill="1" applyBorder="1" applyAlignment="1">
      <alignment horizontal="right" vertical="center"/>
    </xf>
    <xf numFmtId="41" fontId="17" fillId="0" borderId="6" xfId="0" applyNumberFormat="1" applyFont="1" applyFill="1" applyBorder="1" applyAlignment="1">
      <alignment horizontal="right" vertical="center"/>
    </xf>
    <xf numFmtId="0" fontId="8" fillId="0" borderId="8" xfId="16" applyBorder="1" applyAlignment="1">
      <alignment horizontal="center" vertical="center"/>
    </xf>
    <xf numFmtId="0" fontId="8" fillId="0" borderId="7" xfId="0" applyFont="1" applyBorder="1" applyAlignment="1">
      <alignment horizontal="center" vertical="center"/>
    </xf>
    <xf numFmtId="164" fontId="17" fillId="0" borderId="0" xfId="6" applyNumberFormat="1" applyFont="1" applyFill="1" applyBorder="1" applyAlignment="1">
      <alignment vertical="center"/>
    </xf>
    <xf numFmtId="10" fontId="5" fillId="0" borderId="0" xfId="2" applyNumberFormat="1" applyFont="1"/>
    <xf numFmtId="10" fontId="0" fillId="0" borderId="0" xfId="0" applyNumberFormat="1"/>
    <xf numFmtId="0" fontId="17" fillId="4" borderId="5" xfId="2" applyFont="1" applyFill="1" applyBorder="1" applyAlignment="1">
      <alignment horizontal="center" vertical="center" wrapText="1"/>
    </xf>
    <xf numFmtId="164" fontId="17" fillId="11" borderId="0" xfId="4" applyNumberFormat="1" applyFont="1" applyFill="1" applyBorder="1" applyAlignment="1">
      <alignment horizontal="center" vertical="center"/>
    </xf>
    <xf numFmtId="10" fontId="17" fillId="0" borderId="0" xfId="4" applyNumberFormat="1" applyFont="1" applyBorder="1" applyAlignment="1" applyProtection="1">
      <alignment horizontal="center" vertical="center"/>
    </xf>
    <xf numFmtId="164" fontId="17" fillId="0" borderId="0" xfId="4" applyNumberFormat="1" applyFont="1" applyBorder="1" applyAlignment="1" applyProtection="1">
      <alignment horizontal="center" vertical="center"/>
    </xf>
    <xf numFmtId="10" fontId="17" fillId="0" borderId="6" xfId="4" applyNumberFormat="1" applyFont="1" applyBorder="1" applyAlignment="1">
      <alignment horizontal="center" vertical="center"/>
    </xf>
    <xf numFmtId="164" fontId="17" fillId="0" borderId="0" xfId="4" applyNumberFormat="1" applyFont="1" applyBorder="1" applyAlignment="1">
      <alignment horizontal="center" vertical="center"/>
    </xf>
    <xf numFmtId="3" fontId="43" fillId="0" borderId="18" xfId="2" applyNumberFormat="1" applyFont="1" applyBorder="1" applyAlignment="1" applyProtection="1">
      <alignment horizontal="right" vertical="center"/>
    </xf>
    <xf numFmtId="41" fontId="43" fillId="0" borderId="18" xfId="2" applyNumberFormat="1" applyFont="1" applyBorder="1" applyAlignment="1" applyProtection="1">
      <alignment horizontal="right" vertical="center"/>
    </xf>
    <xf numFmtId="164" fontId="17" fillId="0" borderId="0" xfId="2" applyNumberFormat="1" applyFont="1" applyFill="1" applyBorder="1" applyAlignment="1">
      <alignment horizontal="center" vertical="center"/>
    </xf>
    <xf numFmtId="0" fontId="43" fillId="0" borderId="9" xfId="2" applyFont="1" applyBorder="1" applyAlignment="1">
      <alignment horizontal="left" vertical="center" wrapText="1"/>
    </xf>
    <xf numFmtId="3" fontId="17" fillId="0" borderId="13" xfId="2" applyNumberFormat="1" applyFont="1" applyFill="1" applyBorder="1" applyAlignment="1">
      <alignment horizontal="right" vertical="center"/>
    </xf>
    <xf numFmtId="3" fontId="43" fillId="0" borderId="18" xfId="6" applyNumberFormat="1" applyFont="1" applyBorder="1" applyAlignment="1" applyProtection="1">
      <alignment vertical="center"/>
    </xf>
    <xf numFmtId="41" fontId="43" fillId="0" borderId="18" xfId="6" applyNumberFormat="1" applyFont="1" applyBorder="1" applyAlignment="1" applyProtection="1">
      <alignment vertical="center"/>
    </xf>
    <xf numFmtId="164" fontId="43" fillId="0" borderId="7" xfId="2" applyNumberFormat="1" applyFont="1" applyBorder="1" applyAlignment="1">
      <alignment horizontal="center" vertical="center"/>
    </xf>
    <xf numFmtId="164" fontId="43" fillId="0" borderId="18" xfId="2" applyNumberFormat="1" applyFont="1" applyBorder="1" applyAlignment="1" applyProtection="1">
      <alignment horizontal="center" vertical="center"/>
    </xf>
    <xf numFmtId="3" fontId="43" fillId="0" borderId="0" xfId="2" applyNumberFormat="1" applyFont="1" applyBorder="1" applyAlignment="1" applyProtection="1">
      <alignment horizontal="right" vertical="center"/>
    </xf>
    <xf numFmtId="41" fontId="8" fillId="0" borderId="6" xfId="0" applyNumberFormat="1" applyFont="1" applyFill="1" applyBorder="1" applyAlignment="1" applyProtection="1">
      <alignment horizontal="right" vertical="center"/>
      <protection locked="0"/>
    </xf>
    <xf numFmtId="164" fontId="43" fillId="0" borderId="0" xfId="2" applyNumberFormat="1" applyFont="1" applyBorder="1" applyAlignment="1">
      <alignment horizontal="center"/>
    </xf>
    <xf numFmtId="10" fontId="17" fillId="0" borderId="0" xfId="2" applyNumberFormat="1" applyFont="1" applyBorder="1" applyAlignment="1">
      <alignment horizontal="center"/>
    </xf>
    <xf numFmtId="164" fontId="17" fillId="0" borderId="0" xfId="4" applyNumberFormat="1" applyFont="1" applyBorder="1" applyAlignment="1">
      <alignment horizontal="center"/>
    </xf>
    <xf numFmtId="164" fontId="17" fillId="0" borderId="0" xfId="2" applyNumberFormat="1" applyFont="1" applyBorder="1" applyAlignment="1">
      <alignment horizontal="center"/>
    </xf>
    <xf numFmtId="164" fontId="43" fillId="11" borderId="0" xfId="2" applyNumberFormat="1" applyFont="1" applyFill="1" applyBorder="1" applyAlignment="1">
      <alignment horizontal="center"/>
    </xf>
    <xf numFmtId="164" fontId="43" fillId="0" borderId="0" xfId="4" applyNumberFormat="1" applyFont="1" applyBorder="1" applyAlignment="1">
      <alignment horizontal="center"/>
    </xf>
    <xf numFmtId="4" fontId="43" fillId="0" borderId="0" xfId="2" applyNumberFormat="1" applyFont="1" applyBorder="1" applyAlignment="1">
      <alignment horizontal="right"/>
    </xf>
    <xf numFmtId="4" fontId="17" fillId="0" borderId="0" xfId="2" applyNumberFormat="1" applyFont="1" applyBorder="1" applyAlignment="1"/>
    <xf numFmtId="4" fontId="43" fillId="0" borderId="1" xfId="2" applyNumberFormat="1" applyFont="1" applyBorder="1" applyAlignment="1"/>
    <xf numFmtId="10" fontId="26" fillId="11" borderId="0" xfId="11" applyNumberFormat="1" applyFont="1" applyFill="1" applyBorder="1" applyAlignment="1">
      <alignment vertical="center"/>
    </xf>
    <xf numFmtId="10" fontId="0" fillId="0" borderId="0" xfId="0" applyNumberFormat="1" applyBorder="1"/>
    <xf numFmtId="174" fontId="0" fillId="0" borderId="0" xfId="11" applyNumberFormat="1" applyFont="1" applyBorder="1"/>
    <xf numFmtId="10" fontId="0" fillId="0" borderId="0" xfId="11" applyNumberFormat="1" applyFont="1" applyBorder="1"/>
    <xf numFmtId="10" fontId="26" fillId="0" borderId="5" xfId="11" applyNumberFormat="1" applyFont="1" applyBorder="1" applyAlignment="1">
      <alignment vertical="center"/>
    </xf>
    <xf numFmtId="10" fontId="43" fillId="0" borderId="1" xfId="2" applyNumberFormat="1" applyFont="1" applyBorder="1" applyAlignment="1">
      <alignment horizontal="center"/>
    </xf>
    <xf numFmtId="4" fontId="17" fillId="0" borderId="2" xfId="5" applyNumberFormat="1" applyFont="1" applyFill="1" applyBorder="1" applyAlignment="1">
      <alignment vertical="center"/>
    </xf>
    <xf numFmtId="43" fontId="10" fillId="0" borderId="1" xfId="6" applyNumberFormat="1" applyFont="1" applyFill="1" applyBorder="1" applyAlignment="1">
      <alignment horizontal="right" vertical="center"/>
    </xf>
    <xf numFmtId="43" fontId="10" fillId="0" borderId="18" xfId="6" applyNumberFormat="1" applyFont="1" applyFill="1" applyBorder="1" applyAlignment="1">
      <alignment horizontal="right" vertical="center"/>
    </xf>
    <xf numFmtId="43" fontId="10" fillId="0" borderId="6" xfId="6" applyNumberFormat="1" applyFont="1" applyFill="1" applyBorder="1" applyAlignment="1">
      <alignment horizontal="right" vertical="center"/>
    </xf>
    <xf numFmtId="4" fontId="17" fillId="0" borderId="8" xfId="6" applyNumberFormat="1" applyFont="1" applyFill="1" applyBorder="1" applyAlignment="1">
      <alignment vertical="center"/>
    </xf>
    <xf numFmtId="4" fontId="26" fillId="0" borderId="18" xfId="0" applyNumberFormat="1" applyFont="1" applyBorder="1" applyAlignment="1">
      <alignment vertical="center"/>
    </xf>
    <xf numFmtId="4" fontId="26" fillId="0" borderId="6" xfId="0" applyNumberFormat="1" applyFont="1" applyBorder="1" applyAlignment="1">
      <alignment vertical="center"/>
    </xf>
    <xf numFmtId="10" fontId="26" fillId="0" borderId="18" xfId="0" applyNumberFormat="1" applyFont="1" applyBorder="1" applyAlignment="1">
      <alignment horizontal="center" vertical="center"/>
    </xf>
    <xf numFmtId="43" fontId="10" fillId="0" borderId="18" xfId="6" applyNumberFormat="1" applyFont="1" applyFill="1" applyBorder="1" applyAlignment="1">
      <alignment horizontal="center" vertical="center"/>
    </xf>
    <xf numFmtId="43" fontId="26" fillId="0" borderId="0" xfId="0" applyNumberFormat="1" applyFont="1" applyBorder="1" applyAlignment="1">
      <alignment horizontal="center" vertical="center"/>
    </xf>
    <xf numFmtId="165" fontId="39" fillId="0" borderId="18" xfId="0" applyNumberFormat="1" applyFont="1" applyBorder="1"/>
    <xf numFmtId="164" fontId="39" fillId="0" borderId="1" xfId="0" applyNumberFormat="1" applyFont="1" applyBorder="1" applyAlignment="1">
      <alignment horizontal="center" vertical="center"/>
    </xf>
    <xf numFmtId="41" fontId="39" fillId="0" borderId="18" xfId="0" applyNumberFormat="1" applyFont="1" applyBorder="1"/>
    <xf numFmtId="4" fontId="9" fillId="0" borderId="18" xfId="0" applyNumberFormat="1" applyFont="1" applyBorder="1"/>
    <xf numFmtId="0" fontId="33" fillId="0" borderId="0" xfId="9" applyFont="1" applyAlignment="1">
      <alignment horizontal="left" wrapText="1"/>
    </xf>
    <xf numFmtId="0" fontId="52" fillId="0" borderId="0" xfId="9" applyFont="1" applyAlignment="1">
      <alignment horizontal="center" vertical="center" wrapText="1"/>
    </xf>
    <xf numFmtId="0" fontId="34" fillId="0" borderId="0" xfId="9" applyFont="1" applyAlignment="1">
      <alignment horizontal="center" wrapText="1"/>
    </xf>
    <xf numFmtId="0" fontId="34" fillId="0" borderId="0" xfId="9" applyFont="1" applyAlignment="1">
      <alignment horizontal="center"/>
    </xf>
    <xf numFmtId="0" fontId="55" fillId="13" borderId="0" xfId="9" applyFont="1" applyFill="1" applyBorder="1" applyAlignment="1">
      <alignment horizontal="center" vertical="center"/>
    </xf>
    <xf numFmtId="0" fontId="21" fillId="4" borderId="0" xfId="0" applyFont="1" applyFill="1" applyAlignment="1">
      <alignment horizontal="left" vertical="top" wrapText="1"/>
    </xf>
    <xf numFmtId="0" fontId="42" fillId="0" borderId="0" xfId="0" applyFont="1" applyAlignment="1">
      <alignment horizontal="center" vertical="top"/>
    </xf>
    <xf numFmtId="0" fontId="42" fillId="0" borderId="0" xfId="0" applyFont="1" applyAlignment="1">
      <alignment horizontal="center" vertical="center"/>
    </xf>
    <xf numFmtId="0" fontId="42" fillId="0" borderId="0" xfId="0" applyFont="1" applyFill="1" applyAlignment="1">
      <alignment horizontal="center" vertical="center"/>
    </xf>
    <xf numFmtId="0" fontId="54" fillId="5" borderId="0" xfId="6" applyFont="1" applyFill="1" applyAlignment="1">
      <alignment horizontal="center" vertical="center" wrapText="1"/>
    </xf>
    <xf numFmtId="0" fontId="15" fillId="0" borderId="0" xfId="6" applyFont="1" applyAlignment="1">
      <alignment horizontal="left"/>
    </xf>
    <xf numFmtId="0" fontId="17" fillId="4" borderId="2" xfId="6" applyFont="1" applyFill="1" applyBorder="1" applyAlignment="1">
      <alignment horizontal="center" vertical="center" wrapText="1"/>
    </xf>
    <xf numFmtId="0" fontId="43" fillId="4" borderId="2" xfId="2" applyFont="1" applyFill="1" applyBorder="1" applyAlignment="1">
      <alignment horizontal="center" vertical="center" wrapText="1"/>
    </xf>
    <xf numFmtId="0" fontId="43" fillId="4" borderId="3" xfId="2" applyFont="1" applyFill="1" applyBorder="1" applyAlignment="1">
      <alignment horizontal="center" vertical="center" wrapText="1"/>
    </xf>
    <xf numFmtId="0" fontId="43" fillId="4" borderId="4"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4"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80" fillId="0" borderId="0" xfId="6" applyFont="1" applyAlignment="1">
      <alignment horizontal="center" wrapText="1"/>
    </xf>
    <xf numFmtId="0" fontId="80" fillId="0" borderId="0" xfId="6" applyFont="1" applyBorder="1" applyAlignment="1">
      <alignment horizontal="center" wrapText="1"/>
    </xf>
    <xf numFmtId="0" fontId="43" fillId="0" borderId="9" xfId="6" applyFont="1" applyBorder="1" applyAlignment="1">
      <alignment horizontal="center" vertical="center" wrapText="1"/>
    </xf>
    <xf numFmtId="0" fontId="43" fillId="0" borderId="11" xfId="6" applyFont="1" applyBorder="1" applyAlignment="1">
      <alignment horizontal="center" vertical="center" wrapText="1"/>
    </xf>
    <xf numFmtId="0" fontId="43" fillId="0" borderId="0" xfId="6" applyFont="1" applyBorder="1" applyAlignment="1">
      <alignment horizontal="center" vertical="center" wrapText="1"/>
    </xf>
    <xf numFmtId="0" fontId="43" fillId="0" borderId="8" xfId="6" applyFont="1" applyBorder="1" applyAlignment="1">
      <alignment horizontal="center" vertical="center" wrapText="1"/>
    </xf>
    <xf numFmtId="0" fontId="43" fillId="0" borderId="2" xfId="6" applyFont="1" applyBorder="1" applyAlignment="1">
      <alignment horizontal="center" vertical="center"/>
    </xf>
    <xf numFmtId="0" fontId="43" fillId="0" borderId="4" xfId="6" applyFont="1" applyBorder="1" applyAlignment="1">
      <alignment horizontal="center" vertical="center"/>
    </xf>
    <xf numFmtId="0" fontId="43" fillId="0" borderId="11" xfId="6" applyFont="1" applyBorder="1" applyAlignment="1">
      <alignment horizontal="center" vertical="center"/>
    </xf>
    <xf numFmtId="0" fontId="43" fillId="0" borderId="19" xfId="6" applyFont="1" applyBorder="1" applyAlignment="1">
      <alignment horizontal="center" vertical="center"/>
    </xf>
    <xf numFmtId="0" fontId="43" fillId="2" borderId="7" xfId="6" applyFont="1" applyFill="1" applyBorder="1" applyAlignment="1">
      <alignment horizontal="center" vertical="center" wrapText="1"/>
    </xf>
    <xf numFmtId="0" fontId="43" fillId="2" borderId="0" xfId="6" applyFont="1" applyFill="1" applyBorder="1" applyAlignment="1">
      <alignment horizontal="center" vertical="center" wrapText="1"/>
    </xf>
    <xf numFmtId="0" fontId="43" fillId="2" borderId="8" xfId="6" applyFont="1" applyFill="1" applyBorder="1" applyAlignment="1">
      <alignment horizontal="center" vertical="center" wrapText="1"/>
    </xf>
    <xf numFmtId="0" fontId="43" fillId="0" borderId="7" xfId="6" applyFont="1" applyBorder="1" applyAlignment="1">
      <alignment horizontal="center" vertical="center" wrapText="1"/>
    </xf>
    <xf numFmtId="0" fontId="17" fillId="0" borderId="0" xfId="2" applyFont="1" applyFill="1" applyBorder="1" applyAlignment="1">
      <alignment horizontal="center" vertical="center" wrapText="1"/>
    </xf>
    <xf numFmtId="0" fontId="17" fillId="4" borderId="1"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43" fillId="0" borderId="3" xfId="6" applyFont="1" applyBorder="1" applyAlignment="1">
      <alignment horizontal="center" vertical="center"/>
    </xf>
    <xf numFmtId="0" fontId="43" fillId="0" borderId="2" xfId="6" applyFont="1" applyFill="1" applyBorder="1" applyAlignment="1">
      <alignment horizontal="center" vertical="center" wrapText="1"/>
    </xf>
    <xf numFmtId="0" fontId="43" fillId="0" borderId="4" xfId="6" applyFont="1" applyFill="1" applyBorder="1" applyAlignment="1">
      <alignment horizontal="center" vertical="center" wrapText="1"/>
    </xf>
    <xf numFmtId="0" fontId="43" fillId="0" borderId="3" xfId="6" applyFont="1" applyFill="1" applyBorder="1" applyAlignment="1">
      <alignment horizontal="center" vertical="center" wrapText="1"/>
    </xf>
    <xf numFmtId="0" fontId="17" fillId="4" borderId="18" xfId="2" applyFont="1" applyFill="1" applyBorder="1" applyAlignment="1">
      <alignment horizontal="center" vertical="center" wrapText="1"/>
    </xf>
    <xf numFmtId="0" fontId="26" fillId="4" borderId="5" xfId="2" applyFont="1" applyFill="1" applyBorder="1" applyAlignment="1">
      <alignment horizontal="center" vertical="center" wrapText="1"/>
    </xf>
    <xf numFmtId="0" fontId="15" fillId="0" borderId="13" xfId="6" applyFont="1" applyBorder="1" applyAlignment="1">
      <alignment horizontal="left" wrapText="1"/>
    </xf>
    <xf numFmtId="0" fontId="15" fillId="0" borderId="0" xfId="6" applyFont="1" applyBorder="1" applyAlignment="1">
      <alignment horizontal="left" wrapText="1"/>
    </xf>
    <xf numFmtId="0" fontId="26" fillId="4" borderId="2" xfId="2" applyFont="1" applyFill="1" applyBorder="1" applyAlignment="1">
      <alignment horizontal="center" vertical="center" wrapText="1"/>
    </xf>
    <xf numFmtId="0" fontId="26" fillId="4" borderId="3"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9" fillId="0" borderId="13" xfId="6" applyFont="1" applyBorder="1" applyAlignment="1">
      <alignment horizontal="left" wrapText="1"/>
    </xf>
    <xf numFmtId="0" fontId="43" fillId="4" borderId="2" xfId="6" applyFont="1" applyFill="1" applyBorder="1" applyAlignment="1">
      <alignment horizontal="center" vertical="center" wrapText="1"/>
    </xf>
    <xf numFmtId="0" fontId="43" fillId="4" borderId="4" xfId="6" applyFont="1" applyFill="1" applyBorder="1" applyAlignment="1">
      <alignment horizontal="center" vertical="center" wrapText="1"/>
    </xf>
    <xf numFmtId="0" fontId="43" fillId="4" borderId="3" xfId="6" applyFont="1" applyFill="1" applyBorder="1" applyAlignment="1">
      <alignment horizontal="center" vertical="center" wrapText="1"/>
    </xf>
    <xf numFmtId="0" fontId="17" fillId="4" borderId="1" xfId="6" applyFont="1" applyFill="1" applyBorder="1" applyAlignment="1">
      <alignment horizontal="center" vertical="center" wrapText="1"/>
    </xf>
    <xf numFmtId="0" fontId="17" fillId="4" borderId="18" xfId="6" applyFont="1" applyFill="1" applyBorder="1" applyAlignment="1">
      <alignment horizontal="center" vertical="center" wrapText="1"/>
    </xf>
    <xf numFmtId="0" fontId="17" fillId="4" borderId="6" xfId="6" applyFont="1" applyFill="1" applyBorder="1" applyAlignment="1">
      <alignment horizontal="center" vertical="center" wrapText="1"/>
    </xf>
    <xf numFmtId="0" fontId="17" fillId="4" borderId="5" xfId="6" applyFont="1" applyFill="1" applyBorder="1" applyAlignment="1">
      <alignment horizontal="center" vertical="center" wrapText="1"/>
    </xf>
    <xf numFmtId="0" fontId="17" fillId="4" borderId="3" xfId="6" applyFont="1" applyFill="1" applyBorder="1" applyAlignment="1">
      <alignment horizontal="center" vertical="center" wrapText="1"/>
    </xf>
    <xf numFmtId="0" fontId="17" fillId="4" borderId="19" xfId="6" applyFont="1" applyFill="1" applyBorder="1" applyAlignment="1">
      <alignment horizontal="center" vertical="center" wrapText="1"/>
    </xf>
    <xf numFmtId="0" fontId="17" fillId="4" borderId="14" xfId="6" applyFont="1" applyFill="1" applyBorder="1" applyAlignment="1">
      <alignment horizontal="center" vertical="center" wrapText="1"/>
    </xf>
    <xf numFmtId="0" fontId="54" fillId="5" borderId="0" xfId="2" applyFont="1" applyFill="1" applyAlignment="1">
      <alignment horizontal="center" vertical="center" wrapText="1"/>
    </xf>
    <xf numFmtId="0" fontId="9" fillId="0" borderId="0" xfId="2" applyFont="1" applyAlignment="1">
      <alignment horizontal="left" wrapText="1"/>
    </xf>
    <xf numFmtId="0" fontId="26" fillId="4" borderId="4" xfId="2" applyFont="1" applyFill="1" applyBorder="1" applyAlignment="1">
      <alignment horizontal="center" vertical="center" wrapText="1"/>
    </xf>
    <xf numFmtId="0" fontId="26" fillId="4" borderId="1"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6" fillId="0" borderId="0" xfId="0" applyFont="1" applyAlignment="1">
      <alignment horizontal="left" vertical="top" wrapText="1"/>
    </xf>
    <xf numFmtId="0" fontId="9" fillId="0" borderId="0" xfId="0" applyFont="1" applyAlignment="1">
      <alignment wrapText="1"/>
    </xf>
    <xf numFmtId="0" fontId="26" fillId="4" borderId="5" xfId="0" applyFont="1" applyFill="1" applyBorder="1" applyAlignment="1">
      <alignment horizontal="center" vertical="center"/>
    </xf>
    <xf numFmtId="0" fontId="26" fillId="4" borderId="1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14" xfId="0" applyFont="1" applyFill="1" applyBorder="1" applyAlignment="1">
      <alignment horizontal="left" vertical="center" wrapText="1"/>
    </xf>
    <xf numFmtId="0" fontId="26" fillId="4" borderId="6" xfId="0" applyFont="1" applyFill="1" applyBorder="1" applyAlignment="1">
      <alignment horizontal="left" vertical="center" wrapText="1"/>
    </xf>
    <xf numFmtId="0" fontId="26" fillId="4" borderId="6"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9" fillId="0" borderId="13" xfId="0" applyFont="1" applyBorder="1" applyAlignment="1">
      <alignment horizontal="left" wrapText="1"/>
    </xf>
    <xf numFmtId="0" fontId="26" fillId="4" borderId="1" xfId="0"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26" fillId="4" borderId="7" xfId="0" applyFont="1" applyFill="1" applyBorder="1" applyAlignment="1">
      <alignment horizontal="center" vertical="center"/>
    </xf>
    <xf numFmtId="0" fontId="39" fillId="4" borderId="10"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12" xfId="0" applyFont="1" applyFill="1" applyBorder="1" applyAlignment="1">
      <alignment horizontal="center" vertical="center"/>
    </xf>
    <xf numFmtId="0" fontId="9" fillId="0" borderId="0" xfId="0" applyFont="1" applyAlignment="1">
      <alignment horizontal="left" wrapText="1"/>
    </xf>
    <xf numFmtId="0" fontId="46" fillId="4" borderId="5" xfId="0" applyFont="1" applyFill="1" applyBorder="1" applyAlignment="1">
      <alignment horizontal="center" vertical="center" wrapText="1"/>
    </xf>
    <xf numFmtId="0" fontId="6" fillId="6" borderId="0" xfId="2" applyFont="1" applyFill="1" applyAlignment="1">
      <alignment horizontal="center" vertical="center"/>
    </xf>
    <xf numFmtId="0" fontId="15" fillId="0" borderId="13" xfId="2" applyFont="1" applyBorder="1" applyAlignment="1">
      <alignment horizontal="left" wrapText="1"/>
    </xf>
    <xf numFmtId="0" fontId="10" fillId="0" borderId="13" xfId="2" applyFont="1" applyBorder="1" applyAlignment="1">
      <alignment horizontal="left" wrapText="1"/>
    </xf>
    <xf numFmtId="0" fontId="17" fillId="4" borderId="0" xfId="2" applyFont="1" applyFill="1" applyBorder="1" applyAlignment="1">
      <alignment horizontal="center" vertical="center" wrapText="1"/>
    </xf>
    <xf numFmtId="0" fontId="16" fillId="0" borderId="0" xfId="2" applyFont="1" applyAlignment="1">
      <alignment horizontal="left" wrapText="1"/>
    </xf>
    <xf numFmtId="0" fontId="43" fillId="0" borderId="2" xfId="2" applyFont="1" applyBorder="1" applyAlignment="1">
      <alignment horizontal="center" vertical="center"/>
    </xf>
    <xf numFmtId="0" fontId="43" fillId="0" borderId="4" xfId="2" applyFont="1" applyBorder="1" applyAlignment="1">
      <alignment horizontal="center" vertical="center"/>
    </xf>
    <xf numFmtId="0" fontId="43" fillId="0" borderId="3" xfId="2" applyFont="1" applyBorder="1" applyAlignment="1">
      <alignment horizontal="center" vertical="center"/>
    </xf>
    <xf numFmtId="0" fontId="9" fillId="0" borderId="0" xfId="0" applyFont="1" applyBorder="1" applyAlignment="1">
      <alignment horizontal="left" wrapText="1"/>
    </xf>
    <xf numFmtId="0" fontId="9" fillId="0" borderId="0" xfId="0" applyFont="1" applyFill="1" applyBorder="1" applyAlignment="1">
      <alignment horizontal="left"/>
    </xf>
    <xf numFmtId="0" fontId="9" fillId="0" borderId="0" xfId="0" applyFont="1" applyFill="1" applyBorder="1" applyAlignment="1">
      <alignment horizontal="left" wrapText="1"/>
    </xf>
    <xf numFmtId="0" fontId="26" fillId="4" borderId="1"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4" fillId="6" borderId="0" xfId="1" applyFill="1" applyAlignment="1">
      <alignment horizontal="center" vertical="center"/>
    </xf>
    <xf numFmtId="0" fontId="15" fillId="0" borderId="0" xfId="2" applyFont="1" applyAlignment="1">
      <alignment horizontal="left" wrapText="1"/>
    </xf>
    <xf numFmtId="0" fontId="17" fillId="4" borderId="1" xfId="5" applyFont="1" applyFill="1" applyBorder="1" applyAlignment="1">
      <alignment horizontal="center" vertical="center" wrapText="1"/>
    </xf>
    <xf numFmtId="0" fontId="17" fillId="4" borderId="18" xfId="5" applyFont="1" applyFill="1" applyBorder="1" applyAlignment="1">
      <alignment horizontal="center" vertical="center" wrapText="1"/>
    </xf>
    <xf numFmtId="0" fontId="17" fillId="4" borderId="6" xfId="5" applyFont="1" applyFill="1" applyBorder="1" applyAlignment="1">
      <alignment horizontal="center" vertical="center" wrapText="1"/>
    </xf>
    <xf numFmtId="0" fontId="45" fillId="4" borderId="2" xfId="5" applyFont="1" applyFill="1" applyBorder="1" applyAlignment="1">
      <alignment horizontal="left" vertical="center" wrapText="1"/>
    </xf>
    <xf numFmtId="0" fontId="45" fillId="4" borderId="4" xfId="5" applyFont="1" applyFill="1" applyBorder="1" applyAlignment="1">
      <alignment horizontal="left" vertical="center" wrapText="1"/>
    </xf>
    <xf numFmtId="0" fontId="45" fillId="4" borderId="3" xfId="5" applyFont="1" applyFill="1" applyBorder="1" applyAlignment="1">
      <alignment horizontal="left" vertical="center" wrapText="1"/>
    </xf>
    <xf numFmtId="0" fontId="17" fillId="4" borderId="2" xfId="5" applyFont="1" applyFill="1" applyBorder="1" applyAlignment="1">
      <alignment horizontal="left" vertical="center" wrapText="1"/>
    </xf>
    <xf numFmtId="0" fontId="17" fillId="4" borderId="4" xfId="5" applyFont="1" applyFill="1" applyBorder="1" applyAlignment="1">
      <alignment horizontal="left" vertical="center" wrapText="1"/>
    </xf>
    <xf numFmtId="0" fontId="17" fillId="4" borderId="3" xfId="5" applyFont="1" applyFill="1" applyBorder="1" applyAlignment="1">
      <alignment horizontal="left" vertical="center" wrapText="1"/>
    </xf>
    <xf numFmtId="0" fontId="17" fillId="4" borderId="2" xfId="5" applyFont="1" applyFill="1" applyBorder="1" applyAlignment="1">
      <alignment horizontal="center" vertical="center" wrapText="1"/>
    </xf>
    <xf numFmtId="0" fontId="17" fillId="4" borderId="3" xfId="5" applyFont="1" applyFill="1" applyBorder="1" applyAlignment="1">
      <alignment horizontal="center" vertical="center" wrapText="1"/>
    </xf>
    <xf numFmtId="0" fontId="17" fillId="4" borderId="5" xfId="5" applyFont="1" applyFill="1" applyBorder="1" applyAlignment="1">
      <alignment horizontal="center" vertical="center" wrapText="1"/>
    </xf>
    <xf numFmtId="0" fontId="45" fillId="4" borderId="5" xfId="5" applyFont="1" applyFill="1" applyBorder="1" applyAlignment="1">
      <alignment horizontal="center" vertical="center" wrapText="1"/>
    </xf>
    <xf numFmtId="0" fontId="16" fillId="2" borderId="0" xfId="2" applyFont="1" applyFill="1" applyAlignment="1">
      <alignment horizontal="left" wrapText="1"/>
    </xf>
    <xf numFmtId="0" fontId="5" fillId="2" borderId="0" xfId="2" applyFont="1" applyFill="1" applyAlignment="1"/>
    <xf numFmtId="0" fontId="43" fillId="4" borderId="2" xfId="5" applyFont="1" applyFill="1" applyBorder="1" applyAlignment="1">
      <alignment horizontal="center" vertical="center" wrapText="1"/>
    </xf>
    <xf numFmtId="0" fontId="43" fillId="4" borderId="4" xfId="5" applyFont="1" applyFill="1" applyBorder="1" applyAlignment="1">
      <alignment horizontal="center" vertical="center" wrapText="1"/>
    </xf>
    <xf numFmtId="0" fontId="43" fillId="4" borderId="3" xfId="5" applyFont="1" applyFill="1" applyBorder="1" applyAlignment="1">
      <alignment horizontal="center" vertical="center" wrapText="1"/>
    </xf>
    <xf numFmtId="0" fontId="15" fillId="0" borderId="0" xfId="2" applyNumberFormat="1" applyFont="1" applyAlignment="1">
      <alignment horizontal="left" wrapText="1"/>
    </xf>
    <xf numFmtId="0" fontId="17" fillId="4" borderId="2" xfId="2" applyFont="1" applyFill="1" applyBorder="1" applyAlignment="1">
      <alignment horizontal="center" vertical="center"/>
    </xf>
    <xf numFmtId="0" fontId="17" fillId="4" borderId="4" xfId="2" applyFont="1" applyFill="1" applyBorder="1" applyAlignment="1">
      <alignment horizontal="center" vertical="center"/>
    </xf>
    <xf numFmtId="0" fontId="17" fillId="4" borderId="3" xfId="2" applyFont="1" applyFill="1" applyBorder="1" applyAlignment="1">
      <alignment horizontal="center" vertical="center"/>
    </xf>
    <xf numFmtId="0" fontId="43" fillId="0" borderId="9"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12" xfId="2" applyFont="1" applyBorder="1" applyAlignment="1">
      <alignment horizontal="center" vertical="center" wrapText="1"/>
    </xf>
    <xf numFmtId="4" fontId="16" fillId="0" borderId="0" xfId="2" applyNumberFormat="1" applyFont="1" applyAlignment="1">
      <alignment horizontal="left" vertical="top" wrapText="1"/>
    </xf>
    <xf numFmtId="0" fontId="16" fillId="0" borderId="0" xfId="2" applyFont="1" applyAlignment="1">
      <alignment horizontal="left" vertical="top" wrapText="1"/>
    </xf>
    <xf numFmtId="0" fontId="39" fillId="0" borderId="13" xfId="0" applyFont="1" applyBorder="1" applyAlignment="1">
      <alignment horizontal="left" wrapText="1"/>
    </xf>
    <xf numFmtId="4" fontId="16" fillId="0" borderId="11" xfId="2" applyNumberFormat="1" applyFont="1" applyBorder="1" applyAlignment="1">
      <alignment horizontal="left" vertical="top" wrapText="1"/>
    </xf>
    <xf numFmtId="4" fontId="16" fillId="0" borderId="0" xfId="2" applyNumberFormat="1" applyFont="1" applyBorder="1" applyAlignment="1">
      <alignment horizontal="left" vertical="top" wrapText="1"/>
    </xf>
    <xf numFmtId="0" fontId="17" fillId="4" borderId="0" xfId="5" applyFont="1" applyFill="1" applyBorder="1" applyAlignment="1">
      <alignment horizontal="center" vertical="center" wrapText="1"/>
    </xf>
    <xf numFmtId="4" fontId="17" fillId="4" borderId="2" xfId="5" applyNumberFormat="1" applyFont="1" applyFill="1" applyBorder="1" applyAlignment="1">
      <alignment horizontal="center" vertical="center"/>
    </xf>
    <xf numFmtId="4" fontId="17" fillId="4" borderId="4" xfId="5" applyNumberFormat="1" applyFont="1" applyFill="1" applyBorder="1" applyAlignment="1">
      <alignment horizontal="center" vertical="center"/>
    </xf>
    <xf numFmtId="4" fontId="17" fillId="4" borderId="3" xfId="5" applyNumberFormat="1" applyFont="1" applyFill="1" applyBorder="1" applyAlignment="1">
      <alignment horizontal="center" vertical="center"/>
    </xf>
    <xf numFmtId="0" fontId="45" fillId="4" borderId="0" xfId="5" applyFont="1" applyFill="1" applyBorder="1" applyAlignment="1">
      <alignment horizontal="center" vertical="center" wrapText="1"/>
    </xf>
    <xf numFmtId="0" fontId="43" fillId="4" borderId="0" xfId="5" applyFont="1" applyFill="1" applyBorder="1" applyAlignment="1">
      <alignment horizontal="center" vertical="center" wrapText="1"/>
    </xf>
    <xf numFmtId="0" fontId="45" fillId="4" borderId="0" xfId="5" applyFont="1" applyFill="1" applyBorder="1" applyAlignment="1">
      <alignment horizontal="left" vertical="center" wrapText="1"/>
    </xf>
    <xf numFmtId="4" fontId="17" fillId="4" borderId="0" xfId="5" applyNumberFormat="1" applyFont="1" applyFill="1" applyBorder="1" applyAlignment="1">
      <alignment horizontal="center" vertical="center"/>
    </xf>
    <xf numFmtId="0" fontId="45" fillId="4" borderId="1" xfId="5" applyFont="1" applyFill="1" applyBorder="1" applyAlignment="1">
      <alignment horizontal="center" vertical="center" wrapText="1"/>
    </xf>
    <xf numFmtId="0" fontId="45" fillId="4" borderId="6" xfId="5" applyFont="1" applyFill="1" applyBorder="1" applyAlignment="1">
      <alignment horizontal="center" vertical="center" wrapText="1"/>
    </xf>
    <xf numFmtId="0" fontId="6" fillId="6" borderId="0" xfId="2" applyFont="1" applyFill="1" applyBorder="1" applyAlignment="1">
      <alignment horizontal="center" vertical="center"/>
    </xf>
    <xf numFmtId="0" fontId="15" fillId="0" borderId="0" xfId="2" applyFont="1" applyFill="1" applyBorder="1" applyAlignment="1">
      <alignment horizontal="left" wrapText="1"/>
    </xf>
    <xf numFmtId="0" fontId="43" fillId="0" borderId="2" xfId="2" applyFont="1" applyFill="1" applyBorder="1" applyAlignment="1">
      <alignment horizontal="center" vertical="center"/>
    </xf>
    <xf numFmtId="0" fontId="43" fillId="0" borderId="4" xfId="2" applyFont="1" applyFill="1" applyBorder="1" applyAlignment="1">
      <alignment horizontal="center" vertical="center"/>
    </xf>
    <xf numFmtId="0" fontId="43" fillId="0" borderId="3" xfId="2" applyFont="1" applyFill="1" applyBorder="1" applyAlignment="1">
      <alignment horizontal="center" vertical="center"/>
    </xf>
    <xf numFmtId="0" fontId="43" fillId="0" borderId="2" xfId="2" applyFont="1" applyBorder="1" applyAlignment="1">
      <alignment horizontal="center" vertical="center" wrapText="1"/>
    </xf>
    <xf numFmtId="0" fontId="43" fillId="0" borderId="4" xfId="2" applyFont="1" applyBorder="1" applyAlignment="1">
      <alignment horizontal="center" vertical="center" wrapText="1"/>
    </xf>
    <xf numFmtId="0" fontId="43" fillId="0" borderId="3" xfId="2" applyFont="1" applyBorder="1" applyAlignment="1">
      <alignment horizontal="center" vertical="center" wrapText="1"/>
    </xf>
    <xf numFmtId="0" fontId="12" fillId="0" borderId="0" xfId="2" applyFont="1" applyAlignment="1">
      <alignment horizontal="center"/>
    </xf>
    <xf numFmtId="0" fontId="16" fillId="0" borderId="0" xfId="2" applyFont="1" applyAlignment="1">
      <alignment horizontal="justify" vertical="top" wrapText="1"/>
    </xf>
    <xf numFmtId="0" fontId="17" fillId="4" borderId="4" xfId="5" applyFont="1" applyFill="1" applyBorder="1" applyAlignment="1">
      <alignment horizontal="center" vertical="center" wrapText="1"/>
    </xf>
    <xf numFmtId="0" fontId="9" fillId="0" borderId="13" xfId="2" applyFont="1" applyBorder="1" applyAlignment="1">
      <alignment horizontal="left" wrapText="1"/>
    </xf>
    <xf numFmtId="0" fontId="17" fillId="4" borderId="18" xfId="2" applyFont="1" applyFill="1" applyBorder="1" applyAlignment="1">
      <alignment vertical="center"/>
    </xf>
    <xf numFmtId="0" fontId="17" fillId="4" borderId="6" xfId="2" applyFont="1" applyFill="1" applyBorder="1" applyAlignment="1">
      <alignment vertical="center"/>
    </xf>
    <xf numFmtId="0" fontId="17" fillId="2" borderId="5" xfId="2" applyFont="1" applyFill="1" applyBorder="1" applyAlignment="1">
      <alignment horizontal="center" vertical="center" wrapText="1"/>
    </xf>
    <xf numFmtId="0" fontId="15" fillId="0" borderId="13" xfId="2" applyFont="1" applyBorder="1" applyAlignment="1">
      <alignment horizontal="left"/>
    </xf>
    <xf numFmtId="0" fontId="17" fillId="4" borderId="7" xfId="2" applyFont="1" applyFill="1" applyBorder="1" applyAlignment="1">
      <alignment horizontal="center" vertical="center" wrapText="1"/>
    </xf>
    <xf numFmtId="0" fontId="17" fillId="4" borderId="10" xfId="2" applyFont="1" applyFill="1" applyBorder="1" applyAlignment="1">
      <alignment horizontal="center" vertical="center" wrapText="1"/>
    </xf>
    <xf numFmtId="0" fontId="17" fillId="4" borderId="13" xfId="2" applyFont="1" applyFill="1" applyBorder="1" applyAlignment="1">
      <alignment horizontal="center" vertical="center" wrapText="1"/>
    </xf>
    <xf numFmtId="0" fontId="17" fillId="4" borderId="2" xfId="2" applyFont="1" applyFill="1" applyBorder="1" applyAlignment="1">
      <alignment horizontal="left" vertical="center" wrapText="1"/>
    </xf>
    <xf numFmtId="0" fontId="17" fillId="4" borderId="4" xfId="2" applyFont="1" applyFill="1" applyBorder="1" applyAlignment="1">
      <alignment horizontal="left" vertical="center" wrapText="1"/>
    </xf>
    <xf numFmtId="0" fontId="17" fillId="4" borderId="3" xfId="2" applyFont="1" applyFill="1" applyBorder="1" applyAlignment="1">
      <alignment horizontal="left" vertical="center" wrapText="1"/>
    </xf>
    <xf numFmtId="0" fontId="10" fillId="0" borderId="0" xfId="2" applyFont="1" applyBorder="1" applyAlignment="1">
      <alignment horizontal="center" vertical="center" wrapText="1"/>
    </xf>
    <xf numFmtId="0" fontId="17" fillId="0" borderId="5" xfId="2" applyFont="1" applyFill="1" applyBorder="1" applyAlignment="1">
      <alignment horizontal="center" vertical="center" wrapText="1"/>
    </xf>
    <xf numFmtId="0" fontId="54" fillId="7" borderId="0" xfId="6" applyFont="1" applyFill="1" applyAlignment="1">
      <alignment horizontal="center" vertical="center"/>
    </xf>
    <xf numFmtId="0" fontId="43" fillId="0" borderId="2" xfId="6" applyFont="1" applyBorder="1" applyAlignment="1">
      <alignment horizontal="center" vertical="center" wrapText="1"/>
    </xf>
    <xf numFmtId="0" fontId="43" fillId="0" borderId="4" xfId="6" applyFont="1" applyBorder="1" applyAlignment="1">
      <alignment horizontal="center" vertical="center" wrapText="1"/>
    </xf>
    <xf numFmtId="0" fontId="43" fillId="0" borderId="3" xfId="6" applyFont="1" applyBorder="1" applyAlignment="1">
      <alignment horizontal="center" vertical="center" wrapText="1"/>
    </xf>
    <xf numFmtId="0" fontId="6" fillId="8" borderId="0" xfId="2" applyFont="1" applyFill="1" applyAlignment="1">
      <alignment horizontal="center" vertical="center"/>
    </xf>
    <xf numFmtId="0" fontId="26" fillId="4" borderId="5" xfId="0" applyFont="1" applyFill="1" applyBorder="1" applyAlignment="1">
      <alignment horizontal="center"/>
    </xf>
    <xf numFmtId="0" fontId="15" fillId="0" borderId="0" xfId="2" applyFont="1" applyAlignment="1">
      <alignment horizontal="left"/>
    </xf>
    <xf numFmtId="0" fontId="43" fillId="4" borderId="2"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3" xfId="0" applyFont="1" applyFill="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26" fillId="4" borderId="0" xfId="0" applyFont="1" applyFill="1" applyBorder="1" applyAlignment="1">
      <alignment horizontal="center" vertical="center"/>
    </xf>
    <xf numFmtId="0" fontId="26" fillId="4" borderId="0" xfId="0" applyFont="1" applyFill="1" applyBorder="1" applyAlignment="1">
      <alignment horizontal="left" vertical="center"/>
    </xf>
    <xf numFmtId="0" fontId="26" fillId="4" borderId="0" xfId="0" applyFont="1" applyFill="1" applyBorder="1" applyAlignment="1">
      <alignment horizontal="center" vertical="center" wrapText="1"/>
    </xf>
    <xf numFmtId="0" fontId="39" fillId="11" borderId="0" xfId="0" applyFont="1" applyFill="1" applyBorder="1" applyAlignment="1">
      <alignment horizontal="center" vertical="center" wrapText="1"/>
    </xf>
    <xf numFmtId="0" fontId="26" fillId="0" borderId="18" xfId="0" applyFont="1" applyBorder="1" applyAlignment="1">
      <alignment horizontal="left" vertical="center"/>
    </xf>
    <xf numFmtId="0" fontId="26" fillId="0" borderId="7" xfId="0" applyFont="1" applyBorder="1" applyAlignment="1">
      <alignment horizontal="left" vertical="center"/>
    </xf>
    <xf numFmtId="0" fontId="26" fillId="0" borderId="6" xfId="0" applyFont="1" applyBorder="1" applyAlignment="1">
      <alignment horizontal="left" vertical="center"/>
    </xf>
    <xf numFmtId="0" fontId="26" fillId="0" borderId="10" xfId="0" applyFont="1" applyBorder="1" applyAlignment="1">
      <alignment horizontal="left" vertical="center"/>
    </xf>
    <xf numFmtId="0" fontId="15" fillId="0" borderId="0" xfId="2" applyFont="1" applyBorder="1" applyAlignment="1">
      <alignment horizontal="left" wrapText="1"/>
    </xf>
    <xf numFmtId="0" fontId="26" fillId="4" borderId="5" xfId="0" applyFont="1" applyFill="1" applyBorder="1" applyAlignment="1">
      <alignment horizontal="left" vertical="center"/>
    </xf>
    <xf numFmtId="0" fontId="26" fillId="0" borderId="18" xfId="0" applyFont="1" applyBorder="1" applyAlignment="1">
      <alignment horizontal="left" vertical="center" wrapText="1"/>
    </xf>
    <xf numFmtId="0" fontId="26" fillId="0" borderId="7" xfId="0" applyFont="1" applyBorder="1" applyAlignment="1">
      <alignment horizontal="left" vertical="center" wrapText="1"/>
    </xf>
    <xf numFmtId="0" fontId="39" fillId="0" borderId="11" xfId="0" applyFont="1" applyBorder="1" applyAlignment="1">
      <alignment horizontal="center" vertical="center"/>
    </xf>
    <xf numFmtId="0" fontId="15" fillId="0" borderId="0" xfId="6" applyFont="1" applyAlignment="1">
      <alignment horizontal="left" wrapText="1"/>
    </xf>
    <xf numFmtId="0" fontId="6" fillId="9" borderId="0" xfId="2" applyFont="1" applyFill="1" applyAlignment="1">
      <alignment horizontal="center" vertical="center"/>
    </xf>
    <xf numFmtId="0" fontId="26" fillId="4" borderId="5" xfId="0" applyFont="1" applyFill="1" applyBorder="1" applyAlignment="1">
      <alignment horizontal="left"/>
    </xf>
    <xf numFmtId="0" fontId="26" fillId="4" borderId="4" xfId="0" applyFont="1" applyFill="1" applyBorder="1" applyAlignment="1">
      <alignment horizontal="center" vertical="center" wrapText="1"/>
    </xf>
    <xf numFmtId="0" fontId="17" fillId="0" borderId="0" xfId="2" applyFont="1" applyFill="1" applyBorder="1" applyAlignment="1">
      <alignment horizontal="justify" vertical="top" wrapText="1"/>
    </xf>
    <xf numFmtId="0" fontId="46" fillId="4" borderId="1"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16" fillId="0" borderId="0" xfId="7" applyFont="1" applyFill="1" applyBorder="1" applyAlignment="1">
      <alignment horizontal="left" vertical="top" wrapText="1"/>
    </xf>
    <xf numFmtId="0" fontId="29" fillId="0" borderId="0" xfId="2" applyFont="1" applyAlignment="1">
      <alignment horizontal="left" vertical="top" wrapText="1"/>
    </xf>
    <xf numFmtId="0" fontId="29" fillId="0" borderId="11" xfId="2" applyFont="1" applyBorder="1" applyAlignment="1">
      <alignment horizontal="left" vertical="top" wrapText="1"/>
    </xf>
    <xf numFmtId="0" fontId="26" fillId="4" borderId="2" xfId="0" applyFont="1" applyFill="1" applyBorder="1" applyAlignment="1">
      <alignment horizontal="left"/>
    </xf>
    <xf numFmtId="0" fontId="26" fillId="4" borderId="4" xfId="0" applyFont="1" applyFill="1" applyBorder="1" applyAlignment="1">
      <alignment horizontal="left"/>
    </xf>
    <xf numFmtId="0" fontId="26" fillId="4" borderId="3" xfId="0" applyFont="1" applyFill="1" applyBorder="1" applyAlignment="1">
      <alignment horizontal="left"/>
    </xf>
    <xf numFmtId="0" fontId="39" fillId="0" borderId="2" xfId="0" applyFont="1" applyFill="1" applyBorder="1" applyAlignment="1">
      <alignment horizontal="center" vertical="center"/>
    </xf>
    <xf numFmtId="0" fontId="39" fillId="0" borderId="4" xfId="0" applyFont="1" applyFill="1" applyBorder="1" applyAlignment="1">
      <alignment horizontal="center" vertical="center"/>
    </xf>
    <xf numFmtId="0" fontId="39" fillId="0" borderId="3"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17" fillId="0" borderId="0" xfId="2" applyFont="1" applyAlignment="1">
      <alignment horizontal="justify" vertical="top" wrapText="1"/>
    </xf>
    <xf numFmtId="0" fontId="16" fillId="0" borderId="0" xfId="2" applyFont="1" applyFill="1" applyBorder="1" applyAlignment="1">
      <alignment horizontal="justify" vertical="top" wrapText="1"/>
    </xf>
    <xf numFmtId="2" fontId="15" fillId="0" borderId="0" xfId="2" applyNumberFormat="1" applyFont="1" applyAlignment="1">
      <alignment horizontal="left" wrapText="1"/>
    </xf>
    <xf numFmtId="3" fontId="26" fillId="4" borderId="5" xfId="0" applyNumberFormat="1" applyFont="1" applyFill="1" applyBorder="1" applyAlignment="1">
      <alignment horizontal="center" vertical="center"/>
    </xf>
    <xf numFmtId="3" fontId="26" fillId="4" borderId="5" xfId="0" applyNumberFormat="1" applyFont="1" applyFill="1" applyBorder="1" applyAlignment="1">
      <alignment horizontal="left"/>
    </xf>
    <xf numFmtId="3" fontId="26" fillId="4" borderId="5"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xf>
    <xf numFmtId="3" fontId="26" fillId="4" borderId="18" xfId="0" applyNumberFormat="1" applyFont="1" applyFill="1" applyBorder="1" applyAlignment="1">
      <alignment horizontal="center" vertical="center"/>
    </xf>
    <xf numFmtId="3" fontId="26" fillId="4" borderId="6" xfId="0" applyNumberFormat="1" applyFont="1" applyFill="1" applyBorder="1" applyAlignment="1">
      <alignment horizontal="center" vertical="center"/>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3" fontId="39" fillId="4" borderId="3" xfId="0" applyNumberFormat="1" applyFont="1" applyFill="1" applyBorder="1" applyAlignment="1">
      <alignment horizontal="center" vertical="center"/>
    </xf>
    <xf numFmtId="49" fontId="26" fillId="0" borderId="11" xfId="0" applyNumberFormat="1" applyFont="1" applyFill="1" applyBorder="1" applyAlignment="1">
      <alignment horizontal="left" vertical="top" wrapText="1"/>
    </xf>
    <xf numFmtId="0" fontId="15" fillId="0" borderId="0" xfId="8" applyFont="1" applyAlignment="1">
      <alignment horizontal="left" wrapText="1"/>
    </xf>
    <xf numFmtId="0" fontId="39" fillId="4" borderId="5" xfId="0" applyFont="1" applyFill="1" applyBorder="1" applyAlignment="1">
      <alignment horizontal="center" vertical="center"/>
    </xf>
    <xf numFmtId="0" fontId="39" fillId="4" borderId="1" xfId="0" applyFont="1" applyFill="1" applyBorder="1" applyAlignment="1">
      <alignment horizontal="center" vertical="center"/>
    </xf>
    <xf numFmtId="0" fontId="39" fillId="4" borderId="18" xfId="0" applyFont="1" applyFill="1" applyBorder="1" applyAlignment="1">
      <alignment horizontal="center" vertical="center"/>
    </xf>
    <xf numFmtId="0" fontId="39" fillId="4" borderId="6" xfId="0" applyFont="1" applyFill="1" applyBorder="1" applyAlignment="1">
      <alignment horizontal="center" vertical="center"/>
    </xf>
    <xf numFmtId="49" fontId="16" fillId="0" borderId="11" xfId="8" applyNumberFormat="1" applyFont="1" applyFill="1" applyBorder="1" applyAlignment="1">
      <alignment horizontal="justify" vertical="top" wrapText="1"/>
    </xf>
    <xf numFmtId="2" fontId="50" fillId="4" borderId="2" xfId="9" applyNumberFormat="1" applyFont="1" applyFill="1" applyBorder="1" applyAlignment="1">
      <alignment horizontal="center" vertical="center"/>
    </xf>
    <xf numFmtId="2" fontId="50" fillId="4" borderId="3" xfId="9" applyNumberFormat="1" applyFont="1" applyFill="1" applyBorder="1" applyAlignment="1">
      <alignment horizontal="center" vertical="center"/>
    </xf>
    <xf numFmtId="0" fontId="6" fillId="9" borderId="0" xfId="8" applyFont="1" applyFill="1" applyAlignment="1">
      <alignment horizontal="center" vertical="center"/>
    </xf>
    <xf numFmtId="0" fontId="15" fillId="0" borderId="13" xfId="8" applyFont="1" applyBorder="1" applyAlignment="1">
      <alignment horizontal="left" wrapText="1"/>
    </xf>
    <xf numFmtId="0" fontId="17" fillId="4" borderId="1" xfId="8" applyFont="1" applyFill="1" applyBorder="1" applyAlignment="1">
      <alignment horizontal="center" vertical="center" wrapText="1"/>
    </xf>
    <xf numFmtId="0" fontId="17" fillId="4" borderId="18" xfId="8" applyFont="1" applyFill="1" applyBorder="1" applyAlignment="1">
      <alignment horizontal="center" vertical="center" wrapText="1"/>
    </xf>
    <xf numFmtId="0" fontId="17" fillId="4" borderId="6" xfId="8" applyFont="1" applyFill="1" applyBorder="1" applyAlignment="1">
      <alignment horizontal="center" vertical="center" wrapText="1"/>
    </xf>
    <xf numFmtId="0" fontId="17" fillId="4" borderId="2" xfId="8" applyFont="1" applyFill="1" applyBorder="1" applyAlignment="1">
      <alignment horizontal="center" vertical="center" wrapText="1"/>
    </xf>
    <xf numFmtId="0" fontId="17" fillId="4" borderId="4" xfId="8" applyFont="1" applyFill="1" applyBorder="1" applyAlignment="1">
      <alignment horizontal="center" vertical="center" wrapText="1"/>
    </xf>
    <xf numFmtId="0" fontId="17" fillId="4" borderId="3" xfId="8" applyFont="1" applyFill="1" applyBorder="1" applyAlignment="1">
      <alignment horizontal="center" vertical="center" wrapText="1"/>
    </xf>
    <xf numFmtId="4" fontId="17" fillId="4" borderId="2" xfId="8" applyNumberFormat="1" applyFont="1" applyFill="1" applyBorder="1" applyAlignment="1">
      <alignment horizontal="center" vertical="center" wrapText="1"/>
    </xf>
    <xf numFmtId="4" fontId="17" fillId="4" borderId="4" xfId="8" applyNumberFormat="1" applyFont="1" applyFill="1" applyBorder="1" applyAlignment="1">
      <alignment horizontal="center" vertical="center" wrapText="1"/>
    </xf>
    <xf numFmtId="4" fontId="17" fillId="4" borderId="3" xfId="8" applyNumberFormat="1" applyFont="1" applyFill="1" applyBorder="1" applyAlignment="1">
      <alignment horizontal="center" vertical="center" wrapText="1"/>
    </xf>
    <xf numFmtId="0" fontId="15" fillId="0" borderId="0" xfId="9" applyFont="1" applyBorder="1" applyAlignment="1">
      <alignment horizontal="left" wrapText="1"/>
    </xf>
    <xf numFmtId="0" fontId="50" fillId="4" borderId="1" xfId="9" applyFont="1" applyFill="1" applyBorder="1" applyAlignment="1">
      <alignment horizontal="center" vertical="center"/>
    </xf>
    <xf numFmtId="0" fontId="50" fillId="4" borderId="18" xfId="9" applyFont="1" applyFill="1" applyBorder="1" applyAlignment="1">
      <alignment horizontal="center" vertical="center"/>
    </xf>
    <xf numFmtId="0" fontId="50" fillId="4" borderId="6" xfId="9" applyFont="1" applyFill="1" applyBorder="1" applyAlignment="1">
      <alignment horizontal="center" vertical="center"/>
    </xf>
    <xf numFmtId="0" fontId="51" fillId="4" borderId="2" xfId="9" applyNumberFormat="1" applyFont="1" applyFill="1" applyBorder="1" applyAlignment="1">
      <alignment horizontal="center" vertical="center" wrapText="1"/>
    </xf>
    <xf numFmtId="0" fontId="51" fillId="4" borderId="3" xfId="9" applyNumberFormat="1" applyFont="1" applyFill="1" applyBorder="1" applyAlignment="1">
      <alignment horizontal="center" vertical="center" wrapText="1"/>
    </xf>
    <xf numFmtId="0" fontId="43" fillId="4" borderId="2" xfId="8" applyFont="1" applyFill="1" applyBorder="1" applyAlignment="1">
      <alignment horizontal="center" vertical="center" wrapText="1"/>
    </xf>
    <xf numFmtId="0" fontId="43" fillId="4" borderId="4" xfId="8" applyFont="1" applyFill="1" applyBorder="1" applyAlignment="1">
      <alignment horizontal="center" vertical="center" wrapText="1"/>
    </xf>
    <xf numFmtId="0" fontId="43" fillId="4" borderId="3" xfId="8" applyFont="1" applyFill="1" applyBorder="1" applyAlignment="1">
      <alignment horizontal="center" vertical="center" wrapText="1"/>
    </xf>
    <xf numFmtId="17" fontId="39" fillId="4" borderId="2" xfId="0" applyNumberFormat="1" applyFont="1" applyFill="1" applyBorder="1" applyAlignment="1">
      <alignment horizontal="center" vertical="center"/>
    </xf>
    <xf numFmtId="0" fontId="12" fillId="0" borderId="0" xfId="10" applyFont="1" applyBorder="1" applyAlignment="1">
      <alignment horizontal="left" wrapText="1"/>
    </xf>
    <xf numFmtId="0" fontId="6" fillId="10" borderId="0" xfId="2" applyFont="1" applyFill="1" applyAlignment="1">
      <alignment horizontal="center" vertical="center"/>
    </xf>
    <xf numFmtId="0" fontId="15" fillId="0" borderId="0" xfId="10" applyFont="1" applyAlignment="1">
      <alignment horizontal="left" wrapText="1"/>
    </xf>
    <xf numFmtId="0" fontId="26" fillId="4" borderId="2"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9" fillId="0" borderId="18" xfId="0" applyFont="1" applyBorder="1" applyAlignment="1">
      <alignment horizontal="left"/>
    </xf>
    <xf numFmtId="0" fontId="8" fillId="0" borderId="6" xfId="0" applyFont="1" applyBorder="1" applyAlignment="1">
      <alignment horizontal="left"/>
    </xf>
    <xf numFmtId="0" fontId="26" fillId="0" borderId="11" xfId="0" applyFont="1" applyBorder="1" applyAlignment="1">
      <alignment horizontal="left" vertical="top"/>
    </xf>
    <xf numFmtId="0" fontId="26" fillId="0" borderId="0" xfId="0" applyFont="1" applyBorder="1" applyAlignment="1">
      <alignment horizontal="left" vertical="top"/>
    </xf>
    <xf numFmtId="0" fontId="8" fillId="4" borderId="9"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4" xfId="0" applyFont="1" applyFill="1" applyBorder="1" applyAlignment="1">
      <alignment horizontal="center" vertical="center"/>
    </xf>
    <xf numFmtId="0" fontId="35" fillId="0" borderId="0" xfId="9" applyFont="1" applyAlignment="1">
      <alignment horizontal="center" wrapText="1"/>
    </xf>
    <xf numFmtId="0" fontId="35" fillId="0" borderId="0" xfId="9" applyFont="1" applyAlignment="1">
      <alignment horizontal="center"/>
    </xf>
    <xf numFmtId="0" fontId="10" fillId="0" borderId="0" xfId="9" applyFont="1" applyBorder="1" applyAlignment="1">
      <alignment horizontal="center" wrapText="1"/>
    </xf>
    <xf numFmtId="0" fontId="27" fillId="0" borderId="0" xfId="9" applyFont="1" applyAlignment="1">
      <alignment horizontal="center" wrapText="1"/>
    </xf>
    <xf numFmtId="0" fontId="10" fillId="0" borderId="0" xfId="15" applyAlignment="1">
      <alignment horizontal="center"/>
    </xf>
    <xf numFmtId="0" fontId="27" fillId="0" borderId="0" xfId="9" applyFont="1" applyAlignment="1">
      <alignment horizontal="center"/>
    </xf>
  </cellXfs>
  <cellStyles count="22">
    <cellStyle name="Dziesiętny" xfId="17" builtinId="3"/>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18" xr:uid="{B9D073D0-9E71-4FB6-9F66-56DECD4F3626}"/>
    <cellStyle name="Normalny 2 5" xfId="8" xr:uid="{00000000-0005-0000-0000-000006000000}"/>
    <cellStyle name="Normalny 2 6" xfId="20" xr:uid="{00000000-0005-0000-0000-000001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2 2" xfId="19" xr:uid="{5F9F6D1A-F6C9-439C-9584-5BA891962D4E}"/>
    <cellStyle name="Procentowy 2 3" xfId="21" xr:uid="{00000000-0005-0000-0000-00000D000000}"/>
    <cellStyle name="Procentowy 3" xfId="13" xr:uid="{00000000-0005-0000-0000-00000E000000}"/>
  </cellStyles>
  <dxfs count="0"/>
  <tableStyles count="0" defaultTableStyle="TableStyleMedium2" defaultPivotStyle="PivotStyleLight16"/>
  <colors>
    <mruColors>
      <color rgb="FFF2E598"/>
      <color rgb="FFEA3C06"/>
      <color rgb="FFD6FF85"/>
      <color rgb="FFEBF3C5"/>
      <color rgb="FFCCFF66"/>
      <color rgb="FFAB25AE"/>
      <color rgb="FFDAFEE1"/>
      <color rgb="FFE7CF3D"/>
      <color rgb="FFD9FFFF"/>
      <color rgb="FFC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lt1">
            <a:lumMod val="95000"/>
          </a:schemeClr>
        </a:solidFill>
        <a:ln>
          <a:noFill/>
        </a:ln>
        <a:effectLst/>
        <a:sp3d/>
      </c:spPr>
    </c:floor>
    <c:sideWall>
      <c:thickness val="0"/>
      <c:spPr>
        <a:gradFill>
          <a:gsLst>
            <a:gs pos="0">
              <a:srgbClr val="04D6E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sideWall>
    <c:backWall>
      <c:thickness val="0"/>
      <c:spPr>
        <a:gradFill>
          <a:gsLst>
            <a:gs pos="18000">
              <a:srgbClr val="04D6EC">
                <a:lumMod val="0"/>
                <a:lumOff val="100000"/>
                <a:alpha val="70000"/>
              </a:srgb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backWall>
    <c:plotArea>
      <c:layout>
        <c:manualLayout>
          <c:layoutTarget val="inner"/>
          <c:xMode val="edge"/>
          <c:yMode val="edge"/>
          <c:x val="7.0219330107960484E-2"/>
          <c:y val="1.5388664950371594E-2"/>
          <c:w val="0.92978071248322891"/>
          <c:h val="0.66778976060831174"/>
        </c:manualLayout>
      </c:layout>
      <c:bar3DChart>
        <c:barDir val="col"/>
        <c:grouping val="clustered"/>
        <c:varyColors val="0"/>
        <c:ser>
          <c:idx val="1"/>
          <c:order val="0"/>
          <c:tx>
            <c:strRef>
              <c:f>'Tab 2 (14) i wykres 1'!$B$3</c:f>
              <c:strCache>
                <c:ptCount val="1"/>
                <c:pt idx="0">
                  <c:v>Przeciętna miesięczna 
liczba świadczeniobiorców 
w III kwartale 2024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36086</c:v>
                </c:pt>
                <c:pt idx="1">
                  <c:v>66107</c:v>
                </c:pt>
                <c:pt idx="2">
                  <c:v>122108</c:v>
                </c:pt>
                <c:pt idx="3">
                  <c:v>12435</c:v>
                </c:pt>
                <c:pt idx="4">
                  <c:v>81510</c:v>
                </c:pt>
                <c:pt idx="5">
                  <c:v>85814</c:v>
                </c:pt>
                <c:pt idx="6">
                  <c:v>149406</c:v>
                </c:pt>
                <c:pt idx="7">
                  <c:v>19131</c:v>
                </c:pt>
                <c:pt idx="8">
                  <c:v>54311</c:v>
                </c:pt>
                <c:pt idx="9">
                  <c:v>68489</c:v>
                </c:pt>
                <c:pt idx="10">
                  <c:v>31959</c:v>
                </c:pt>
                <c:pt idx="11">
                  <c:v>26690</c:v>
                </c:pt>
                <c:pt idx="12">
                  <c:v>52229</c:v>
                </c:pt>
                <c:pt idx="13">
                  <c:v>35161</c:v>
                </c:pt>
                <c:pt idx="14">
                  <c:v>105063</c:v>
                </c:pt>
                <c:pt idx="15">
                  <c:v>20488</c:v>
                </c:pt>
                <c:pt idx="16">
                  <c:v>64</c:v>
                </c:pt>
                <c:pt idx="17">
                  <c:v>289</c:v>
                </c:pt>
                <c:pt idx="18">
                  <c:v>27</c:v>
                </c:pt>
              </c:numCache>
            </c:numRef>
          </c:val>
          <c:shape val="cylinder"/>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30 września 2024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34183</c:v>
                </c:pt>
                <c:pt idx="1">
                  <c:v>53419</c:v>
                </c:pt>
                <c:pt idx="2">
                  <c:v>128194</c:v>
                </c:pt>
                <c:pt idx="3">
                  <c:v>11729</c:v>
                </c:pt>
                <c:pt idx="4">
                  <c:v>79624</c:v>
                </c:pt>
                <c:pt idx="5">
                  <c:v>122093</c:v>
                </c:pt>
                <c:pt idx="6">
                  <c:v>141798</c:v>
                </c:pt>
                <c:pt idx="7">
                  <c:v>21706</c:v>
                </c:pt>
                <c:pt idx="8">
                  <c:v>74464</c:v>
                </c:pt>
                <c:pt idx="9">
                  <c:v>71183</c:v>
                </c:pt>
                <c:pt idx="10">
                  <c:v>33902</c:v>
                </c:pt>
                <c:pt idx="11">
                  <c:v>27735</c:v>
                </c:pt>
                <c:pt idx="12">
                  <c:v>55878</c:v>
                </c:pt>
                <c:pt idx="13">
                  <c:v>35402</c:v>
                </c:pt>
                <c:pt idx="14">
                  <c:v>98482</c:v>
                </c:pt>
                <c:pt idx="15">
                  <c:v>19861</c:v>
                </c:pt>
              </c:numCache>
            </c:numRef>
          </c:val>
          <c:shape val="cylinder"/>
          <c:extLst>
            <c:ext xmlns:c16="http://schemas.microsoft.com/office/drawing/2014/chart" uri="{C3380CC4-5D6E-409C-BE32-E72D297353CC}">
              <c16:uniqueId val="{00000000-2E20-43E4-AD31-1A707B7B6B08}"/>
            </c:ext>
          </c:extLst>
        </c:ser>
        <c:dLbls>
          <c:showLegendKey val="0"/>
          <c:showVal val="0"/>
          <c:showCatName val="0"/>
          <c:showSerName val="0"/>
          <c:showPercent val="0"/>
          <c:showBubbleSize val="0"/>
        </c:dLbls>
        <c:gapWidth val="71"/>
        <c:gapDepth val="84"/>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70000"/>
          <c:min val="0"/>
        </c:scaling>
        <c:delete val="0"/>
        <c:axPos val="l"/>
        <c:majorGridlines>
          <c:spPr>
            <a:ln w="9525" cap="flat" cmpd="sng" algn="ctr">
              <a:solidFill>
                <a:schemeClr val="bg1">
                  <a:lumMod val="50000"/>
                </a:schemeClr>
              </a:solidFill>
              <a:round/>
            </a:ln>
            <a:effectLst>
              <a:outerShdw blurRad="50800" dist="38100" algn="l" rotWithShape="0">
                <a:prstClr val="black">
                  <a:alpha val="40000"/>
                </a:prstClr>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a:glow rad="241300">
            <a:schemeClr val="accent1">
              <a:satMod val="175000"/>
              <a:alpha val="40000"/>
            </a:schemeClr>
          </a:glow>
          <a:outerShdw blurRad="50800" algn="ctr" rotWithShape="0">
            <a:srgbClr val="000000">
              <a:alpha val="43137"/>
            </a:srgbClr>
          </a:outerShdw>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(15)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2'!$B$6:$B$24</c:f>
              <c:numCache>
                <c:formatCode>#,##0.00</c:formatCode>
                <c:ptCount val="19"/>
                <c:pt idx="0">
                  <c:v>2036.01</c:v>
                </c:pt>
                <c:pt idx="1">
                  <c:v>2102.2199999999998</c:v>
                </c:pt>
                <c:pt idx="2">
                  <c:v>2051.5</c:v>
                </c:pt>
                <c:pt idx="3">
                  <c:v>1982.07</c:v>
                </c:pt>
                <c:pt idx="4">
                  <c:v>2073.3000000000002</c:v>
                </c:pt>
                <c:pt idx="5">
                  <c:v>2003.63</c:v>
                </c:pt>
                <c:pt idx="6">
                  <c:v>2064.2399999999998</c:v>
                </c:pt>
                <c:pt idx="7">
                  <c:v>2078.21</c:v>
                </c:pt>
                <c:pt idx="8">
                  <c:v>2026.95</c:v>
                </c:pt>
                <c:pt idx="9">
                  <c:v>2075.84</c:v>
                </c:pt>
                <c:pt idx="10">
                  <c:v>2072.98</c:v>
                </c:pt>
                <c:pt idx="11">
                  <c:v>1973.26</c:v>
                </c:pt>
                <c:pt idx="12">
                  <c:v>2043.43</c:v>
                </c:pt>
                <c:pt idx="13">
                  <c:v>2081.61</c:v>
                </c:pt>
                <c:pt idx="14">
                  <c:v>2011.78</c:v>
                </c:pt>
                <c:pt idx="15">
                  <c:v>2070.5700000000002</c:v>
                </c:pt>
                <c:pt idx="16">
                  <c:v>1045.33</c:v>
                </c:pt>
                <c:pt idx="17">
                  <c:v>897.42</c:v>
                </c:pt>
                <c:pt idx="18">
                  <c:v>821.66</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(15)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2'!$C$6:$C$24</c:f>
              <c:numCache>
                <c:formatCode>#,##0.00</c:formatCode>
                <c:ptCount val="19"/>
                <c:pt idx="0">
                  <c:v>2192.27</c:v>
                </c:pt>
                <c:pt idx="1">
                  <c:v>2175.5700000000002</c:v>
                </c:pt>
                <c:pt idx="2">
                  <c:v>2147.04</c:v>
                </c:pt>
                <c:pt idx="3">
                  <c:v>2262.21</c:v>
                </c:pt>
                <c:pt idx="4">
                  <c:v>2149.16</c:v>
                </c:pt>
                <c:pt idx="5">
                  <c:v>2081.66</c:v>
                </c:pt>
                <c:pt idx="6">
                  <c:v>2124.35</c:v>
                </c:pt>
                <c:pt idx="7">
                  <c:v>2182</c:v>
                </c:pt>
                <c:pt idx="8">
                  <c:v>2111.98</c:v>
                </c:pt>
                <c:pt idx="9">
                  <c:v>2135.62</c:v>
                </c:pt>
                <c:pt idx="10">
                  <c:v>2176.98</c:v>
                </c:pt>
                <c:pt idx="11">
                  <c:v>2244.06</c:v>
                </c:pt>
                <c:pt idx="12">
                  <c:v>2121.88</c:v>
                </c:pt>
                <c:pt idx="13">
                  <c:v>2178.4</c:v>
                </c:pt>
                <c:pt idx="14">
                  <c:v>2096.46</c:v>
                </c:pt>
                <c:pt idx="15">
                  <c:v>2212.5100000000002</c:v>
                </c:pt>
                <c:pt idx="16">
                  <c:v>1045.33</c:v>
                </c:pt>
                <c:pt idx="17">
                  <c:v>897.42</c:v>
                </c:pt>
                <c:pt idx="18">
                  <c:v>821.66</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2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majorUnit val="200"/>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8685846976949"/>
          <c:w val="0.99789731931983894"/>
          <c:h val="0.88721321503229533"/>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719-48CC-A436-BE2122243FBC}"/>
                </c:ext>
              </c:extLst>
            </c:dLbl>
            <c:dLbl>
              <c:idx val="3"/>
              <c:layout>
                <c:manualLayout>
                  <c:x val="0.24969947420332494"/>
                  <c:y val="8.5878642018722404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4717293390.539999</c:v>
                </c:pt>
                <c:pt idx="1">
                  <c:v>972014612.25000024</c:v>
                </c:pt>
                <c:pt idx="2">
                  <c:v>255413207.31000003</c:v>
                </c:pt>
                <c:pt idx="3">
                  <c:v>1046145.1</c:v>
                </c:pt>
              </c:numCache>
            </c:numRef>
          </c:val>
          <c:extLst>
            <c:ext xmlns:c15="http://schemas.microsoft.com/office/drawing/2012/chart" uri="{02D57815-91ED-43cb-92C2-25804820EDAC}">
              <c15:datalabelsRange>
                <c15:f>'Wykres 3'!$B$6:$E$6</c15:f>
                <c15:dlblRangeCache>
                  <c:ptCount val="4"/>
                  <c:pt idx="0">
                    <c:v>79,33%</c:v>
                  </c:pt>
                  <c:pt idx="1">
                    <c:v>16,35%</c:v>
                  </c:pt>
                  <c:pt idx="2">
                    <c:v>4,30%</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0.79330000000000001</c:v>
                </c:pt>
                <c:pt idx="1">
                  <c:v>0.16350000000000001</c:v>
                </c:pt>
                <c:pt idx="2">
                  <c:v>4.2999999999999997E-2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W</a:t>
            </a:r>
            <a:r>
              <a:rPr lang="pl-PL" sz="1000" b="1">
                <a:solidFill>
                  <a:sysClr val="windowText" lastClr="000000"/>
                </a:solidFill>
                <a:latin typeface="Arial" panose="020B0604020202020204" pitchFamily="34" charset="0"/>
                <a:cs typeface="Arial" panose="020B0604020202020204" pitchFamily="34" charset="0"/>
              </a:rPr>
              <a:t>YKRES NR 4. STRUKTURA WYDATKÓW NA ŚWIADCZENIA FINANSOWANE</a:t>
            </a:r>
          </a:p>
          <a:p>
            <a:pPr>
              <a:defRPr sz="1000">
                <a:solidFill>
                  <a:sysClr val="windowText" lastClr="000000"/>
                </a:solidFill>
                <a:latin typeface="Arial" panose="020B0604020202020204" pitchFamily="34" charset="0"/>
                <a:cs typeface="Arial" panose="020B0604020202020204" pitchFamily="34" charset="0"/>
              </a:defRPr>
            </a:pPr>
            <a:r>
              <a:rPr lang="pl-PL" sz="1000" b="1">
                <a:solidFill>
                  <a:sysClr val="windowText" lastClr="000000"/>
                </a:solidFill>
                <a:latin typeface="Arial" panose="020B0604020202020204" pitchFamily="34" charset="0"/>
                <a:cs typeface="Arial" panose="020B0604020202020204" pitchFamily="34" charset="0"/>
              </a:rPr>
              <a:t> </a:t>
            </a:r>
            <a:br>
              <a:rPr lang="pl-PL" sz="1000" b="1">
                <a:solidFill>
                  <a:sysClr val="windowText" lastClr="000000"/>
                </a:solidFill>
                <a:latin typeface="Arial" panose="020B0604020202020204" pitchFamily="34" charset="0"/>
                <a:cs typeface="Arial" panose="020B0604020202020204" pitchFamily="34" charset="0"/>
              </a:rPr>
            </a:br>
            <a:r>
              <a:rPr lang="pl-PL" sz="1000" b="1">
                <a:solidFill>
                  <a:sysClr val="windowText" lastClr="000000"/>
                </a:solidFill>
                <a:latin typeface="Arial" panose="020B0604020202020204" pitchFamily="34" charset="0"/>
                <a:cs typeface="Arial" panose="020B0604020202020204" pitchFamily="34" charset="0"/>
              </a:rPr>
              <a:t>Z FUNDUSZU SKŁADKOWEGO</a:t>
            </a:r>
            <a:endParaRPr lang="en-US" sz="10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9155735262821877"/>
          <c:y val="6.2772153480814897E-4"/>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0450550988127"/>
          <c:w val="1"/>
          <c:h val="0.88610175121893076"/>
        </c:manualLayout>
      </c:layout>
      <c:pie3DChart>
        <c:varyColors val="1"/>
        <c:ser>
          <c:idx val="0"/>
          <c:order val="0"/>
          <c:explosion val="53"/>
          <c:dPt>
            <c:idx val="0"/>
            <c:bubble3D val="0"/>
            <c:explosion val="47"/>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B8A-4508-89C5-594A2D983123}"/>
              </c:ext>
            </c:extLst>
          </c:dPt>
          <c:dPt>
            <c:idx val="1"/>
            <c:bubble3D val="0"/>
            <c:explosion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8B8A-4508-89C5-594A2D983123}"/>
              </c:ext>
            </c:extLst>
          </c:dPt>
          <c:dLbls>
            <c:dLbl>
              <c:idx val="0"/>
              <c:layout>
                <c:manualLayout>
                  <c:x val="0.17910985372420068"/>
                  <c:y val="-9.0430428456892128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1-8B8A-4508-89C5-594A2D983123}"/>
                </c:ext>
              </c:extLst>
            </c:dLbl>
            <c:dLbl>
              <c:idx val="1"/>
              <c:layout>
                <c:manualLayout>
                  <c:x val="-0.1374732212527488"/>
                  <c:y val="6.0594025746781632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3-8B8A-4508-89C5-594A2D983123}"/>
                </c:ext>
              </c:extLst>
            </c:dLbl>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110387509</c:v>
                </c:pt>
                <c:pt idx="1">
                  <c:v>15218588</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8-8B8A-4508-89C5-594A2D98312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0.87883877961752133</c:v>
                </c:pt>
                <c:pt idx="1">
                  <c:v>0.12116122038247873</c:v>
                </c:pt>
              </c:numCache>
            </c:numRef>
          </c:val>
          <c:extLst>
            <c:ext xmlns:c16="http://schemas.microsoft.com/office/drawing/2014/chart" uri="{C3380CC4-5D6E-409C-BE32-E72D297353CC}">
              <c16:uniqueId val="{00000009-8B8A-4508-89C5-594A2D983123}"/>
            </c:ext>
          </c:extLst>
        </c:ser>
        <c:dLbls>
          <c:dLblPos val="in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7BD-4E5D-AACA-D21CAA68C28D}"/>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7BD-4E5D-AACA-D21CAA68C28D}"/>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7BD-4E5D-AACA-D21CAA68C28D}"/>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7BD-4E5D-AACA-D21CAA68C28D}"/>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57BD-4E5D-AACA-D21CAA68C28D}"/>
              </c:ext>
            </c:extLst>
          </c:dPt>
          <c:dLbls>
            <c:dLbl>
              <c:idx val="0"/>
              <c:layout>
                <c:manualLayout>
                  <c:x val="2.397559613756519E-2"/>
                  <c:y val="-0.25648020060753129"/>
                </c:manualLayout>
              </c:layout>
              <c:tx>
                <c:rich>
                  <a:bodyPr/>
                  <a:lstStyle/>
                  <a:p>
                    <a:fld id="{5289924C-3621-4EE9-8544-6235DF433336}" type="CATEGORYNAME">
                      <a:rPr lang="en-US"/>
                      <a:pPr/>
                      <a:t>[NAZWA KATEGORII]</a:t>
                    </a:fld>
                    <a:r>
                      <a:rPr lang="en-US" baseline="0"/>
                      <a:t>
</a:t>
                    </a:r>
                    <a:fld id="{5FCE4739-F649-4243-BFAA-6BC333AEEDE1}" type="CELLREF">
                      <a:rPr lang="en-US" baseline="0"/>
                      <a:pPr/>
                      <a:t>[ODWOŁANIE DO KOMÓRKI]</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15:dlblFieldTable>
                    <c15:dlblFTEntry>
                      <c15:txfldGUID>{5FCE4739-F649-4243-BFAA-6BC333AEEDE1}</c15:txfldGUID>
                      <c15:f>'Wykres 5'!$C$21</c15:f>
                      <c15:dlblFieldTableCache>
                        <c:ptCount val="1"/>
                        <c:pt idx="0">
                          <c:v>53%</c:v>
                        </c:pt>
                      </c15:dlblFieldTableCache>
                    </c15:dlblFTEntry>
                  </c15:dlblFieldTable>
                  <c15:showDataLabelsRange val="0"/>
                </c:ext>
                <c:ext xmlns:c16="http://schemas.microsoft.com/office/drawing/2014/chart" uri="{C3380CC4-5D6E-409C-BE32-E72D297353CC}">
                  <c16:uniqueId val="{00000001-57BD-4E5D-AACA-D21CAA68C28D}"/>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BD-4E5D-AACA-D21CAA68C28D}"/>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BD-4E5D-AACA-D21CAA68C28D}"/>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57BD-4E5D-AACA-D21CAA68C28D}"/>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57BD-4E5D-AACA-D21CAA68C28D}"/>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3231</c:v>
                </c:pt>
                <c:pt idx="1">
                  <c:v>372</c:v>
                </c:pt>
                <c:pt idx="2">
                  <c:v>603</c:v>
                </c:pt>
                <c:pt idx="3">
                  <c:v>720</c:v>
                </c:pt>
                <c:pt idx="4">
                  <c:v>1134</c:v>
                </c:pt>
              </c:numCache>
            </c:numRef>
          </c:val>
          <c:extLst>
            <c:ext xmlns:c16="http://schemas.microsoft.com/office/drawing/2014/chart" uri="{C3380CC4-5D6E-409C-BE32-E72D297353CC}">
              <c16:uniqueId val="{0000000A-57BD-4E5D-AACA-D21CAA68C28D}"/>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57BD-4E5D-AACA-D21CAA68C2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57BD-4E5D-AACA-D21CAA68C2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57BD-4E5D-AACA-D21CAA68C2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57BD-4E5D-AACA-D21CAA68C2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57BD-4E5D-AACA-D21CAA68C28D}"/>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0.53</c:v>
                </c:pt>
                <c:pt idx="1">
                  <c:v>0.06</c:v>
                </c:pt>
                <c:pt idx="2">
                  <c:v>0.1</c:v>
                </c:pt>
                <c:pt idx="3">
                  <c:v>0.12</c:v>
                </c:pt>
                <c:pt idx="4">
                  <c:v>0.19</c:v>
                </c:pt>
              </c:numCache>
            </c:numRef>
          </c:val>
          <c:extLst>
            <c:ext xmlns:c16="http://schemas.microsoft.com/office/drawing/2014/chart" uri="{C3380CC4-5D6E-409C-BE32-E72D297353CC}">
              <c16:uniqueId val="{00000015-57BD-4E5D-AACA-D21CAA68C28D}"/>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29968</xdr:colOff>
      <xdr:row>0</xdr:row>
      <xdr:rowOff>27402</xdr:rowOff>
    </xdr:from>
    <xdr:to>
      <xdr:col>0</xdr:col>
      <xdr:colOff>1278629</xdr:colOff>
      <xdr:row>6</xdr:row>
      <xdr:rowOff>144402</xdr:rowOff>
    </xdr:to>
    <xdr:pic>
      <xdr:nvPicPr>
        <xdr:cNvPr id="2" name="Obraz 1">
          <a:extLst>
            <a:ext uri="{FF2B5EF4-FFF2-40B4-BE49-F238E27FC236}">
              <a16:creationId xmlns:a16="http://schemas.microsoft.com/office/drawing/2014/main" id="{5D342C09-5F2F-4732-86B9-72574A3691C4}"/>
            </a:ext>
          </a:extLst>
        </xdr:cNvPr>
        <xdr:cNvPicPr>
          <a:picLocks noChangeAspect="1"/>
        </xdr:cNvPicPr>
      </xdr:nvPicPr>
      <xdr:blipFill>
        <a:blip xmlns:r="http://schemas.openxmlformats.org/officeDocument/2006/relationships" r:embed="rId1"/>
        <a:stretch>
          <a:fillRect/>
        </a:stretch>
      </xdr:blipFill>
      <xdr:spPr>
        <a:xfrm>
          <a:off x="29968" y="27402"/>
          <a:ext cx="1248661" cy="1251438"/>
        </a:xfrm>
        <a:prstGeom prst="rect">
          <a:avLst/>
        </a:prstGeom>
      </xdr:spPr>
    </xdr:pic>
    <xdr:clientData/>
  </xdr:twoCellAnchor>
  <xdr:oneCellAnchor>
    <xdr:from>
      <xdr:col>0</xdr:col>
      <xdr:colOff>0</xdr:colOff>
      <xdr:row>10</xdr:row>
      <xdr:rowOff>235449</xdr:rowOff>
    </xdr:from>
    <xdr:ext cx="7470169" cy="1755169"/>
    <xdr:sp macro="" textlink="">
      <xdr:nvSpPr>
        <xdr:cNvPr id="3" name="pole tekstowe 2">
          <a:extLst>
            <a:ext uri="{FF2B5EF4-FFF2-40B4-BE49-F238E27FC236}">
              <a16:creationId xmlns:a16="http://schemas.microsoft.com/office/drawing/2014/main" id="{DE8838C3-35A3-4E41-96B1-0C86976970AA}"/>
            </a:ext>
          </a:extLst>
        </xdr:cNvPr>
        <xdr:cNvSpPr txBox="1"/>
      </xdr:nvSpPr>
      <xdr:spPr>
        <a:xfrm>
          <a:off x="0" y="2343792"/>
          <a:ext cx="7470169" cy="175516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KWARTALNA </a:t>
          </a: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INFORMACJA STATYSTYCZNA</a:t>
          </a:r>
        </a:p>
        <a:p>
          <a:pPr algn="ctr">
            <a:lnSpc>
              <a:spcPct val="150000"/>
            </a:lnSpc>
          </a:pP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III KWARTAŁ 2024 R.</a:t>
          </a:r>
          <a:endParaRPr lang="pl-PL" sz="1600" b="1">
            <a:effectLst/>
            <a:latin typeface="Arial" panose="020B0604020202020204" pitchFamily="34" charset="0"/>
            <a:cs typeface="Arial" panose="020B0604020202020204" pitchFamily="34" charset="0"/>
          </a:endParaRPr>
        </a:p>
        <a:p>
          <a:endParaRPr lang="pl-PL" sz="1100"/>
        </a:p>
      </xdr:txBody>
    </xdr:sp>
    <xdr:clientData/>
  </xdr:oneCellAnchor>
  <xdr:twoCellAnchor editAs="oneCell">
    <xdr:from>
      <xdr:col>0</xdr:col>
      <xdr:colOff>32107</xdr:colOff>
      <xdr:row>14</xdr:row>
      <xdr:rowOff>891447</xdr:rowOff>
    </xdr:from>
    <xdr:to>
      <xdr:col>1</xdr:col>
      <xdr:colOff>6068174</xdr:colOff>
      <xdr:row>32</xdr:row>
      <xdr:rowOff>110767</xdr:rowOff>
    </xdr:to>
    <xdr:pic>
      <xdr:nvPicPr>
        <xdr:cNvPr id="6" name="Obraz 5">
          <a:extLst>
            <a:ext uri="{FF2B5EF4-FFF2-40B4-BE49-F238E27FC236}">
              <a16:creationId xmlns:a16="http://schemas.microsoft.com/office/drawing/2014/main" id="{704DFC58-C4CD-41C4-9F04-35508A1CDBB3}"/>
            </a:ext>
          </a:extLst>
        </xdr:cNvPr>
        <xdr:cNvPicPr>
          <a:picLocks noChangeAspect="1"/>
        </xdr:cNvPicPr>
      </xdr:nvPicPr>
      <xdr:blipFill>
        <a:blip xmlns:r="http://schemas.openxmlformats.org/officeDocument/2006/relationships" r:embed="rId2"/>
        <a:stretch>
          <a:fillRect/>
        </a:stretch>
      </xdr:blipFill>
      <xdr:spPr>
        <a:xfrm>
          <a:off x="32107" y="4112823"/>
          <a:ext cx="7438061" cy="4902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10582</xdr:colOff>
      <xdr:row>25</xdr:row>
      <xdr:rowOff>28575</xdr:rowOff>
    </xdr:from>
    <xdr:to>
      <xdr:col>4</xdr:col>
      <xdr:colOff>940592</xdr:colOff>
      <xdr:row>47</xdr:row>
      <xdr:rowOff>542924</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130969</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142873</xdr:rowOff>
    </xdr:from>
    <xdr:to>
      <xdr:col>6</xdr:col>
      <xdr:colOff>-1</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261938</xdr:rowOff>
    </xdr:from>
    <xdr:to>
      <xdr:col>6</xdr:col>
      <xdr:colOff>678656</xdr:colOff>
      <xdr:row>29</xdr:row>
      <xdr:rowOff>0</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76E7C869-3715-479D-81EE-A46E52758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0021/STATYSTYKA/zestawienia%20SSF/2020/II%20kw.%202020/KRUS-2/KRUS-2%20po%20korekcie%20OR%20Bia&#322;ystok/KRUS-2%20za%20II%20kw%202020%20po%20korekcie%20OR%20Bia&#322;yst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8956B-A5C3-49E9-9F3E-85B8A43A8BAE}">
  <sheetPr>
    <tabColor rgb="FF33CC33"/>
  </sheetPr>
  <dimension ref="A1:F36"/>
  <sheetViews>
    <sheetView showGridLines="0" view="pageBreakPreview" topLeftCell="A43" zoomScale="89" zoomScaleNormal="100" zoomScaleSheetLayoutView="89" workbookViewId="0">
      <selection activeCell="D9" sqref="D9"/>
    </sheetView>
  </sheetViews>
  <sheetFormatPr defaultColWidth="9" defaultRowHeight="15"/>
  <cols>
    <col min="1" max="1" width="18.375" style="317" customWidth="1"/>
    <col min="2" max="2" width="79.75" style="317" customWidth="1"/>
    <col min="3" max="3" width="16.125" style="317" customWidth="1"/>
    <col min="4" max="4" width="16" style="317" customWidth="1"/>
    <col min="5" max="5" width="14.5" style="317" customWidth="1"/>
    <col min="6" max="6" width="15.125" style="317" customWidth="1"/>
    <col min="7" max="7" width="13.625" style="317" customWidth="1"/>
    <col min="8" max="8" width="14" style="317" bestFit="1" customWidth="1"/>
    <col min="9" max="9" width="21.75" style="317" bestFit="1" customWidth="1"/>
    <col min="10" max="16384" width="9" style="317"/>
  </cols>
  <sheetData>
    <row r="1" spans="1:6" s="311" customFormat="1" ht="15" customHeight="1">
      <c r="B1" s="312"/>
    </row>
    <row r="2" spans="1:6" s="311" customFormat="1" ht="12.75" customHeight="1">
      <c r="B2" s="312"/>
    </row>
    <row r="3" spans="1:6" s="311" customFormat="1" ht="12.75" customHeight="1">
      <c r="B3" s="312"/>
    </row>
    <row r="4" spans="1:6" s="311" customFormat="1" ht="12.75" customHeight="1">
      <c r="B4" s="312"/>
    </row>
    <row r="5" spans="1:6" s="311" customFormat="1" ht="12.75" customHeight="1">
      <c r="B5" s="312"/>
    </row>
    <row r="6" spans="1:6" s="311" customFormat="1" ht="24" customHeight="1">
      <c r="B6" s="860" t="s">
        <v>520</v>
      </c>
    </row>
    <row r="7" spans="1:6" s="311" customFormat="1" ht="12.75" customHeight="1">
      <c r="B7" s="860"/>
    </row>
    <row r="8" spans="1:6" s="311" customFormat="1" ht="20.25" customHeight="1">
      <c r="A8" s="312" t="s">
        <v>263</v>
      </c>
      <c r="B8" s="312"/>
      <c r="C8" s="312"/>
      <c r="D8" s="312"/>
      <c r="E8" s="312"/>
      <c r="F8" s="312"/>
    </row>
    <row r="9" spans="1:6" s="311" customFormat="1" ht="21.75" customHeight="1"/>
    <row r="10" spans="1:6" s="311" customFormat="1" ht="21.75" customHeight="1"/>
    <row r="11" spans="1:6" s="311" customFormat="1" ht="21.75" customHeight="1"/>
    <row r="12" spans="1:6" s="311" customFormat="1" ht="21.75" customHeight="1"/>
    <row r="13" spans="1:6" s="311" customFormat="1" ht="21.75" customHeight="1"/>
    <row r="14" spans="1:6" s="311" customFormat="1" ht="21.75" customHeight="1"/>
    <row r="15" spans="1:6" s="311" customFormat="1" ht="86.25" customHeight="1">
      <c r="A15" s="861"/>
      <c r="B15" s="861"/>
      <c r="C15" s="313"/>
      <c r="F15" s="313"/>
    </row>
    <row r="16" spans="1:6" s="311" customFormat="1" ht="12.75"/>
    <row r="17" spans="1:6" s="311" customFormat="1" ht="41.25" customHeight="1">
      <c r="A17" s="862"/>
      <c r="B17" s="863"/>
      <c r="C17" s="314"/>
      <c r="F17" s="314"/>
    </row>
    <row r="18" spans="1:6" s="311" customFormat="1" ht="24" customHeight="1">
      <c r="A18" s="315"/>
      <c r="B18" s="315"/>
      <c r="C18" s="315"/>
      <c r="D18" s="315"/>
      <c r="E18" s="315"/>
      <c r="F18" s="315"/>
    </row>
    <row r="19" spans="1:6" s="311" customFormat="1" ht="21" customHeight="1"/>
    <row r="20" spans="1:6" s="311" customFormat="1" ht="21" customHeight="1"/>
    <row r="21" spans="1:6" s="311" customFormat="1" ht="21" customHeight="1"/>
    <row r="22" spans="1:6" s="311" customFormat="1" ht="21" customHeight="1"/>
    <row r="23" spans="1:6" s="311" customFormat="1" ht="21" customHeight="1"/>
    <row r="24" spans="1:6" s="311" customFormat="1" ht="21" customHeight="1"/>
    <row r="25" spans="1:6" s="311" customFormat="1" ht="21" customHeight="1"/>
    <row r="26" spans="1:6" s="311" customFormat="1" ht="21" customHeight="1"/>
    <row r="27" spans="1:6" s="311" customFormat="1" ht="21" customHeight="1"/>
    <row r="28" spans="1:6" s="311" customFormat="1" ht="21" customHeight="1"/>
    <row r="29" spans="1:6" s="311" customFormat="1" ht="21" customHeight="1"/>
    <row r="30" spans="1:6" s="311" customFormat="1" ht="21" customHeight="1"/>
    <row r="31" spans="1:6" s="311" customFormat="1" ht="21" customHeight="1"/>
    <row r="32" spans="1:6" s="311" customFormat="1" ht="11.1" customHeight="1"/>
    <row r="33" spans="1:6" s="311" customFormat="1" ht="21" customHeight="1">
      <c r="A33" s="793"/>
      <c r="B33" s="793"/>
    </row>
    <row r="34" spans="1:6" s="311" customFormat="1" ht="21" customHeight="1">
      <c r="A34" s="864" t="s">
        <v>684</v>
      </c>
      <c r="B34" s="864"/>
      <c r="C34" s="316"/>
      <c r="D34" s="316"/>
      <c r="E34" s="316"/>
      <c r="F34" s="316"/>
    </row>
    <row r="35" spans="1:6" ht="14.25" customHeight="1">
      <c r="C35" s="318"/>
      <c r="D35" s="318"/>
      <c r="E35" s="318"/>
      <c r="F35" s="318"/>
    </row>
    <row r="36" spans="1:6">
      <c r="C36" s="319"/>
      <c r="D36" s="319"/>
      <c r="E36" s="320"/>
      <c r="F36" s="318"/>
    </row>
  </sheetData>
  <mergeCells count="4">
    <mergeCell ref="B6:B7"/>
    <mergeCell ref="A15:B15"/>
    <mergeCell ref="A17:B17"/>
    <mergeCell ref="A34:B34"/>
  </mergeCells>
  <printOptions horizontalCentered="1"/>
  <pageMargins left="0" right="0" top="0.74803149606299213" bottom="0.74803149606299213" header="0.31496062992125984" footer="0.31496062992125984"/>
  <pageSetup paperSize="9" scale="98" fitToWidth="2" orientation="portrait" horizontalDpi="4294967293" verticalDpi="4294967293"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tabColor theme="2"/>
  </sheetPr>
  <dimension ref="A1:K38"/>
  <sheetViews>
    <sheetView showGridLines="0" view="pageBreakPreview" topLeftCell="A4" zoomScale="90" zoomScaleNormal="110" zoomScaleSheetLayoutView="90" workbookViewId="0">
      <selection activeCell="F19" sqref="F19"/>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11" ht="36" customHeight="1">
      <c r="A1" s="918" t="s">
        <v>457</v>
      </c>
      <c r="B1" s="918"/>
      <c r="C1" s="918"/>
      <c r="D1" s="918"/>
      <c r="E1" s="918"/>
      <c r="F1" s="918"/>
    </row>
    <row r="2" spans="1:11" ht="30" customHeight="1">
      <c r="A2" s="82"/>
      <c r="B2" s="82"/>
      <c r="C2" s="82"/>
      <c r="D2" s="82"/>
      <c r="E2" s="82"/>
      <c r="F2" s="82"/>
      <c r="G2" s="384" t="s">
        <v>528</v>
      </c>
    </row>
    <row r="3" spans="1:11" ht="36" customHeight="1">
      <c r="A3" s="942" t="s">
        <v>537</v>
      </c>
      <c r="B3" s="942"/>
      <c r="C3" s="942"/>
      <c r="D3" s="942"/>
      <c r="E3" s="942"/>
      <c r="F3" s="942"/>
    </row>
    <row r="4" spans="1:11" ht="87" customHeight="1">
      <c r="A4" s="934" t="s">
        <v>13</v>
      </c>
      <c r="B4" s="331" t="s">
        <v>119</v>
      </c>
      <c r="C4" s="331" t="s">
        <v>120</v>
      </c>
      <c r="D4" s="331" t="s">
        <v>121</v>
      </c>
      <c r="E4" s="331" t="s">
        <v>122</v>
      </c>
      <c r="F4" s="331" t="s">
        <v>123</v>
      </c>
    </row>
    <row r="5" spans="1:11" ht="21" customHeight="1">
      <c r="A5" s="927"/>
      <c r="B5" s="935" t="s">
        <v>663</v>
      </c>
      <c r="C5" s="936"/>
      <c r="D5" s="936"/>
      <c r="E5" s="936"/>
      <c r="F5" s="937"/>
    </row>
    <row r="6" spans="1:11" ht="21" customHeight="1">
      <c r="A6" s="143" t="s">
        <v>68</v>
      </c>
      <c r="B6" s="143">
        <f>B7+B8</f>
        <v>30</v>
      </c>
      <c r="C6" s="143">
        <f>C7+C8</f>
        <v>3</v>
      </c>
      <c r="D6" s="573">
        <f>D7+D8</f>
        <v>0</v>
      </c>
      <c r="E6" s="143">
        <f>E7+E8</f>
        <v>18</v>
      </c>
      <c r="F6" s="143">
        <f>F7+F8</f>
        <v>15</v>
      </c>
      <c r="G6" s="541"/>
      <c r="H6" s="541"/>
      <c r="I6" s="541"/>
      <c r="J6" s="541"/>
      <c r="K6" s="541"/>
    </row>
    <row r="7" spans="1:11" ht="21" customHeight="1">
      <c r="A7" s="144" t="s">
        <v>107</v>
      </c>
      <c r="B7" s="632">
        <v>24</v>
      </c>
      <c r="C7" s="632">
        <v>1</v>
      </c>
      <c r="D7" s="633">
        <v>0</v>
      </c>
      <c r="E7" s="632">
        <v>13</v>
      </c>
      <c r="F7" s="632">
        <v>12</v>
      </c>
    </row>
    <row r="8" spans="1:11" ht="21" customHeight="1">
      <c r="A8" s="144" t="s">
        <v>108</v>
      </c>
      <c r="B8" s="634">
        <v>6</v>
      </c>
      <c r="C8" s="634">
        <v>2</v>
      </c>
      <c r="D8" s="635">
        <v>0</v>
      </c>
      <c r="E8" s="503">
        <v>5</v>
      </c>
      <c r="F8" s="634">
        <v>3</v>
      </c>
    </row>
    <row r="9" spans="1:11" ht="21" customHeight="1">
      <c r="A9" s="144" t="s">
        <v>109</v>
      </c>
      <c r="B9" s="632">
        <v>6</v>
      </c>
      <c r="C9" s="632">
        <v>1</v>
      </c>
      <c r="D9" s="633">
        <v>0</v>
      </c>
      <c r="E9" s="632">
        <v>4</v>
      </c>
      <c r="F9" s="632">
        <v>3</v>
      </c>
    </row>
    <row r="10" spans="1:11" ht="27" customHeight="1">
      <c r="A10" s="145" t="s">
        <v>110</v>
      </c>
      <c r="B10" s="633">
        <v>0</v>
      </c>
      <c r="C10" s="633">
        <v>0</v>
      </c>
      <c r="D10" s="633">
        <v>0</v>
      </c>
      <c r="E10" s="633">
        <v>0</v>
      </c>
      <c r="F10" s="633">
        <v>0</v>
      </c>
    </row>
    <row r="11" spans="1:11" ht="21" customHeight="1">
      <c r="A11" s="146" t="s">
        <v>111</v>
      </c>
      <c r="B11" s="830">
        <v>0</v>
      </c>
      <c r="C11" s="636">
        <v>1</v>
      </c>
      <c r="D11" s="637">
        <v>0</v>
      </c>
      <c r="E11" s="636">
        <v>1</v>
      </c>
      <c r="F11" s="637">
        <v>0</v>
      </c>
    </row>
    <row r="12" spans="1:11" ht="42" customHeight="1"/>
    <row r="13" spans="1:11" ht="45" customHeight="1">
      <c r="A13" s="942" t="s">
        <v>634</v>
      </c>
      <c r="B13" s="942"/>
      <c r="C13" s="942"/>
      <c r="D13" s="942"/>
      <c r="E13" s="942"/>
      <c r="F13" s="942"/>
    </row>
    <row r="14" spans="1:11" ht="21" customHeight="1">
      <c r="A14" s="934" t="s">
        <v>13</v>
      </c>
      <c r="B14" s="931" t="s">
        <v>113</v>
      </c>
      <c r="C14" s="931"/>
      <c r="D14" s="931"/>
      <c r="E14" s="931"/>
      <c r="F14" s="931"/>
    </row>
    <row r="15" spans="1:11" ht="19.5" customHeight="1">
      <c r="A15" s="926"/>
      <c r="B15" s="931" t="s">
        <v>115</v>
      </c>
      <c r="C15" s="931" t="s">
        <v>71</v>
      </c>
      <c r="D15" s="931"/>
      <c r="E15" s="931"/>
      <c r="F15" s="931" t="s">
        <v>124</v>
      </c>
    </row>
    <row r="16" spans="1:11" ht="21" customHeight="1">
      <c r="A16" s="926"/>
      <c r="B16" s="931"/>
      <c r="C16" s="931" t="s">
        <v>125</v>
      </c>
      <c r="D16" s="931"/>
      <c r="E16" s="931"/>
      <c r="F16" s="931"/>
    </row>
    <row r="17" spans="1:11" ht="62.25" customHeight="1">
      <c r="A17" s="926"/>
      <c r="B17" s="931"/>
      <c r="C17" s="331" t="s">
        <v>105</v>
      </c>
      <c r="D17" s="331" t="s">
        <v>641</v>
      </c>
      <c r="E17" s="331" t="s">
        <v>127</v>
      </c>
      <c r="F17" s="931"/>
    </row>
    <row r="18" spans="1:11" ht="21" customHeight="1">
      <c r="A18" s="927"/>
      <c r="B18" s="935" t="s">
        <v>663</v>
      </c>
      <c r="C18" s="936"/>
      <c r="D18" s="936"/>
      <c r="E18" s="936"/>
      <c r="F18" s="937"/>
    </row>
    <row r="19" spans="1:11" ht="21" customHeight="1">
      <c r="A19" s="151" t="s">
        <v>68</v>
      </c>
      <c r="B19" s="143">
        <f>B20+B21</f>
        <v>18</v>
      </c>
      <c r="C19" s="143">
        <f>C20+C21</f>
        <v>15</v>
      </c>
      <c r="D19" s="503">
        <f>D20+D21</f>
        <v>8</v>
      </c>
      <c r="E19" s="143">
        <f>E20+E21</f>
        <v>7</v>
      </c>
      <c r="F19" s="143">
        <f>F20+F21</f>
        <v>3</v>
      </c>
      <c r="G19" s="60"/>
      <c r="H19" s="60"/>
      <c r="I19" s="60"/>
      <c r="J19" s="60"/>
      <c r="K19" s="60"/>
    </row>
    <row r="20" spans="1:11" ht="21" customHeight="1">
      <c r="A20" s="144" t="s">
        <v>107</v>
      </c>
      <c r="B20" s="503">
        <v>13</v>
      </c>
      <c r="C20" s="505">
        <v>11</v>
      </c>
      <c r="D20" s="503">
        <v>8</v>
      </c>
      <c r="E20" s="638">
        <v>3</v>
      </c>
      <c r="F20" s="503">
        <v>2</v>
      </c>
      <c r="G20" s="60"/>
      <c r="H20" s="60"/>
      <c r="I20" s="60"/>
      <c r="J20" s="60"/>
      <c r="K20" s="60"/>
    </row>
    <row r="21" spans="1:11" ht="21" customHeight="1">
      <c r="A21" s="144" t="s">
        <v>108</v>
      </c>
      <c r="B21" s="576">
        <v>5</v>
      </c>
      <c r="C21" s="504">
        <v>4</v>
      </c>
      <c r="D21" s="807">
        <v>0</v>
      </c>
      <c r="E21" s="639">
        <v>4</v>
      </c>
      <c r="F21" s="634">
        <v>1</v>
      </c>
      <c r="G21" s="60"/>
      <c r="H21" s="60"/>
      <c r="I21" s="60"/>
      <c r="J21" s="60"/>
      <c r="K21" s="60"/>
    </row>
    <row r="22" spans="1:11" ht="21" customHeight="1">
      <c r="A22" s="144" t="s">
        <v>109</v>
      </c>
      <c r="B22" s="472">
        <v>4</v>
      </c>
      <c r="C22" s="504">
        <v>3</v>
      </c>
      <c r="D22" s="807">
        <v>0</v>
      </c>
      <c r="E22" s="638">
        <v>3</v>
      </c>
      <c r="F22" s="503">
        <v>1</v>
      </c>
      <c r="G22" s="60"/>
      <c r="H22" s="60"/>
      <c r="I22" s="60"/>
      <c r="J22" s="60"/>
      <c r="K22" s="60"/>
    </row>
    <row r="23" spans="1:11" ht="31.5" customHeight="1">
      <c r="A23" s="145" t="s">
        <v>110</v>
      </c>
      <c r="B23" s="807">
        <v>0</v>
      </c>
      <c r="C23" s="807">
        <v>0</v>
      </c>
      <c r="D23" s="807">
        <v>0</v>
      </c>
      <c r="E23" s="807">
        <v>0</v>
      </c>
      <c r="F23" s="807">
        <v>0</v>
      </c>
      <c r="G23" s="60"/>
      <c r="H23" s="60"/>
      <c r="I23" s="60"/>
      <c r="J23" s="60"/>
      <c r="K23" s="60"/>
    </row>
    <row r="24" spans="1:11" ht="21" customHeight="1">
      <c r="A24" s="146" t="s">
        <v>111</v>
      </c>
      <c r="B24" s="630">
        <v>1</v>
      </c>
      <c r="C24" s="631">
        <v>1</v>
      </c>
      <c r="D24" s="808">
        <v>0</v>
      </c>
      <c r="E24" s="640">
        <v>1</v>
      </c>
      <c r="F24" s="808">
        <v>0</v>
      </c>
      <c r="G24" s="60"/>
      <c r="H24" s="60"/>
      <c r="I24" s="60"/>
      <c r="J24" s="60"/>
      <c r="K24" s="60"/>
    </row>
    <row r="25" spans="1:11" ht="35.25" customHeight="1">
      <c r="A25" s="923" t="s">
        <v>247</v>
      </c>
      <c r="B25" s="923"/>
      <c r="C25" s="923"/>
      <c r="D25" s="923"/>
      <c r="E25" s="923"/>
      <c r="F25" s="923"/>
    </row>
    <row r="27" spans="1:11">
      <c r="B27" s="506"/>
      <c r="C27" s="507"/>
      <c r="D27" s="508"/>
      <c r="E27" s="506"/>
      <c r="F27" s="506"/>
    </row>
    <row r="28" spans="1:11">
      <c r="B28" s="507"/>
      <c r="C28" s="508"/>
      <c r="D28" s="507"/>
      <c r="E28" s="508"/>
      <c r="F28" s="507"/>
    </row>
    <row r="38" spans="7:7">
      <c r="G38" s="350"/>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AP65"/>
  <sheetViews>
    <sheetView showGridLines="0" view="pageBreakPreview" zoomScaleNormal="110" zoomScaleSheetLayoutView="100" workbookViewId="0">
      <selection activeCell="L60" sqref="L60"/>
    </sheetView>
  </sheetViews>
  <sheetFormatPr defaultRowHeight="15"/>
  <cols>
    <col min="1" max="1" width="19" customWidth="1"/>
    <col min="2" max="2" width="8.375" customWidth="1"/>
    <col min="3" max="3" width="11"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 min="12" max="12" width="9.875" customWidth="1"/>
    <col min="13" max="13" width="10.875" style="657" bestFit="1" customWidth="1"/>
    <col min="14" max="14" width="6.25" style="657" customWidth="1"/>
    <col min="15" max="15" width="9.625" style="657" customWidth="1"/>
    <col min="16" max="16" width="3.5" style="657" customWidth="1"/>
    <col min="17" max="17" width="9.625" style="657" customWidth="1"/>
    <col min="18" max="18" width="1.75" style="657" customWidth="1"/>
    <col min="19" max="19" width="7.125" style="657" customWidth="1"/>
    <col min="20" max="20" width="5.125" style="657" customWidth="1"/>
    <col min="21" max="21" width="5.875" style="657" customWidth="1"/>
    <col min="22" max="22" width="5.75" style="657" customWidth="1"/>
    <col min="23" max="23" width="4.625" style="657" customWidth="1"/>
    <col min="24" max="24" width="4.875" style="657" customWidth="1"/>
    <col min="25" max="25" width="3.875" style="657" customWidth="1"/>
    <col min="26" max="26" width="5.125" style="657" customWidth="1"/>
    <col min="27" max="27" width="4.875" style="657" customWidth="1"/>
    <col min="28" max="28" width="3.5" style="657" customWidth="1"/>
    <col min="29" max="29" width="5.125" style="657" customWidth="1"/>
    <col min="30" max="30" width="3.5" style="657" customWidth="1"/>
    <col min="31" max="31" width="4.375" style="657" customWidth="1"/>
    <col min="32" max="42" width="9" style="657"/>
  </cols>
  <sheetData>
    <row r="1" spans="1:31" ht="29.25" customHeight="1">
      <c r="A1" s="918" t="s">
        <v>457</v>
      </c>
      <c r="B1" s="918"/>
      <c r="C1" s="918"/>
      <c r="D1" s="918"/>
      <c r="E1" s="918"/>
      <c r="F1" s="918"/>
      <c r="G1" s="918"/>
      <c r="H1" s="918"/>
      <c r="I1" s="918"/>
      <c r="J1" s="918"/>
      <c r="K1" s="918"/>
    </row>
    <row r="2" spans="1:31">
      <c r="N2" s="658"/>
    </row>
    <row r="3" spans="1:31" ht="32.25" customHeight="1">
      <c r="A3" s="942" t="s">
        <v>536</v>
      </c>
      <c r="B3" s="942"/>
      <c r="C3" s="942"/>
      <c r="D3" s="942"/>
      <c r="E3" s="942"/>
      <c r="F3" s="942"/>
      <c r="G3" s="942"/>
      <c r="H3" s="942"/>
      <c r="I3" s="942"/>
      <c r="J3" s="942"/>
      <c r="K3" s="942"/>
      <c r="L3" s="384" t="s">
        <v>528</v>
      </c>
      <c r="N3" s="659"/>
    </row>
    <row r="4" spans="1:31" ht="34.5" customHeight="1">
      <c r="A4" s="934" t="s">
        <v>13</v>
      </c>
      <c r="B4" s="931" t="s">
        <v>128</v>
      </c>
      <c r="C4" s="931"/>
      <c r="D4" s="931" t="s">
        <v>129</v>
      </c>
      <c r="E4" s="931"/>
      <c r="F4" s="931" t="s">
        <v>130</v>
      </c>
      <c r="G4" s="931"/>
      <c r="H4" s="943" t="s">
        <v>428</v>
      </c>
      <c r="I4" s="943"/>
      <c r="J4" s="931" t="s">
        <v>131</v>
      </c>
      <c r="K4" s="931"/>
      <c r="N4" s="658"/>
    </row>
    <row r="5" spans="1:31" ht="36.75" customHeight="1">
      <c r="A5" s="926"/>
      <c r="B5" s="331" t="s">
        <v>133</v>
      </c>
      <c r="C5" s="331" t="s">
        <v>76</v>
      </c>
      <c r="D5" s="331" t="s">
        <v>132</v>
      </c>
      <c r="E5" s="331" t="s">
        <v>76</v>
      </c>
      <c r="F5" s="331" t="s">
        <v>133</v>
      </c>
      <c r="G5" s="331" t="s">
        <v>76</v>
      </c>
      <c r="H5" s="331" t="s">
        <v>134</v>
      </c>
      <c r="I5" s="331" t="s">
        <v>76</v>
      </c>
      <c r="J5" s="331" t="s">
        <v>133</v>
      </c>
      <c r="K5" s="331" t="s">
        <v>76</v>
      </c>
      <c r="N5" s="659"/>
    </row>
    <row r="6" spans="1:31" ht="14.25" customHeight="1">
      <c r="A6" s="927"/>
      <c r="B6" s="935" t="s">
        <v>663</v>
      </c>
      <c r="C6" s="936"/>
      <c r="D6" s="936"/>
      <c r="E6" s="936"/>
      <c r="F6" s="936"/>
      <c r="G6" s="936"/>
      <c r="H6" s="936"/>
      <c r="I6" s="936"/>
      <c r="J6" s="936"/>
      <c r="K6" s="937"/>
    </row>
    <row r="7" spans="1:31" ht="17.25" customHeight="1">
      <c r="A7" s="152" t="s">
        <v>68</v>
      </c>
      <c r="B7" s="511">
        <v>4061.6669999999999</v>
      </c>
      <c r="C7" s="531">
        <v>13443063.119999999</v>
      </c>
      <c r="D7" s="511">
        <v>3375.3339999999998</v>
      </c>
      <c r="E7" s="531">
        <v>10874952.319999998</v>
      </c>
      <c r="F7" s="511">
        <v>319.66699999999997</v>
      </c>
      <c r="G7" s="531">
        <v>1297385.9299999997</v>
      </c>
      <c r="H7" s="511">
        <v>3</v>
      </c>
      <c r="I7" s="531">
        <v>18705.36</v>
      </c>
      <c r="J7" s="511">
        <v>366.66699999999997</v>
      </c>
      <c r="K7" s="531">
        <v>1270724.8699999996</v>
      </c>
      <c r="L7" s="509"/>
      <c r="M7" s="660"/>
      <c r="N7" s="661"/>
      <c r="O7" s="660"/>
      <c r="P7" s="662"/>
      <c r="Q7" s="660"/>
      <c r="R7" s="661"/>
      <c r="S7" s="660"/>
      <c r="T7" s="661"/>
      <c r="U7" s="660"/>
      <c r="V7" s="663"/>
      <c r="W7" s="664"/>
      <c r="X7" s="663"/>
      <c r="Y7" s="664"/>
      <c r="Z7" s="665"/>
      <c r="AA7" s="664"/>
      <c r="AB7" s="663"/>
      <c r="AC7" s="664"/>
      <c r="AD7" s="663"/>
      <c r="AE7" s="664"/>
    </row>
    <row r="8" spans="1:31" ht="12" customHeight="1">
      <c r="A8" s="154" t="s">
        <v>71</v>
      </c>
      <c r="B8" s="475"/>
      <c r="C8" s="647"/>
      <c r="D8" s="475"/>
      <c r="E8" s="647"/>
      <c r="F8" s="475"/>
      <c r="G8" s="647"/>
      <c r="H8" s="475"/>
      <c r="I8" s="647"/>
      <c r="J8" s="475"/>
      <c r="K8" s="647"/>
      <c r="L8" s="59"/>
      <c r="M8" s="661"/>
      <c r="N8" s="661"/>
      <c r="O8" s="661"/>
      <c r="P8" s="662"/>
      <c r="Q8" s="660"/>
      <c r="R8" s="661"/>
      <c r="S8" s="661"/>
      <c r="T8" s="661"/>
      <c r="U8" s="661"/>
      <c r="V8" s="663"/>
      <c r="W8" s="664"/>
      <c r="X8" s="663"/>
      <c r="Y8" s="664"/>
      <c r="Z8" s="663"/>
      <c r="AA8" s="664"/>
      <c r="AB8" s="663"/>
      <c r="AC8" s="664"/>
      <c r="AD8" s="663"/>
      <c r="AE8" s="664"/>
    </row>
    <row r="9" spans="1:31" ht="17.25" customHeight="1">
      <c r="A9" s="352" t="s">
        <v>135</v>
      </c>
      <c r="B9" s="648">
        <v>39.667000000000002</v>
      </c>
      <c r="C9" s="649">
        <v>275131.39</v>
      </c>
      <c r="D9" s="648">
        <v>38.667000000000002</v>
      </c>
      <c r="E9" s="649">
        <v>268518.55</v>
      </c>
      <c r="F9" s="648">
        <v>1</v>
      </c>
      <c r="G9" s="649">
        <v>6612.84</v>
      </c>
      <c r="H9" s="650">
        <v>0</v>
      </c>
      <c r="I9" s="650">
        <v>0</v>
      </c>
      <c r="J9" s="650">
        <v>0</v>
      </c>
      <c r="K9" s="650">
        <v>0</v>
      </c>
      <c r="L9" s="59"/>
      <c r="M9" s="661"/>
      <c r="N9" s="661"/>
      <c r="O9" s="661"/>
      <c r="P9" s="662"/>
      <c r="Q9" s="660"/>
      <c r="R9" s="661"/>
      <c r="S9" s="661"/>
      <c r="T9" s="661"/>
      <c r="U9" s="661"/>
      <c r="V9" s="663"/>
      <c r="W9" s="664"/>
      <c r="X9" s="663"/>
      <c r="Y9" s="664"/>
      <c r="Z9" s="663"/>
      <c r="AA9" s="664"/>
      <c r="AB9" s="663"/>
      <c r="AC9" s="664"/>
      <c r="AD9" s="663"/>
      <c r="AE9" s="664"/>
    </row>
    <row r="10" spans="1:31" ht="12.75" customHeight="1">
      <c r="A10" s="154" t="s">
        <v>35</v>
      </c>
      <c r="B10" s="475"/>
      <c r="C10" s="647"/>
      <c r="D10" s="475"/>
      <c r="E10" s="647"/>
      <c r="F10" s="475"/>
      <c r="G10" s="647"/>
      <c r="H10" s="651"/>
      <c r="I10" s="651"/>
      <c r="J10" s="651"/>
      <c r="K10" s="651"/>
      <c r="L10" s="59"/>
      <c r="M10" s="661"/>
      <c r="N10" s="661"/>
      <c r="O10" s="661"/>
      <c r="P10" s="662"/>
      <c r="Q10" s="660"/>
      <c r="R10" s="661"/>
      <c r="S10" s="661"/>
      <c r="T10" s="661"/>
      <c r="U10" s="661"/>
      <c r="V10" s="663"/>
      <c r="W10" s="664"/>
      <c r="X10" s="663"/>
      <c r="Y10" s="664"/>
      <c r="Z10" s="663"/>
      <c r="AA10" s="664"/>
      <c r="AB10" s="663"/>
      <c r="AC10" s="664"/>
      <c r="AD10" s="663"/>
      <c r="AE10" s="664"/>
    </row>
    <row r="11" spans="1:31" ht="29.25" customHeight="1">
      <c r="A11" s="156" t="s">
        <v>136</v>
      </c>
      <c r="B11" s="511">
        <v>3770</v>
      </c>
      <c r="C11" s="531">
        <v>11835591.449999999</v>
      </c>
      <c r="D11" s="511">
        <v>3106.6669999999999</v>
      </c>
      <c r="E11" s="531">
        <v>9419955.0399999991</v>
      </c>
      <c r="F11" s="511">
        <v>312.66699999999997</v>
      </c>
      <c r="G11" s="531">
        <v>1232933.6899999997</v>
      </c>
      <c r="H11" s="511">
        <v>3</v>
      </c>
      <c r="I11" s="531">
        <v>18705.36</v>
      </c>
      <c r="J11" s="511">
        <v>350.66699999999997</v>
      </c>
      <c r="K11" s="531">
        <v>1182702.7199999997</v>
      </c>
      <c r="L11" s="59"/>
      <c r="M11" s="661"/>
      <c r="N11" s="661"/>
      <c r="O11" s="661"/>
      <c r="P11" s="662"/>
      <c r="Q11" s="660"/>
      <c r="R11" s="661"/>
      <c r="S11" s="571"/>
      <c r="T11" s="666"/>
      <c r="U11" s="571"/>
      <c r="V11" s="666"/>
      <c r="W11" s="571"/>
      <c r="X11" s="666"/>
      <c r="Y11" s="571"/>
      <c r="Z11" s="666"/>
      <c r="AA11" s="571"/>
      <c r="AB11" s="666"/>
      <c r="AC11" s="571"/>
      <c r="AD11" s="663"/>
      <c r="AE11" s="664"/>
    </row>
    <row r="12" spans="1:31" ht="17.25" customHeight="1">
      <c r="A12" s="154" t="s">
        <v>137</v>
      </c>
      <c r="B12" s="475">
        <v>123</v>
      </c>
      <c r="C12" s="647">
        <v>430365.33</v>
      </c>
      <c r="D12" s="475">
        <v>82</v>
      </c>
      <c r="E12" s="647">
        <v>273701.62</v>
      </c>
      <c r="F12" s="475">
        <v>33</v>
      </c>
      <c r="G12" s="647">
        <v>129887.27</v>
      </c>
      <c r="H12" s="652">
        <v>0</v>
      </c>
      <c r="I12" s="652">
        <v>0</v>
      </c>
      <c r="J12" s="475">
        <v>8</v>
      </c>
      <c r="K12" s="647">
        <v>26776.440000000002</v>
      </c>
      <c r="L12" s="59"/>
      <c r="M12" s="661"/>
      <c r="N12" s="661"/>
      <c r="O12" s="661"/>
      <c r="P12" s="662"/>
      <c r="Q12" s="660"/>
      <c r="R12" s="661"/>
      <c r="S12" s="661"/>
      <c r="T12" s="661"/>
      <c r="U12" s="661"/>
      <c r="V12" s="663"/>
      <c r="W12" s="664"/>
      <c r="X12" s="663"/>
      <c r="Y12" s="664"/>
      <c r="Z12" s="663"/>
      <c r="AA12" s="664"/>
      <c r="AB12" s="663"/>
      <c r="AC12" s="664"/>
      <c r="AD12" s="663"/>
      <c r="AE12" s="664"/>
    </row>
    <row r="13" spans="1:31" ht="17.25" customHeight="1">
      <c r="A13" s="154" t="s">
        <v>138</v>
      </c>
      <c r="B13" s="475">
        <v>67.332999999999998</v>
      </c>
      <c r="C13" s="647">
        <v>322811.97000000003</v>
      </c>
      <c r="D13" s="475">
        <v>28.667000000000002</v>
      </c>
      <c r="E13" s="647">
        <v>150726.23000000001</v>
      </c>
      <c r="F13" s="475">
        <v>32.667000000000002</v>
      </c>
      <c r="G13" s="647">
        <v>151002.61000000002</v>
      </c>
      <c r="H13" s="652">
        <v>0</v>
      </c>
      <c r="I13" s="652">
        <v>0</v>
      </c>
      <c r="J13" s="475">
        <v>6</v>
      </c>
      <c r="K13" s="647">
        <v>21083.13</v>
      </c>
      <c r="L13" s="59"/>
      <c r="M13" s="661"/>
      <c r="N13" s="661"/>
      <c r="O13" s="661"/>
      <c r="P13" s="662"/>
      <c r="Q13" s="660"/>
      <c r="R13" s="661"/>
      <c r="S13" s="571"/>
      <c r="T13" s="666"/>
      <c r="U13" s="571"/>
      <c r="V13" s="666"/>
      <c r="W13" s="571"/>
      <c r="X13" s="666"/>
      <c r="Y13" s="571"/>
      <c r="Z13" s="666"/>
      <c r="AA13" s="571"/>
      <c r="AB13" s="666"/>
      <c r="AC13" s="664"/>
      <c r="AD13" s="663"/>
      <c r="AE13" s="664"/>
    </row>
    <row r="14" spans="1:31" ht="17.25" customHeight="1">
      <c r="A14" s="154" t="s">
        <v>139</v>
      </c>
      <c r="B14" s="652">
        <v>0</v>
      </c>
      <c r="C14" s="652">
        <v>0</v>
      </c>
      <c r="D14" s="652">
        <v>0</v>
      </c>
      <c r="E14" s="652">
        <v>0</v>
      </c>
      <c r="F14" s="652">
        <v>0</v>
      </c>
      <c r="G14" s="652">
        <v>0</v>
      </c>
      <c r="H14" s="652">
        <v>0</v>
      </c>
      <c r="I14" s="652">
        <v>0</v>
      </c>
      <c r="J14" s="652">
        <v>0</v>
      </c>
      <c r="K14" s="652">
        <v>0</v>
      </c>
      <c r="L14" s="59"/>
      <c r="M14" s="661"/>
      <c r="N14" s="661"/>
      <c r="O14" s="661"/>
      <c r="P14" s="662"/>
      <c r="Q14" s="660"/>
      <c r="R14" s="661"/>
      <c r="S14" s="661"/>
      <c r="T14" s="661"/>
      <c r="U14" s="661"/>
      <c r="V14" s="663"/>
      <c r="W14" s="664"/>
      <c r="X14" s="663"/>
      <c r="Y14" s="664"/>
      <c r="Z14" s="663"/>
      <c r="AA14" s="664"/>
      <c r="AB14" s="663"/>
      <c r="AC14" s="664"/>
      <c r="AD14" s="663"/>
      <c r="AE14" s="664"/>
    </row>
    <row r="15" spans="1:31" ht="17.25" customHeight="1">
      <c r="A15" s="154" t="s">
        <v>140</v>
      </c>
      <c r="B15" s="652">
        <v>0</v>
      </c>
      <c r="C15" s="652">
        <v>0</v>
      </c>
      <c r="D15" s="652">
        <v>0</v>
      </c>
      <c r="E15" s="652">
        <v>0</v>
      </c>
      <c r="F15" s="652">
        <v>0</v>
      </c>
      <c r="G15" s="652">
        <v>0</v>
      </c>
      <c r="H15" s="652">
        <v>0</v>
      </c>
      <c r="I15" s="652">
        <v>0</v>
      </c>
      <c r="J15" s="652">
        <v>0</v>
      </c>
      <c r="K15" s="652">
        <v>0</v>
      </c>
      <c r="L15" s="59"/>
      <c r="M15" s="661"/>
      <c r="N15" s="661"/>
      <c r="O15" s="661"/>
      <c r="P15" s="662"/>
      <c r="Q15" s="660"/>
      <c r="R15" s="661"/>
      <c r="S15" s="571"/>
      <c r="T15" s="666"/>
      <c r="U15" s="571"/>
      <c r="V15" s="666"/>
      <c r="W15" s="571"/>
      <c r="X15" s="666"/>
      <c r="Y15" s="571"/>
      <c r="Z15" s="666"/>
      <c r="AA15" s="571"/>
      <c r="AB15" s="666"/>
      <c r="AC15" s="664"/>
      <c r="AD15" s="663"/>
      <c r="AE15" s="664"/>
    </row>
    <row r="16" spans="1:31" ht="17.25" customHeight="1">
      <c r="A16" s="154" t="s">
        <v>141</v>
      </c>
      <c r="B16" s="652">
        <v>0</v>
      </c>
      <c r="C16" s="652">
        <v>0</v>
      </c>
      <c r="D16" s="652">
        <v>0</v>
      </c>
      <c r="E16" s="652">
        <v>0</v>
      </c>
      <c r="F16" s="652">
        <v>0</v>
      </c>
      <c r="G16" s="652">
        <v>0</v>
      </c>
      <c r="H16" s="652">
        <v>0</v>
      </c>
      <c r="I16" s="653">
        <v>0</v>
      </c>
      <c r="J16" s="652">
        <v>0</v>
      </c>
      <c r="K16" s="652">
        <v>0</v>
      </c>
      <c r="L16" s="59"/>
      <c r="M16" s="661"/>
      <c r="N16" s="661"/>
      <c r="O16" s="661"/>
      <c r="P16" s="662"/>
      <c r="Q16" s="660"/>
      <c r="R16" s="661"/>
      <c r="S16" s="661"/>
      <c r="T16" s="661"/>
      <c r="U16" s="661"/>
      <c r="V16" s="663"/>
      <c r="W16" s="664"/>
      <c r="X16" s="663"/>
      <c r="Y16" s="664"/>
      <c r="Z16" s="663"/>
      <c r="AA16" s="664"/>
      <c r="AB16" s="663"/>
      <c r="AC16" s="664"/>
      <c r="AD16" s="663"/>
      <c r="AE16" s="664"/>
    </row>
    <row r="17" spans="1:31" ht="17.25" customHeight="1">
      <c r="A17" s="154" t="s">
        <v>142</v>
      </c>
      <c r="B17" s="475">
        <v>2</v>
      </c>
      <c r="C17" s="647">
        <v>10701.150000000001</v>
      </c>
      <c r="D17" s="652">
        <v>0</v>
      </c>
      <c r="E17" s="652">
        <v>0</v>
      </c>
      <c r="F17" s="475">
        <v>2</v>
      </c>
      <c r="G17" s="647">
        <v>10701.150000000001</v>
      </c>
      <c r="H17" s="652">
        <v>0</v>
      </c>
      <c r="I17" s="652">
        <v>0</v>
      </c>
      <c r="J17" s="652">
        <v>0</v>
      </c>
      <c r="K17" s="652">
        <v>0</v>
      </c>
      <c r="L17" s="59"/>
      <c r="M17" s="661"/>
      <c r="N17" s="661"/>
      <c r="O17" s="661"/>
      <c r="P17" s="662"/>
      <c r="Q17" s="660"/>
      <c r="R17" s="661"/>
      <c r="S17" s="571"/>
      <c r="T17" s="666"/>
      <c r="U17" s="571"/>
      <c r="V17" s="666"/>
      <c r="W17" s="571"/>
      <c r="X17" s="666"/>
      <c r="Y17" s="571"/>
      <c r="Z17" s="666"/>
      <c r="AA17" s="571"/>
      <c r="AB17" s="666"/>
      <c r="AC17" s="664"/>
      <c r="AD17" s="663"/>
      <c r="AE17" s="664"/>
    </row>
    <row r="18" spans="1:31" ht="17.25" customHeight="1">
      <c r="A18" s="154" t="s">
        <v>143</v>
      </c>
      <c r="B18" s="475">
        <v>1</v>
      </c>
      <c r="C18" s="647">
        <v>5342.88</v>
      </c>
      <c r="D18" s="652">
        <v>0</v>
      </c>
      <c r="E18" s="652">
        <v>0</v>
      </c>
      <c r="F18" s="652">
        <v>0</v>
      </c>
      <c r="G18" s="652">
        <v>0</v>
      </c>
      <c r="H18" s="652">
        <v>0</v>
      </c>
      <c r="I18" s="652">
        <v>0</v>
      </c>
      <c r="J18" s="475">
        <v>1</v>
      </c>
      <c r="K18" s="647">
        <v>5342.88</v>
      </c>
      <c r="L18" s="59"/>
      <c r="M18" s="661"/>
      <c r="N18" s="661"/>
      <c r="O18" s="661"/>
      <c r="P18" s="662"/>
      <c r="Q18" s="660"/>
      <c r="R18" s="661"/>
      <c r="S18" s="661"/>
      <c r="T18" s="661"/>
      <c r="U18" s="661"/>
      <c r="V18" s="663"/>
      <c r="W18" s="664"/>
      <c r="X18" s="663"/>
      <c r="Y18" s="664"/>
      <c r="Z18" s="663"/>
      <c r="AA18" s="664"/>
      <c r="AB18" s="663"/>
      <c r="AC18" s="664"/>
      <c r="AD18" s="663"/>
      <c r="AE18" s="664"/>
    </row>
    <row r="19" spans="1:31" ht="17.25" customHeight="1">
      <c r="A19" s="154" t="s">
        <v>144</v>
      </c>
      <c r="B19" s="652">
        <v>0</v>
      </c>
      <c r="C19" s="652">
        <v>0</v>
      </c>
      <c r="D19" s="652">
        <v>0</v>
      </c>
      <c r="E19" s="652">
        <v>0</v>
      </c>
      <c r="F19" s="652">
        <v>0</v>
      </c>
      <c r="G19" s="652">
        <v>0</v>
      </c>
      <c r="H19" s="652">
        <v>0</v>
      </c>
      <c r="I19" s="652">
        <v>0</v>
      </c>
      <c r="J19" s="652">
        <v>0</v>
      </c>
      <c r="K19" s="652">
        <v>0</v>
      </c>
      <c r="L19" s="59"/>
      <c r="M19" s="661"/>
      <c r="N19" s="661"/>
      <c r="O19" s="661"/>
      <c r="P19" s="662"/>
      <c r="Q19" s="660"/>
      <c r="R19" s="661"/>
      <c r="S19" s="571"/>
      <c r="T19" s="666"/>
      <c r="U19" s="571"/>
      <c r="V19" s="666"/>
      <c r="W19" s="571"/>
      <c r="X19" s="666"/>
      <c r="Y19" s="571"/>
      <c r="Z19" s="666"/>
      <c r="AA19" s="571"/>
      <c r="AB19" s="666"/>
      <c r="AC19" s="664"/>
      <c r="AD19" s="663"/>
      <c r="AE19" s="664"/>
    </row>
    <row r="20" spans="1:31" ht="17.25" customHeight="1">
      <c r="A20" s="154" t="s">
        <v>145</v>
      </c>
      <c r="B20" s="475">
        <v>1</v>
      </c>
      <c r="C20" s="647">
        <v>5342.88</v>
      </c>
      <c r="D20" s="652">
        <v>0</v>
      </c>
      <c r="E20" s="652">
        <v>0</v>
      </c>
      <c r="F20" s="652">
        <v>0</v>
      </c>
      <c r="G20" s="652">
        <v>0</v>
      </c>
      <c r="H20" s="652">
        <v>0</v>
      </c>
      <c r="I20" s="653">
        <v>0</v>
      </c>
      <c r="J20" s="475">
        <v>1</v>
      </c>
      <c r="K20" s="647">
        <v>5342.88</v>
      </c>
      <c r="L20" s="59"/>
      <c r="M20" s="661"/>
      <c r="N20" s="661"/>
      <c r="O20" s="661"/>
      <c r="P20" s="662"/>
      <c r="Q20" s="660"/>
      <c r="R20" s="661"/>
      <c r="S20" s="661"/>
      <c r="T20" s="661"/>
      <c r="U20" s="661"/>
      <c r="V20" s="663"/>
      <c r="W20" s="664"/>
      <c r="X20" s="663"/>
      <c r="Y20" s="664"/>
      <c r="Z20" s="663"/>
      <c r="AA20" s="664"/>
      <c r="AB20" s="663"/>
      <c r="AC20" s="664"/>
      <c r="AD20" s="663"/>
      <c r="AE20" s="664"/>
    </row>
    <row r="21" spans="1:31" ht="17.25" customHeight="1">
      <c r="A21" s="154" t="s">
        <v>146</v>
      </c>
      <c r="B21" s="475">
        <v>24</v>
      </c>
      <c r="C21" s="647">
        <v>126276.40999999999</v>
      </c>
      <c r="D21" s="475">
        <v>20.332999999999998</v>
      </c>
      <c r="E21" s="647">
        <v>113895.79999999999</v>
      </c>
      <c r="F21" s="475">
        <v>2.6669999999999998</v>
      </c>
      <c r="G21" s="647">
        <v>12293.16</v>
      </c>
      <c r="H21" s="652">
        <v>0</v>
      </c>
      <c r="I21" s="652">
        <v>0</v>
      </c>
      <c r="J21" s="475">
        <v>1</v>
      </c>
      <c r="K21" s="647">
        <v>87.449999999999989</v>
      </c>
      <c r="L21" s="59"/>
      <c r="M21" s="661"/>
      <c r="N21" s="661"/>
      <c r="O21" s="661"/>
      <c r="P21" s="662"/>
      <c r="Q21" s="660"/>
      <c r="R21" s="661"/>
      <c r="S21" s="571"/>
      <c r="T21" s="666"/>
      <c r="U21" s="571"/>
      <c r="V21" s="666"/>
      <c r="W21" s="571"/>
      <c r="X21" s="666"/>
      <c r="Y21" s="571"/>
      <c r="Z21" s="666"/>
      <c r="AA21" s="571"/>
      <c r="AB21" s="666"/>
      <c r="AC21" s="664"/>
      <c r="AD21" s="663"/>
      <c r="AE21" s="664"/>
    </row>
    <row r="22" spans="1:31" ht="17.25" customHeight="1">
      <c r="A22" s="154" t="s">
        <v>147</v>
      </c>
      <c r="B22" s="475">
        <v>2</v>
      </c>
      <c r="C22" s="647">
        <v>6622.92</v>
      </c>
      <c r="D22" s="475">
        <v>1</v>
      </c>
      <c r="E22" s="647">
        <v>1280.04</v>
      </c>
      <c r="F22" s="652">
        <v>0</v>
      </c>
      <c r="G22" s="652">
        <v>0</v>
      </c>
      <c r="H22" s="652">
        <v>0</v>
      </c>
      <c r="I22" s="652">
        <v>0</v>
      </c>
      <c r="J22" s="475">
        <v>1</v>
      </c>
      <c r="K22" s="647">
        <v>5342.88</v>
      </c>
      <c r="L22" s="59"/>
      <c r="M22" s="661"/>
      <c r="N22" s="661"/>
      <c r="O22" s="661"/>
      <c r="P22" s="662"/>
      <c r="Q22" s="660"/>
      <c r="R22" s="661"/>
      <c r="S22" s="661"/>
      <c r="T22" s="661"/>
      <c r="U22" s="661"/>
      <c r="V22" s="663"/>
      <c r="W22" s="664"/>
      <c r="X22" s="663"/>
      <c r="Y22" s="664"/>
      <c r="Z22" s="663"/>
      <c r="AA22" s="664"/>
      <c r="AB22" s="663"/>
      <c r="AC22" s="664"/>
      <c r="AD22" s="663"/>
      <c r="AE22" s="664"/>
    </row>
    <row r="23" spans="1:31" ht="17.25" customHeight="1">
      <c r="A23" s="154" t="s">
        <v>148</v>
      </c>
      <c r="B23" s="475">
        <v>21.332999999999998</v>
      </c>
      <c r="C23" s="647">
        <v>128204.38</v>
      </c>
      <c r="D23" s="475">
        <v>12.667</v>
      </c>
      <c r="E23" s="647">
        <v>73717.53</v>
      </c>
      <c r="F23" s="475">
        <v>4</v>
      </c>
      <c r="G23" s="647">
        <v>34716.300000000003</v>
      </c>
      <c r="H23" s="652">
        <v>0</v>
      </c>
      <c r="I23" s="652">
        <v>0</v>
      </c>
      <c r="J23" s="475">
        <v>4.6669999999999998</v>
      </c>
      <c r="K23" s="647">
        <v>19770.55</v>
      </c>
      <c r="L23" s="59"/>
      <c r="M23" s="661"/>
      <c r="N23" s="661"/>
      <c r="O23" s="661"/>
      <c r="P23" s="662"/>
      <c r="Q23" s="660"/>
      <c r="R23" s="661"/>
      <c r="S23" s="571"/>
      <c r="T23" s="666"/>
      <c r="U23" s="571"/>
      <c r="V23" s="666"/>
      <c r="W23" s="571"/>
      <c r="X23" s="666"/>
      <c r="Y23" s="571"/>
      <c r="Z23" s="666"/>
      <c r="AA23" s="571"/>
      <c r="AB23" s="666"/>
      <c r="AC23" s="664"/>
      <c r="AD23" s="663"/>
      <c r="AE23" s="664"/>
    </row>
    <row r="24" spans="1:31" ht="17.25" customHeight="1">
      <c r="A24" s="154" t="s">
        <v>149</v>
      </c>
      <c r="B24" s="475">
        <v>8.3330000000000002</v>
      </c>
      <c r="C24" s="647">
        <v>36607.360000000001</v>
      </c>
      <c r="D24" s="475">
        <v>6</v>
      </c>
      <c r="E24" s="647">
        <v>27481.649999999998</v>
      </c>
      <c r="F24" s="475">
        <v>1</v>
      </c>
      <c r="G24" s="647">
        <v>5342.88</v>
      </c>
      <c r="H24" s="652">
        <v>0</v>
      </c>
      <c r="I24" s="652">
        <v>0</v>
      </c>
      <c r="J24" s="475">
        <v>1.333</v>
      </c>
      <c r="K24" s="647">
        <v>3782.83</v>
      </c>
      <c r="L24" s="59"/>
      <c r="M24" s="661"/>
      <c r="N24" s="661"/>
      <c r="O24" s="661"/>
      <c r="P24" s="662"/>
      <c r="Q24" s="660"/>
      <c r="R24" s="661"/>
      <c r="S24" s="661"/>
      <c r="T24" s="661"/>
      <c r="U24" s="661"/>
      <c r="V24" s="663"/>
      <c r="W24" s="664"/>
      <c r="X24" s="663"/>
      <c r="Y24" s="664"/>
      <c r="Z24" s="663"/>
      <c r="AA24" s="664"/>
      <c r="AB24" s="663"/>
      <c r="AC24" s="664"/>
      <c r="AD24" s="663"/>
      <c r="AE24" s="664"/>
    </row>
    <row r="25" spans="1:31" ht="17.25" customHeight="1">
      <c r="A25" s="154" t="s">
        <v>150</v>
      </c>
      <c r="B25" s="475">
        <v>10.667</v>
      </c>
      <c r="C25" s="647">
        <v>65215.790000000008</v>
      </c>
      <c r="D25" s="475">
        <v>8.6669999999999998</v>
      </c>
      <c r="E25" s="647">
        <v>54917.69000000001</v>
      </c>
      <c r="F25" s="475">
        <v>1.333</v>
      </c>
      <c r="G25" s="647">
        <v>4955.22</v>
      </c>
      <c r="H25" s="652">
        <v>0</v>
      </c>
      <c r="I25" s="652">
        <v>0</v>
      </c>
      <c r="J25" s="475">
        <v>0.66700000000000004</v>
      </c>
      <c r="K25" s="647">
        <v>5342.88</v>
      </c>
      <c r="L25" s="59"/>
      <c r="M25" s="661"/>
      <c r="N25" s="661"/>
      <c r="O25" s="661"/>
      <c r="P25" s="662"/>
      <c r="Q25" s="660"/>
      <c r="R25" s="661"/>
      <c r="S25" s="571"/>
      <c r="T25" s="666"/>
      <c r="U25" s="571"/>
      <c r="V25" s="666"/>
      <c r="W25" s="571"/>
      <c r="X25" s="666"/>
      <c r="Y25" s="571"/>
      <c r="Z25" s="666"/>
      <c r="AA25" s="571"/>
      <c r="AB25" s="666"/>
      <c r="AC25" s="664"/>
      <c r="AD25" s="663"/>
      <c r="AE25" s="664"/>
    </row>
    <row r="26" spans="1:31" ht="17.25" customHeight="1">
      <c r="A26" s="154" t="s">
        <v>151</v>
      </c>
      <c r="B26" s="652">
        <v>0</v>
      </c>
      <c r="C26" s="652">
        <v>0</v>
      </c>
      <c r="D26" s="652">
        <v>0</v>
      </c>
      <c r="E26" s="652">
        <v>0</v>
      </c>
      <c r="F26" s="652">
        <v>0</v>
      </c>
      <c r="G26" s="652">
        <v>0</v>
      </c>
      <c r="H26" s="652">
        <v>0</v>
      </c>
      <c r="I26" s="652">
        <v>0</v>
      </c>
      <c r="J26" s="652">
        <v>0</v>
      </c>
      <c r="K26" s="652">
        <v>0</v>
      </c>
      <c r="L26" s="59"/>
      <c r="M26" s="661"/>
      <c r="N26" s="661"/>
      <c r="O26" s="661"/>
      <c r="P26" s="662"/>
      <c r="Q26" s="660"/>
      <c r="R26" s="661"/>
      <c r="S26" s="661"/>
      <c r="T26" s="661"/>
      <c r="U26" s="661"/>
      <c r="V26" s="663"/>
      <c r="W26" s="664"/>
      <c r="X26" s="663"/>
      <c r="Y26" s="664"/>
      <c r="Z26" s="663"/>
      <c r="AA26" s="664"/>
      <c r="AB26" s="663"/>
      <c r="AC26" s="664"/>
      <c r="AD26" s="663"/>
      <c r="AE26" s="664"/>
    </row>
    <row r="27" spans="1:31" ht="17.25" customHeight="1">
      <c r="A27" s="154" t="s">
        <v>152</v>
      </c>
      <c r="B27" s="652">
        <v>0</v>
      </c>
      <c r="C27" s="652">
        <v>0</v>
      </c>
      <c r="D27" s="652">
        <v>0</v>
      </c>
      <c r="E27" s="652">
        <v>0</v>
      </c>
      <c r="F27" s="652">
        <v>0</v>
      </c>
      <c r="G27" s="652">
        <v>0</v>
      </c>
      <c r="H27" s="652">
        <v>0</v>
      </c>
      <c r="I27" s="652">
        <v>0</v>
      </c>
      <c r="J27" s="652">
        <v>0</v>
      </c>
      <c r="K27" s="652">
        <v>0</v>
      </c>
      <c r="L27" s="59"/>
      <c r="M27" s="661"/>
      <c r="N27" s="661"/>
      <c r="O27" s="661"/>
      <c r="P27" s="662"/>
      <c r="Q27" s="660"/>
      <c r="R27" s="661"/>
      <c r="S27" s="571"/>
      <c r="T27" s="666"/>
      <c r="U27" s="571"/>
      <c r="V27" s="666"/>
      <c r="W27" s="571"/>
      <c r="X27" s="666"/>
      <c r="Y27" s="571"/>
      <c r="Z27" s="666"/>
      <c r="AA27" s="571"/>
      <c r="AB27" s="666"/>
      <c r="AC27" s="664"/>
      <c r="AD27" s="663"/>
      <c r="AE27" s="664"/>
    </row>
    <row r="28" spans="1:31" ht="17.25" customHeight="1">
      <c r="A28" s="154" t="s">
        <v>153</v>
      </c>
      <c r="B28" s="475">
        <v>3</v>
      </c>
      <c r="C28" s="647">
        <v>14534.61</v>
      </c>
      <c r="D28" s="652">
        <v>1</v>
      </c>
      <c r="E28" s="647">
        <v>3123.66</v>
      </c>
      <c r="F28" s="475">
        <v>1</v>
      </c>
      <c r="G28" s="647">
        <v>5077.8599999999997</v>
      </c>
      <c r="H28" s="652">
        <v>0</v>
      </c>
      <c r="I28" s="652">
        <v>0</v>
      </c>
      <c r="J28" s="475">
        <v>1</v>
      </c>
      <c r="K28" s="647">
        <v>6333.09</v>
      </c>
      <c r="L28" s="59"/>
      <c r="M28" s="661"/>
      <c r="N28" s="661"/>
      <c r="O28" s="661"/>
      <c r="P28" s="662"/>
      <c r="Q28" s="660"/>
      <c r="R28" s="661"/>
      <c r="S28" s="661"/>
      <c r="T28" s="661"/>
      <c r="U28" s="661"/>
      <c r="V28" s="663"/>
      <c r="W28" s="664"/>
      <c r="X28" s="663"/>
      <c r="Y28" s="664"/>
      <c r="Z28" s="663"/>
      <c r="AA28" s="664"/>
      <c r="AB28" s="663"/>
      <c r="AC28" s="664"/>
      <c r="AD28" s="663"/>
      <c r="AE28" s="664"/>
    </row>
    <row r="29" spans="1:31" ht="17.25" customHeight="1">
      <c r="A29" s="154" t="s">
        <v>154</v>
      </c>
      <c r="B29" s="475">
        <v>1</v>
      </c>
      <c r="C29" s="647">
        <v>2596.62</v>
      </c>
      <c r="D29" s="652">
        <v>0</v>
      </c>
      <c r="E29" s="652">
        <v>0</v>
      </c>
      <c r="F29" s="652">
        <v>0</v>
      </c>
      <c r="G29" s="652">
        <v>0</v>
      </c>
      <c r="H29" s="652">
        <v>0</v>
      </c>
      <c r="I29" s="652">
        <v>0</v>
      </c>
      <c r="J29" s="475">
        <v>1</v>
      </c>
      <c r="K29" s="647">
        <v>2596.62</v>
      </c>
      <c r="L29" s="59"/>
      <c r="M29" s="661"/>
      <c r="N29" s="661"/>
      <c r="O29" s="661"/>
      <c r="P29" s="662"/>
      <c r="Q29" s="660"/>
      <c r="R29" s="661"/>
      <c r="S29" s="571"/>
      <c r="T29" s="666"/>
      <c r="U29" s="571"/>
      <c r="V29" s="666"/>
      <c r="W29" s="571"/>
      <c r="X29" s="666"/>
      <c r="Y29" s="571"/>
      <c r="Z29" s="666"/>
      <c r="AA29" s="571"/>
      <c r="AB29" s="666"/>
      <c r="AC29" s="664"/>
      <c r="AD29" s="663"/>
      <c r="AE29" s="664"/>
    </row>
    <row r="30" spans="1:31" ht="17.25" customHeight="1">
      <c r="A30" s="154" t="s">
        <v>155</v>
      </c>
      <c r="B30" s="475">
        <v>2</v>
      </c>
      <c r="C30" s="647">
        <v>10685.76</v>
      </c>
      <c r="D30" s="652">
        <v>0</v>
      </c>
      <c r="E30" s="652">
        <v>0</v>
      </c>
      <c r="F30" s="652">
        <v>0</v>
      </c>
      <c r="G30" s="652">
        <v>0</v>
      </c>
      <c r="H30" s="652">
        <v>0</v>
      </c>
      <c r="I30" s="652">
        <v>0</v>
      </c>
      <c r="J30" s="475">
        <v>2</v>
      </c>
      <c r="K30" s="647">
        <v>10685.76</v>
      </c>
      <c r="L30" s="59"/>
      <c r="M30" s="661"/>
      <c r="N30" s="661"/>
      <c r="O30" s="661"/>
      <c r="P30" s="662"/>
      <c r="Q30" s="660"/>
      <c r="R30" s="661"/>
      <c r="S30" s="661"/>
      <c r="T30" s="661"/>
      <c r="U30" s="661"/>
      <c r="V30" s="663"/>
      <c r="W30" s="664"/>
      <c r="X30" s="663"/>
      <c r="Y30" s="664"/>
      <c r="Z30" s="663"/>
      <c r="AA30" s="664"/>
      <c r="AB30" s="663"/>
      <c r="AC30" s="664"/>
      <c r="AD30" s="663"/>
      <c r="AE30" s="664"/>
    </row>
    <row r="31" spans="1:31" ht="17.25" customHeight="1">
      <c r="A31" s="154" t="s">
        <v>156</v>
      </c>
      <c r="B31" s="652">
        <v>0</v>
      </c>
      <c r="C31" s="652">
        <v>0</v>
      </c>
      <c r="D31" s="652">
        <v>0</v>
      </c>
      <c r="E31" s="652">
        <v>0</v>
      </c>
      <c r="F31" s="652">
        <v>0</v>
      </c>
      <c r="G31" s="652">
        <v>0</v>
      </c>
      <c r="H31" s="652">
        <v>0</v>
      </c>
      <c r="I31" s="652">
        <v>0</v>
      </c>
      <c r="J31" s="652">
        <v>0</v>
      </c>
      <c r="K31" s="652">
        <v>0</v>
      </c>
      <c r="L31" s="59"/>
      <c r="M31" s="661"/>
      <c r="N31" s="661"/>
      <c r="O31" s="661"/>
      <c r="P31" s="662"/>
      <c r="Q31" s="660"/>
      <c r="R31" s="661"/>
      <c r="S31" s="571"/>
      <c r="T31" s="666"/>
      <c r="U31" s="571"/>
      <c r="V31" s="666"/>
      <c r="W31" s="571"/>
      <c r="X31" s="666"/>
      <c r="Y31" s="571"/>
      <c r="Z31" s="666"/>
      <c r="AA31" s="571"/>
      <c r="AB31" s="666"/>
      <c r="AC31" s="664"/>
      <c r="AD31" s="663"/>
      <c r="AE31" s="664"/>
    </row>
    <row r="32" spans="1:31" ht="17.25" customHeight="1">
      <c r="A32" s="154" t="s">
        <v>157</v>
      </c>
      <c r="B32" s="475">
        <v>3412</v>
      </c>
      <c r="C32" s="647">
        <v>10184630.229999999</v>
      </c>
      <c r="D32" s="475">
        <v>2885.6669999999999</v>
      </c>
      <c r="E32" s="647">
        <v>8382392.0900000008</v>
      </c>
      <c r="F32" s="475">
        <v>217.667</v>
      </c>
      <c r="G32" s="647">
        <v>802999.14</v>
      </c>
      <c r="H32" s="475">
        <v>3</v>
      </c>
      <c r="I32" s="647">
        <v>18705.36</v>
      </c>
      <c r="J32" s="475">
        <v>308.66699999999997</v>
      </c>
      <c r="K32" s="647">
        <v>999239</v>
      </c>
      <c r="L32" s="59"/>
      <c r="M32" s="661"/>
      <c r="N32" s="661"/>
      <c r="O32" s="661"/>
      <c r="P32" s="662"/>
      <c r="Q32" s="660"/>
      <c r="R32" s="661"/>
      <c r="S32" s="661"/>
      <c r="T32" s="661"/>
      <c r="U32" s="661"/>
      <c r="V32" s="663"/>
      <c r="W32" s="664"/>
      <c r="X32" s="663"/>
      <c r="Y32" s="664"/>
      <c r="Z32" s="663"/>
      <c r="AA32" s="664"/>
      <c r="AB32" s="663"/>
      <c r="AC32" s="664"/>
      <c r="AD32" s="663"/>
      <c r="AE32" s="664"/>
    </row>
    <row r="33" spans="1:31" ht="17.25" customHeight="1">
      <c r="A33" s="154" t="s">
        <v>158</v>
      </c>
      <c r="B33" s="475">
        <v>11.333</v>
      </c>
      <c r="C33" s="647">
        <v>38796.619999999995</v>
      </c>
      <c r="D33" s="475">
        <v>1</v>
      </c>
      <c r="E33" s="647">
        <v>6154.98</v>
      </c>
      <c r="F33" s="475">
        <v>10.333</v>
      </c>
      <c r="G33" s="647">
        <v>32641.64</v>
      </c>
      <c r="H33" s="652">
        <v>0</v>
      </c>
      <c r="I33" s="652">
        <v>0</v>
      </c>
      <c r="J33" s="652">
        <v>0</v>
      </c>
      <c r="K33" s="652">
        <v>0</v>
      </c>
      <c r="L33" s="59"/>
      <c r="M33" s="661"/>
      <c r="N33" s="661"/>
      <c r="O33" s="661"/>
      <c r="P33" s="662"/>
      <c r="Q33" s="660"/>
      <c r="R33" s="661"/>
      <c r="S33" s="571"/>
      <c r="T33" s="666"/>
      <c r="U33" s="571"/>
      <c r="V33" s="666"/>
      <c r="W33" s="571"/>
      <c r="X33" s="666"/>
      <c r="Y33" s="571"/>
      <c r="Z33" s="666"/>
      <c r="AA33" s="571"/>
      <c r="AB33" s="666"/>
      <c r="AC33" s="664"/>
      <c r="AD33" s="663"/>
      <c r="AE33" s="664"/>
    </row>
    <row r="34" spans="1:31" ht="17.25" customHeight="1">
      <c r="A34" s="154" t="s">
        <v>159</v>
      </c>
      <c r="B34" s="652">
        <v>0</v>
      </c>
      <c r="C34" s="652">
        <v>0</v>
      </c>
      <c r="D34" s="652">
        <v>0</v>
      </c>
      <c r="E34" s="652">
        <v>0</v>
      </c>
      <c r="F34" s="652">
        <v>0</v>
      </c>
      <c r="G34" s="652">
        <v>0</v>
      </c>
      <c r="H34" s="652">
        <v>0</v>
      </c>
      <c r="I34" s="652">
        <v>0</v>
      </c>
      <c r="J34" s="652">
        <v>0</v>
      </c>
      <c r="K34" s="652">
        <v>0</v>
      </c>
      <c r="L34" s="59"/>
      <c r="M34" s="661"/>
      <c r="N34" s="661"/>
      <c r="O34" s="661"/>
      <c r="P34" s="662"/>
      <c r="Q34" s="660"/>
      <c r="R34" s="661"/>
      <c r="S34" s="661"/>
      <c r="T34" s="661"/>
      <c r="U34" s="661"/>
      <c r="V34" s="663"/>
      <c r="W34" s="664"/>
      <c r="X34" s="663"/>
      <c r="Y34" s="664"/>
      <c r="Z34" s="663"/>
      <c r="AA34" s="664"/>
      <c r="AB34" s="663"/>
      <c r="AC34" s="664"/>
      <c r="AD34" s="663"/>
      <c r="AE34" s="664"/>
    </row>
    <row r="35" spans="1:31" ht="17.25" customHeight="1">
      <c r="A35" s="154" t="s">
        <v>160</v>
      </c>
      <c r="B35" s="652">
        <v>0</v>
      </c>
      <c r="C35" s="652">
        <v>0</v>
      </c>
      <c r="D35" s="652">
        <v>0</v>
      </c>
      <c r="E35" s="652">
        <v>0</v>
      </c>
      <c r="F35" s="652">
        <v>0</v>
      </c>
      <c r="G35" s="652">
        <v>0</v>
      </c>
      <c r="H35" s="652">
        <v>0</v>
      </c>
      <c r="I35" s="652">
        <v>0</v>
      </c>
      <c r="J35" s="652">
        <v>0</v>
      </c>
      <c r="K35" s="652">
        <v>0</v>
      </c>
      <c r="L35" s="59"/>
      <c r="M35" s="661"/>
      <c r="N35" s="661"/>
      <c r="O35" s="661"/>
      <c r="P35" s="662"/>
      <c r="Q35" s="660"/>
      <c r="R35" s="661"/>
      <c r="S35" s="571"/>
      <c r="T35" s="666"/>
      <c r="U35" s="571"/>
      <c r="V35" s="666"/>
      <c r="W35" s="571"/>
      <c r="X35" s="666"/>
      <c r="Y35" s="571"/>
      <c r="Z35" s="666"/>
      <c r="AA35" s="571"/>
      <c r="AB35" s="666"/>
      <c r="AC35" s="664"/>
      <c r="AD35" s="663"/>
      <c r="AE35" s="664"/>
    </row>
    <row r="36" spans="1:31" ht="17.25" customHeight="1">
      <c r="A36" s="154" t="s">
        <v>161</v>
      </c>
      <c r="B36" s="475">
        <v>3.3330000000000002</v>
      </c>
      <c r="C36" s="647">
        <v>25335.679999999997</v>
      </c>
      <c r="D36" s="475">
        <v>1</v>
      </c>
      <c r="E36" s="647">
        <v>1311.78</v>
      </c>
      <c r="F36" s="652">
        <v>0</v>
      </c>
      <c r="G36" s="652">
        <v>0</v>
      </c>
      <c r="H36" s="652">
        <v>0</v>
      </c>
      <c r="I36" s="652">
        <v>0</v>
      </c>
      <c r="J36" s="475">
        <v>2.3330000000000002</v>
      </c>
      <c r="K36" s="647">
        <v>24023.899999999998</v>
      </c>
      <c r="L36" s="59"/>
      <c r="M36" s="661"/>
      <c r="N36" s="661"/>
      <c r="O36" s="661"/>
      <c r="P36" s="662"/>
      <c r="Q36" s="660"/>
      <c r="R36" s="661"/>
      <c r="S36" s="661"/>
      <c r="T36" s="661"/>
      <c r="U36" s="661"/>
      <c r="V36" s="663"/>
      <c r="W36" s="664"/>
      <c r="X36" s="663"/>
      <c r="Y36" s="664"/>
      <c r="Z36" s="663"/>
      <c r="AA36" s="664"/>
      <c r="AB36" s="663"/>
      <c r="AC36" s="664"/>
      <c r="AD36" s="663"/>
      <c r="AE36" s="664"/>
    </row>
    <row r="37" spans="1:31" ht="17.25" customHeight="1">
      <c r="A37" s="154" t="s">
        <v>162</v>
      </c>
      <c r="B37" s="652">
        <v>0</v>
      </c>
      <c r="C37" s="652">
        <v>0</v>
      </c>
      <c r="D37" s="652">
        <v>0</v>
      </c>
      <c r="E37" s="652">
        <v>0</v>
      </c>
      <c r="F37" s="652">
        <v>0</v>
      </c>
      <c r="G37" s="652">
        <v>0</v>
      </c>
      <c r="H37" s="652">
        <v>0</v>
      </c>
      <c r="I37" s="652">
        <v>0</v>
      </c>
      <c r="J37" s="652">
        <v>0</v>
      </c>
      <c r="K37" s="652">
        <v>0</v>
      </c>
      <c r="L37" s="59"/>
      <c r="M37" s="661"/>
      <c r="N37" s="661"/>
      <c r="O37" s="661"/>
      <c r="P37" s="662"/>
      <c r="Q37" s="660"/>
      <c r="R37" s="661"/>
      <c r="S37" s="571"/>
      <c r="T37" s="666"/>
      <c r="U37" s="571"/>
      <c r="V37" s="666"/>
      <c r="W37" s="571"/>
      <c r="X37" s="666"/>
      <c r="Y37" s="571"/>
      <c r="Z37" s="666"/>
      <c r="AA37" s="571"/>
      <c r="AB37" s="666"/>
      <c r="AC37" s="664"/>
      <c r="AD37" s="663"/>
      <c r="AE37" s="664"/>
    </row>
    <row r="38" spans="1:31" ht="17.25" customHeight="1">
      <c r="A38" s="154" t="s">
        <v>163</v>
      </c>
      <c r="B38" s="475">
        <v>1.333</v>
      </c>
      <c r="C38" s="647">
        <v>8243.4700000000012</v>
      </c>
      <c r="D38" s="475">
        <v>1</v>
      </c>
      <c r="E38" s="647">
        <v>7193.2800000000007</v>
      </c>
      <c r="F38" s="652">
        <v>0</v>
      </c>
      <c r="G38" s="652">
        <v>0</v>
      </c>
      <c r="H38" s="652">
        <v>0</v>
      </c>
      <c r="I38" s="652">
        <v>0</v>
      </c>
      <c r="J38" s="475">
        <v>0.33300000000000002</v>
      </c>
      <c r="K38" s="647">
        <v>1050.19</v>
      </c>
      <c r="L38" s="59"/>
      <c r="M38" s="661"/>
      <c r="N38" s="661"/>
      <c r="O38" s="661"/>
      <c r="P38" s="662"/>
      <c r="Q38" s="660"/>
      <c r="R38" s="661"/>
      <c r="S38" s="661"/>
      <c r="T38" s="661"/>
      <c r="U38" s="661"/>
      <c r="V38" s="663"/>
      <c r="W38" s="664"/>
      <c r="X38" s="663"/>
      <c r="Y38" s="664"/>
      <c r="Z38" s="663"/>
      <c r="AA38" s="664"/>
      <c r="AB38" s="663"/>
      <c r="AC38" s="664"/>
      <c r="AD38" s="663"/>
      <c r="AE38" s="664"/>
    </row>
    <row r="39" spans="1:31" ht="17.25" customHeight="1">
      <c r="A39" s="154" t="s">
        <v>164</v>
      </c>
      <c r="B39" s="475">
        <v>16.667000000000002</v>
      </c>
      <c r="C39" s="647">
        <v>76491.919999999984</v>
      </c>
      <c r="D39" s="475">
        <v>11.667</v>
      </c>
      <c r="E39" s="647">
        <v>52909.759999999995</v>
      </c>
      <c r="F39" s="475">
        <v>3</v>
      </c>
      <c r="G39" s="647">
        <v>19205.849999999999</v>
      </c>
      <c r="H39" s="652">
        <v>0</v>
      </c>
      <c r="I39" s="652">
        <v>0</v>
      </c>
      <c r="J39" s="475">
        <v>2</v>
      </c>
      <c r="K39" s="647">
        <v>4376.3099999999995</v>
      </c>
      <c r="L39" s="59"/>
      <c r="M39" s="661"/>
      <c r="N39" s="661"/>
      <c r="O39" s="661"/>
      <c r="P39" s="662"/>
      <c r="Q39" s="660"/>
      <c r="R39" s="661"/>
      <c r="S39" s="571"/>
      <c r="T39" s="666"/>
      <c r="U39" s="571"/>
      <c r="V39" s="666"/>
      <c r="W39" s="571"/>
      <c r="X39" s="666"/>
      <c r="Y39" s="571"/>
      <c r="Z39" s="666"/>
      <c r="AA39" s="571"/>
      <c r="AB39" s="666"/>
      <c r="AC39" s="664"/>
      <c r="AD39" s="663"/>
      <c r="AE39" s="664"/>
    </row>
    <row r="40" spans="1:31" ht="17.25" customHeight="1">
      <c r="A40" s="154" t="s">
        <v>165</v>
      </c>
      <c r="B40" s="650">
        <v>0</v>
      </c>
      <c r="C40" s="652">
        <v>0</v>
      </c>
      <c r="D40" s="652">
        <v>0</v>
      </c>
      <c r="E40" s="652">
        <v>0</v>
      </c>
      <c r="F40" s="652">
        <v>0</v>
      </c>
      <c r="G40" s="650">
        <v>0</v>
      </c>
      <c r="H40" s="652">
        <v>0</v>
      </c>
      <c r="I40" s="652">
        <v>0</v>
      </c>
      <c r="J40" s="652">
        <v>0</v>
      </c>
      <c r="K40" s="652">
        <v>0</v>
      </c>
      <c r="L40" s="59"/>
      <c r="M40" s="661"/>
      <c r="N40" s="661"/>
      <c r="O40" s="661"/>
      <c r="P40" s="662"/>
      <c r="Q40" s="660"/>
      <c r="R40" s="661"/>
      <c r="S40" s="661"/>
      <c r="T40" s="661"/>
      <c r="U40" s="661"/>
      <c r="V40" s="663"/>
      <c r="W40" s="664"/>
      <c r="X40" s="663"/>
      <c r="Y40" s="664"/>
      <c r="Z40" s="663"/>
      <c r="AA40" s="664"/>
      <c r="AB40" s="663"/>
      <c r="AC40" s="664"/>
      <c r="AD40" s="663"/>
      <c r="AE40" s="664"/>
    </row>
    <row r="41" spans="1:31" ht="17.25" customHeight="1">
      <c r="A41" s="154" t="s">
        <v>166</v>
      </c>
      <c r="B41" s="475">
        <v>39.667000000000002</v>
      </c>
      <c r="C41" s="647">
        <v>233006.81000000006</v>
      </c>
      <c r="D41" s="475">
        <v>29</v>
      </c>
      <c r="E41" s="647">
        <v>178056.03000000003</v>
      </c>
      <c r="F41" s="475">
        <v>3</v>
      </c>
      <c r="G41" s="647">
        <v>18767.73</v>
      </c>
      <c r="H41" s="652">
        <v>0</v>
      </c>
      <c r="I41" s="652">
        <v>0</v>
      </c>
      <c r="J41" s="475">
        <v>7.6669999999999998</v>
      </c>
      <c r="K41" s="647">
        <v>36183.050000000003</v>
      </c>
      <c r="L41" s="59"/>
      <c r="M41" s="661"/>
      <c r="N41" s="661"/>
      <c r="O41" s="661"/>
      <c r="P41" s="662"/>
      <c r="Q41" s="660"/>
      <c r="R41" s="661"/>
      <c r="S41" s="571"/>
      <c r="T41" s="666"/>
      <c r="U41" s="571"/>
      <c r="V41" s="666"/>
      <c r="W41" s="571"/>
      <c r="X41" s="666"/>
      <c r="Y41" s="571"/>
      <c r="Z41" s="666"/>
      <c r="AA41" s="571"/>
      <c r="AB41" s="666"/>
      <c r="AC41" s="664"/>
      <c r="AD41" s="663"/>
      <c r="AE41" s="664"/>
    </row>
    <row r="42" spans="1:31" ht="17.25" customHeight="1">
      <c r="A42" s="154" t="s">
        <v>167</v>
      </c>
      <c r="B42" s="475">
        <v>19</v>
      </c>
      <c r="C42" s="647">
        <v>103778.66000000002</v>
      </c>
      <c r="D42" s="475">
        <v>17</v>
      </c>
      <c r="E42" s="647">
        <v>93092.900000000009</v>
      </c>
      <c r="F42" s="475">
        <v>1</v>
      </c>
      <c r="G42" s="647">
        <v>5342.88</v>
      </c>
      <c r="H42" s="652">
        <v>0</v>
      </c>
      <c r="I42" s="652">
        <v>0</v>
      </c>
      <c r="J42" s="475">
        <v>1</v>
      </c>
      <c r="K42" s="647">
        <v>5342.88</v>
      </c>
      <c r="L42" s="59"/>
      <c r="M42" s="661"/>
      <c r="N42" s="661"/>
      <c r="O42" s="661"/>
      <c r="P42" s="662"/>
      <c r="Q42" s="660"/>
      <c r="R42" s="661"/>
      <c r="S42" s="661"/>
      <c r="T42" s="661"/>
      <c r="U42" s="661"/>
      <c r="V42" s="663"/>
      <c r="W42" s="664"/>
      <c r="X42" s="663"/>
      <c r="Y42" s="664"/>
      <c r="Z42" s="663"/>
      <c r="AA42" s="664"/>
      <c r="AB42" s="663"/>
      <c r="AC42" s="664"/>
      <c r="AD42" s="663"/>
      <c r="AE42" s="664"/>
    </row>
    <row r="43" spans="1:31" ht="34.5">
      <c r="A43" s="156" t="s">
        <v>168</v>
      </c>
      <c r="B43" s="511">
        <v>291.66699999999997</v>
      </c>
      <c r="C43" s="531">
        <v>1607471.67</v>
      </c>
      <c r="D43" s="511">
        <v>268.66699999999997</v>
      </c>
      <c r="E43" s="531">
        <v>1454997.28</v>
      </c>
      <c r="F43" s="511">
        <v>7</v>
      </c>
      <c r="G43" s="531">
        <v>64452.24</v>
      </c>
      <c r="H43" s="532">
        <v>0</v>
      </c>
      <c r="I43" s="532">
        <v>0</v>
      </c>
      <c r="J43" s="511">
        <v>16</v>
      </c>
      <c r="K43" s="531">
        <v>88022.15</v>
      </c>
      <c r="L43" s="509"/>
      <c r="M43" s="661"/>
      <c r="N43" s="661"/>
      <c r="O43" s="661"/>
      <c r="P43" s="662"/>
      <c r="Q43" s="660"/>
      <c r="R43" s="661"/>
      <c r="S43" s="571"/>
      <c r="T43" s="666"/>
      <c r="U43" s="571"/>
      <c r="V43" s="666"/>
      <c r="W43" s="571"/>
      <c r="X43" s="666"/>
      <c r="Y43" s="571"/>
      <c r="Z43" s="666"/>
      <c r="AA43" s="571"/>
      <c r="AB43" s="666"/>
      <c r="AC43" s="664"/>
      <c r="AD43" s="663"/>
      <c r="AE43" s="664"/>
    </row>
    <row r="44" spans="1:31" ht="17.25" customHeight="1">
      <c r="A44" s="154" t="s">
        <v>521</v>
      </c>
      <c r="B44" s="648">
        <v>61.332999999999998</v>
      </c>
      <c r="C44" s="649">
        <v>189848.66</v>
      </c>
      <c r="D44" s="648">
        <v>60.332999999999998</v>
      </c>
      <c r="E44" s="649">
        <v>183136.22</v>
      </c>
      <c r="F44" s="648">
        <v>1</v>
      </c>
      <c r="G44" s="649">
        <v>6712.4400000000005</v>
      </c>
      <c r="H44" s="650">
        <v>0</v>
      </c>
      <c r="I44" s="650">
        <v>0</v>
      </c>
      <c r="J44" s="650">
        <v>0</v>
      </c>
      <c r="K44" s="650">
        <v>0</v>
      </c>
      <c r="L44" s="59"/>
      <c r="M44" s="661"/>
      <c r="N44" s="661"/>
      <c r="O44" s="661"/>
      <c r="P44" s="662"/>
      <c r="Q44" s="660"/>
      <c r="R44" s="661"/>
      <c r="S44" s="661"/>
      <c r="T44" s="661"/>
      <c r="U44" s="661"/>
      <c r="V44" s="663"/>
      <c r="W44" s="664"/>
      <c r="X44" s="663"/>
      <c r="Y44" s="664"/>
      <c r="Z44" s="663"/>
      <c r="AA44" s="664"/>
      <c r="AB44" s="663"/>
      <c r="AC44" s="664"/>
      <c r="AD44" s="663"/>
      <c r="AE44" s="664"/>
    </row>
    <row r="45" spans="1:31" ht="17.25" customHeight="1">
      <c r="A45" s="154" t="s">
        <v>532</v>
      </c>
      <c r="B45" s="650">
        <v>0</v>
      </c>
      <c r="C45" s="650">
        <v>0</v>
      </c>
      <c r="D45" s="650">
        <v>0</v>
      </c>
      <c r="E45" s="650">
        <v>0</v>
      </c>
      <c r="F45" s="650">
        <v>0</v>
      </c>
      <c r="G45" s="650">
        <v>0</v>
      </c>
      <c r="H45" s="650">
        <v>0</v>
      </c>
      <c r="I45" s="650">
        <v>0</v>
      </c>
      <c r="J45" s="650">
        <v>0</v>
      </c>
      <c r="K45" s="650">
        <v>0</v>
      </c>
      <c r="L45" s="59"/>
      <c r="M45" s="661"/>
      <c r="N45" s="661"/>
      <c r="O45" s="661"/>
      <c r="P45" s="662"/>
      <c r="Q45" s="660"/>
      <c r="R45" s="661"/>
      <c r="S45" s="571"/>
      <c r="T45" s="666"/>
      <c r="U45" s="571"/>
      <c r="V45" s="666"/>
      <c r="W45" s="571"/>
      <c r="X45" s="666"/>
      <c r="Y45" s="571"/>
      <c r="Z45" s="666"/>
      <c r="AA45" s="571"/>
      <c r="AB45" s="666"/>
      <c r="AC45" s="664"/>
      <c r="AD45" s="663"/>
      <c r="AE45" s="664"/>
    </row>
    <row r="46" spans="1:31" ht="17.25" customHeight="1">
      <c r="A46" s="154" t="s">
        <v>494</v>
      </c>
      <c r="B46" s="650">
        <v>0</v>
      </c>
      <c r="C46" s="650">
        <v>0</v>
      </c>
      <c r="D46" s="650">
        <v>0</v>
      </c>
      <c r="E46" s="650">
        <v>0</v>
      </c>
      <c r="F46" s="650">
        <v>0</v>
      </c>
      <c r="G46" s="650">
        <v>0</v>
      </c>
      <c r="H46" s="650">
        <v>0</v>
      </c>
      <c r="I46" s="650">
        <v>0</v>
      </c>
      <c r="J46" s="650">
        <v>0</v>
      </c>
      <c r="K46" s="650">
        <v>0</v>
      </c>
      <c r="L46" s="59"/>
      <c r="M46" s="661"/>
      <c r="N46" s="661"/>
      <c r="O46" s="661"/>
      <c r="P46" s="662"/>
      <c r="Q46" s="660"/>
      <c r="R46" s="661"/>
      <c r="S46" s="661"/>
      <c r="T46" s="661"/>
      <c r="U46" s="661"/>
      <c r="V46" s="663"/>
      <c r="W46" s="664"/>
      <c r="X46" s="663"/>
      <c r="Y46" s="664"/>
      <c r="Z46" s="663"/>
      <c r="AA46" s="664"/>
      <c r="AB46" s="663"/>
      <c r="AC46" s="664"/>
      <c r="AD46" s="663"/>
      <c r="AE46" s="664"/>
    </row>
    <row r="47" spans="1:31" ht="17.25" customHeight="1">
      <c r="A47" s="154" t="s">
        <v>169</v>
      </c>
      <c r="B47" s="648">
        <v>82.667000000000002</v>
      </c>
      <c r="C47" s="649">
        <v>506764.23</v>
      </c>
      <c r="D47" s="648">
        <v>75.667000000000002</v>
      </c>
      <c r="E47" s="649">
        <v>474389.88</v>
      </c>
      <c r="F47" s="648">
        <v>3</v>
      </c>
      <c r="G47" s="649">
        <v>13644</v>
      </c>
      <c r="H47" s="650">
        <v>0</v>
      </c>
      <c r="I47" s="650">
        <v>0</v>
      </c>
      <c r="J47" s="648">
        <v>4</v>
      </c>
      <c r="K47" s="649">
        <v>18730.349999999999</v>
      </c>
      <c r="L47" s="59"/>
      <c r="M47" s="661"/>
      <c r="N47" s="661"/>
      <c r="O47" s="661"/>
      <c r="P47" s="662"/>
      <c r="Q47" s="660"/>
      <c r="R47" s="661"/>
      <c r="S47" s="571"/>
      <c r="T47" s="666"/>
      <c r="U47" s="571"/>
      <c r="V47" s="666"/>
      <c r="W47" s="571"/>
      <c r="X47" s="666"/>
      <c r="Y47" s="571"/>
      <c r="Z47" s="666"/>
      <c r="AA47" s="571"/>
      <c r="AB47" s="666"/>
      <c r="AC47" s="664"/>
      <c r="AD47" s="663"/>
      <c r="AE47" s="664"/>
    </row>
    <row r="48" spans="1:31" ht="17.25" customHeight="1">
      <c r="A48" s="154" t="s">
        <v>170</v>
      </c>
      <c r="B48" s="650">
        <v>0</v>
      </c>
      <c r="C48" s="650">
        <v>0</v>
      </c>
      <c r="D48" s="650">
        <v>0</v>
      </c>
      <c r="E48" s="650">
        <v>0</v>
      </c>
      <c r="F48" s="650">
        <v>0</v>
      </c>
      <c r="G48" s="650">
        <v>0</v>
      </c>
      <c r="H48" s="650">
        <v>0</v>
      </c>
      <c r="I48" s="650">
        <v>0</v>
      </c>
      <c r="J48" s="650">
        <v>0</v>
      </c>
      <c r="K48" s="650">
        <v>0</v>
      </c>
      <c r="L48" s="59"/>
      <c r="M48" s="661"/>
      <c r="N48" s="661"/>
      <c r="O48" s="661"/>
      <c r="P48" s="662"/>
      <c r="Q48" s="660"/>
      <c r="R48" s="661"/>
      <c r="S48" s="661"/>
      <c r="T48" s="661"/>
      <c r="U48" s="661"/>
      <c r="V48" s="663"/>
      <c r="W48" s="664"/>
      <c r="X48" s="663"/>
      <c r="Y48" s="664"/>
      <c r="Z48" s="663"/>
      <c r="AA48" s="664"/>
      <c r="AB48" s="663"/>
      <c r="AC48" s="664"/>
      <c r="AD48" s="663"/>
      <c r="AE48" s="664"/>
    </row>
    <row r="49" spans="1:31" ht="17.25" customHeight="1">
      <c r="A49" s="154" t="s">
        <v>522</v>
      </c>
      <c r="B49" s="650">
        <v>0</v>
      </c>
      <c r="C49" s="650">
        <v>0</v>
      </c>
      <c r="D49" s="650">
        <v>0</v>
      </c>
      <c r="E49" s="650">
        <v>0</v>
      </c>
      <c r="F49" s="650">
        <v>0</v>
      </c>
      <c r="G49" s="650">
        <v>0</v>
      </c>
      <c r="H49" s="650">
        <v>0</v>
      </c>
      <c r="I49" s="650">
        <v>0</v>
      </c>
      <c r="J49" s="807">
        <v>0</v>
      </c>
      <c r="K49" s="650">
        <v>0</v>
      </c>
      <c r="L49" s="59"/>
      <c r="M49" s="661"/>
      <c r="N49" s="661"/>
      <c r="O49" s="661"/>
      <c r="P49" s="662"/>
      <c r="Q49" s="660"/>
      <c r="R49" s="661"/>
      <c r="S49" s="571"/>
      <c r="T49" s="666"/>
      <c r="U49" s="571"/>
      <c r="V49" s="666"/>
      <c r="W49" s="571"/>
      <c r="X49" s="666"/>
      <c r="Y49" s="571"/>
      <c r="Z49" s="666"/>
      <c r="AA49" s="571"/>
      <c r="AB49" s="666"/>
      <c r="AC49" s="664"/>
      <c r="AD49" s="663"/>
      <c r="AE49" s="664"/>
    </row>
    <row r="50" spans="1:31" ht="17.25" customHeight="1">
      <c r="A50" s="154" t="s">
        <v>171</v>
      </c>
      <c r="B50" s="650">
        <v>0</v>
      </c>
      <c r="C50" s="650">
        <v>0</v>
      </c>
      <c r="D50" s="650">
        <v>0</v>
      </c>
      <c r="E50" s="650">
        <v>0</v>
      </c>
      <c r="F50" s="650">
        <v>0</v>
      </c>
      <c r="G50" s="650">
        <v>0</v>
      </c>
      <c r="H50" s="650">
        <v>0</v>
      </c>
      <c r="I50" s="650">
        <v>0</v>
      </c>
      <c r="J50" s="650">
        <v>0</v>
      </c>
      <c r="K50" s="650">
        <v>0</v>
      </c>
      <c r="L50" s="59"/>
      <c r="M50" s="661"/>
      <c r="N50" s="661"/>
      <c r="O50" s="661"/>
      <c r="P50" s="662"/>
      <c r="Q50" s="660"/>
      <c r="R50" s="661"/>
      <c r="S50" s="661"/>
      <c r="T50" s="661"/>
      <c r="U50" s="661"/>
      <c r="V50" s="663"/>
      <c r="W50" s="664"/>
      <c r="X50" s="663"/>
      <c r="Y50" s="664"/>
      <c r="Z50" s="663"/>
      <c r="AA50" s="664"/>
      <c r="AB50" s="663"/>
      <c r="AC50" s="664"/>
      <c r="AD50" s="663"/>
      <c r="AE50" s="664"/>
    </row>
    <row r="51" spans="1:31" ht="17.25" customHeight="1">
      <c r="A51" s="154" t="s">
        <v>172</v>
      </c>
      <c r="B51" s="650">
        <v>0</v>
      </c>
      <c r="C51" s="650">
        <v>0</v>
      </c>
      <c r="D51" s="650">
        <v>0</v>
      </c>
      <c r="E51" s="650">
        <v>0</v>
      </c>
      <c r="F51" s="650">
        <v>0</v>
      </c>
      <c r="G51" s="650">
        <v>0</v>
      </c>
      <c r="H51" s="650">
        <v>0</v>
      </c>
      <c r="I51" s="650">
        <v>0</v>
      </c>
      <c r="J51" s="650">
        <v>0</v>
      </c>
      <c r="K51" s="650">
        <v>0</v>
      </c>
      <c r="L51" s="59"/>
      <c r="M51" s="661"/>
      <c r="N51" s="661"/>
      <c r="O51" s="661"/>
      <c r="P51" s="662"/>
      <c r="Q51" s="660"/>
      <c r="R51" s="661"/>
      <c r="S51" s="571"/>
      <c r="T51" s="666"/>
      <c r="U51" s="571"/>
      <c r="V51" s="666"/>
      <c r="W51" s="571"/>
      <c r="X51" s="666"/>
      <c r="Y51" s="571"/>
      <c r="Z51" s="666"/>
      <c r="AA51" s="571"/>
      <c r="AB51" s="666"/>
      <c r="AC51" s="664"/>
      <c r="AD51" s="663"/>
      <c r="AE51" s="664"/>
    </row>
    <row r="52" spans="1:31" ht="17.25" customHeight="1">
      <c r="A52" s="154" t="s">
        <v>173</v>
      </c>
      <c r="B52" s="650">
        <v>0</v>
      </c>
      <c r="C52" s="650">
        <v>0</v>
      </c>
      <c r="D52" s="650">
        <v>0</v>
      </c>
      <c r="E52" s="650">
        <v>0</v>
      </c>
      <c r="F52" s="650">
        <v>0</v>
      </c>
      <c r="G52" s="650">
        <v>0</v>
      </c>
      <c r="H52" s="650">
        <v>0</v>
      </c>
      <c r="I52" s="650">
        <v>0</v>
      </c>
      <c r="J52" s="650">
        <v>0</v>
      </c>
      <c r="K52" s="650">
        <v>0</v>
      </c>
      <c r="L52" s="59"/>
      <c r="M52" s="661"/>
      <c r="N52" s="661"/>
      <c r="O52" s="661"/>
      <c r="P52" s="662"/>
      <c r="Q52" s="660"/>
      <c r="R52" s="661"/>
      <c r="S52" s="661"/>
      <c r="T52" s="661"/>
      <c r="U52" s="661"/>
      <c r="V52" s="663"/>
      <c r="W52" s="664"/>
      <c r="X52" s="663"/>
      <c r="Y52" s="664"/>
      <c r="Z52" s="663"/>
      <c r="AA52" s="664"/>
      <c r="AB52" s="663"/>
      <c r="AC52" s="664"/>
      <c r="AD52" s="663"/>
      <c r="AE52" s="664"/>
    </row>
    <row r="53" spans="1:31" ht="17.25" customHeight="1">
      <c r="A53" s="154" t="s">
        <v>495</v>
      </c>
      <c r="B53" s="650">
        <v>0</v>
      </c>
      <c r="C53" s="650">
        <v>0</v>
      </c>
      <c r="D53" s="650">
        <v>0</v>
      </c>
      <c r="E53" s="650">
        <v>0</v>
      </c>
      <c r="F53" s="650">
        <v>0</v>
      </c>
      <c r="G53" s="650">
        <v>0</v>
      </c>
      <c r="H53" s="650">
        <v>0</v>
      </c>
      <c r="I53" s="650">
        <v>0</v>
      </c>
      <c r="J53" s="650">
        <v>0</v>
      </c>
      <c r="K53" s="650">
        <v>0</v>
      </c>
      <c r="L53" s="59"/>
      <c r="M53" s="661"/>
      <c r="N53" s="661"/>
      <c r="O53" s="661"/>
      <c r="P53" s="662"/>
      <c r="Q53" s="660"/>
      <c r="R53" s="661"/>
      <c r="S53" s="571"/>
      <c r="T53" s="666"/>
      <c r="U53" s="571"/>
      <c r="V53" s="666"/>
      <c r="W53" s="571"/>
      <c r="X53" s="666"/>
      <c r="Y53" s="571"/>
      <c r="Z53" s="666"/>
      <c r="AA53" s="571"/>
      <c r="AB53" s="666"/>
      <c r="AC53" s="664"/>
      <c r="AD53" s="663"/>
      <c r="AE53" s="664"/>
    </row>
    <row r="54" spans="1:31" ht="17.25" customHeight="1">
      <c r="A54" s="154" t="s">
        <v>174</v>
      </c>
      <c r="B54" s="648">
        <v>10.333</v>
      </c>
      <c r="C54" s="649">
        <v>48410.450000000004</v>
      </c>
      <c r="D54" s="648">
        <v>2</v>
      </c>
      <c r="E54" s="649">
        <v>3032.79</v>
      </c>
      <c r="F54" s="648">
        <v>1</v>
      </c>
      <c r="G54" s="649">
        <v>6196.54</v>
      </c>
      <c r="H54" s="650">
        <v>0</v>
      </c>
      <c r="I54" s="650">
        <v>0</v>
      </c>
      <c r="J54" s="648">
        <v>7.3330000000000002</v>
      </c>
      <c r="K54" s="649">
        <v>39181.120000000003</v>
      </c>
      <c r="L54" s="59"/>
      <c r="M54" s="661"/>
      <c r="N54" s="661"/>
      <c r="O54" s="661"/>
      <c r="P54" s="662"/>
      <c r="Q54" s="660"/>
      <c r="R54" s="661"/>
      <c r="S54" s="661"/>
      <c r="T54" s="661"/>
      <c r="U54" s="661"/>
      <c r="V54" s="663"/>
      <c r="W54" s="664"/>
      <c r="X54" s="663"/>
      <c r="Y54" s="664"/>
      <c r="Z54" s="663"/>
      <c r="AA54" s="664"/>
      <c r="AB54" s="663"/>
      <c r="AC54" s="664"/>
      <c r="AD54" s="663"/>
      <c r="AE54" s="664"/>
    </row>
    <row r="55" spans="1:31" ht="17.25" customHeight="1">
      <c r="A55" s="159" t="s">
        <v>523</v>
      </c>
      <c r="B55" s="654">
        <v>137.333</v>
      </c>
      <c r="C55" s="655">
        <v>862448.33000000007</v>
      </c>
      <c r="D55" s="654">
        <v>130.667</v>
      </c>
      <c r="E55" s="655">
        <v>794438.39</v>
      </c>
      <c r="F55" s="654">
        <v>2</v>
      </c>
      <c r="G55" s="655">
        <v>37899.259999999995</v>
      </c>
      <c r="H55" s="656">
        <v>0</v>
      </c>
      <c r="I55" s="656">
        <v>0</v>
      </c>
      <c r="J55" s="654">
        <v>4.6669999999999998</v>
      </c>
      <c r="K55" s="655">
        <v>30110.68</v>
      </c>
      <c r="L55" s="59"/>
      <c r="M55" s="661"/>
      <c r="N55" s="661"/>
      <c r="O55" s="661"/>
      <c r="P55" s="662"/>
      <c r="Q55" s="660"/>
      <c r="R55" s="661"/>
      <c r="S55" s="571"/>
      <c r="T55" s="666"/>
      <c r="U55" s="571"/>
      <c r="V55" s="666"/>
      <c r="W55" s="571"/>
      <c r="X55" s="666"/>
      <c r="Y55" s="571"/>
      <c r="Z55" s="666"/>
      <c r="AA55" s="571"/>
      <c r="AB55" s="666"/>
      <c r="AC55" s="664"/>
      <c r="AD55" s="663"/>
      <c r="AE55" s="664"/>
    </row>
    <row r="56" spans="1:31">
      <c r="B56" s="533"/>
      <c r="C56" s="641"/>
      <c r="D56" s="533"/>
      <c r="E56" s="641"/>
      <c r="F56" s="533"/>
      <c r="G56" s="641"/>
      <c r="H56" s="533"/>
      <c r="I56" s="641"/>
      <c r="J56" s="533"/>
      <c r="K56" s="641"/>
      <c r="L56" s="62"/>
      <c r="M56" s="667"/>
      <c r="N56" s="667"/>
      <c r="O56" s="667"/>
      <c r="P56" s="668"/>
      <c r="Q56" s="669"/>
      <c r="R56" s="667"/>
      <c r="S56" s="670"/>
      <c r="T56" s="670"/>
      <c r="U56" s="670"/>
      <c r="V56" s="665"/>
      <c r="W56" s="671"/>
      <c r="X56" s="665"/>
      <c r="Y56" s="671"/>
      <c r="Z56" s="663"/>
      <c r="AA56" s="664"/>
      <c r="AB56" s="663"/>
    </row>
    <row r="57" spans="1:31" ht="9" customHeight="1">
      <c r="B57" s="62"/>
      <c r="C57" s="62"/>
      <c r="D57" s="62"/>
      <c r="E57" s="62"/>
      <c r="F57" s="642"/>
      <c r="G57" s="62"/>
      <c r="H57" s="62"/>
      <c r="I57" s="62"/>
      <c r="J57" s="62"/>
      <c r="K57" s="62"/>
      <c r="L57" s="62"/>
      <c r="M57" s="667"/>
      <c r="N57" s="667"/>
      <c r="O57" s="667"/>
      <c r="P57" s="667"/>
      <c r="Q57" s="667"/>
      <c r="R57" s="667"/>
      <c r="S57" s="667"/>
      <c r="T57" s="667"/>
      <c r="U57" s="667"/>
      <c r="V57" s="667"/>
      <c r="W57" s="667"/>
      <c r="X57" s="667"/>
      <c r="Y57" s="667"/>
    </row>
    <row r="58" spans="1:31">
      <c r="B58" s="533"/>
      <c r="C58" s="641"/>
      <c r="D58" s="533"/>
      <c r="E58" s="641"/>
      <c r="F58" s="533"/>
      <c r="G58" s="641"/>
      <c r="H58" s="533"/>
      <c r="I58" s="641"/>
      <c r="J58" s="533"/>
      <c r="K58" s="641"/>
      <c r="L58" s="62"/>
      <c r="M58" s="667"/>
      <c r="N58" s="667"/>
      <c r="O58" s="667"/>
      <c r="P58" s="667"/>
      <c r="Q58" s="667"/>
      <c r="R58" s="667"/>
      <c r="S58" s="667"/>
      <c r="T58" s="667"/>
      <c r="U58" s="667"/>
      <c r="V58" s="667"/>
      <c r="W58" s="667"/>
      <c r="X58" s="667"/>
      <c r="Y58" s="667"/>
    </row>
    <row r="59" spans="1:31">
      <c r="B59" s="643"/>
      <c r="C59" s="644"/>
      <c r="D59" s="643"/>
      <c r="E59" s="644"/>
      <c r="F59" s="643"/>
      <c r="G59" s="644"/>
      <c r="H59" s="643"/>
      <c r="I59" s="644"/>
      <c r="J59" s="643"/>
      <c r="K59" s="644"/>
      <c r="L59" s="62"/>
      <c r="M59" s="667"/>
      <c r="N59" s="667"/>
      <c r="O59" s="667"/>
      <c r="P59" s="667"/>
      <c r="Q59" s="667"/>
      <c r="R59" s="667"/>
      <c r="S59" s="667"/>
      <c r="T59" s="667"/>
      <c r="U59" s="667"/>
      <c r="V59" s="667"/>
      <c r="W59" s="667"/>
      <c r="X59" s="667"/>
      <c r="Y59" s="667"/>
    </row>
    <row r="60" spans="1:31">
      <c r="B60" s="645"/>
      <c r="C60" s="62"/>
      <c r="D60" s="62"/>
      <c r="E60" s="62"/>
      <c r="F60" s="62"/>
      <c r="G60" s="62"/>
      <c r="H60" s="62"/>
      <c r="I60" s="62"/>
      <c r="J60" s="62"/>
      <c r="K60" s="62"/>
      <c r="L60" s="62"/>
      <c r="M60" s="667"/>
      <c r="N60" s="667"/>
      <c r="O60" s="667"/>
      <c r="P60" s="667"/>
      <c r="Q60" s="667"/>
      <c r="R60" s="667"/>
      <c r="S60" s="667"/>
      <c r="T60" s="667"/>
      <c r="U60" s="667"/>
      <c r="V60" s="667"/>
      <c r="W60" s="667"/>
      <c r="X60" s="667"/>
      <c r="Y60" s="667"/>
    </row>
    <row r="61" spans="1:31" ht="19.5" customHeight="1">
      <c r="B61" s="62"/>
      <c r="C61" s="646"/>
      <c r="D61" s="646"/>
      <c r="E61" s="646"/>
      <c r="F61" s="646"/>
      <c r="G61" s="646"/>
      <c r="H61" s="646"/>
      <c r="I61" s="646"/>
      <c r="J61" s="646"/>
      <c r="K61" s="646"/>
      <c r="L61" s="646"/>
      <c r="M61" s="672"/>
      <c r="N61" s="672"/>
      <c r="O61" s="672"/>
      <c r="P61" s="672"/>
      <c r="Q61" s="672"/>
      <c r="R61" s="667"/>
      <c r="S61" s="667"/>
      <c r="T61" s="667"/>
      <c r="U61" s="667"/>
      <c r="V61" s="667"/>
      <c r="W61" s="667"/>
      <c r="X61" s="667"/>
      <c r="Y61" s="667"/>
    </row>
    <row r="62" spans="1:31">
      <c r="B62" s="646"/>
      <c r="C62" s="646"/>
      <c r="D62" s="646"/>
      <c r="E62" s="646"/>
      <c r="F62" s="646"/>
      <c r="G62" s="646"/>
      <c r="H62" s="646"/>
      <c r="I62" s="646"/>
      <c r="J62" s="646"/>
      <c r="K62" s="646"/>
      <c r="L62" s="646"/>
      <c r="M62" s="672"/>
      <c r="N62" s="672"/>
      <c r="O62" s="672"/>
      <c r="P62" s="672"/>
      <c r="Q62" s="672"/>
      <c r="R62" s="667"/>
      <c r="S62" s="667"/>
      <c r="T62" s="667"/>
      <c r="U62" s="667"/>
      <c r="V62" s="667"/>
      <c r="W62" s="667"/>
      <c r="X62" s="667"/>
      <c r="Y62" s="667"/>
    </row>
    <row r="63" spans="1:31">
      <c r="B63" s="646"/>
      <c r="C63" s="646"/>
      <c r="D63" s="646"/>
      <c r="E63" s="646"/>
      <c r="F63" s="646"/>
      <c r="G63" s="646"/>
      <c r="H63" s="646"/>
      <c r="I63" s="646"/>
      <c r="J63" s="646"/>
      <c r="K63" s="646"/>
      <c r="L63" s="646"/>
      <c r="M63" s="672"/>
      <c r="N63" s="672"/>
      <c r="O63" s="672"/>
      <c r="P63" s="672"/>
      <c r="Q63" s="672"/>
      <c r="R63" s="667"/>
      <c r="S63" s="667"/>
      <c r="T63" s="667"/>
      <c r="U63" s="667"/>
      <c r="V63" s="667"/>
      <c r="W63" s="667"/>
      <c r="X63" s="667"/>
      <c r="Y63" s="667"/>
    </row>
    <row r="64" spans="1:31">
      <c r="B64" s="62"/>
      <c r="C64" s="62"/>
      <c r="D64" s="62"/>
      <c r="E64" s="62"/>
      <c r="F64" s="62"/>
      <c r="G64" s="62"/>
      <c r="H64" s="62"/>
      <c r="I64" s="62"/>
      <c r="J64" s="62"/>
      <c r="K64" s="62"/>
      <c r="L64" s="62"/>
      <c r="M64" s="667"/>
      <c r="N64" s="667"/>
      <c r="O64" s="667"/>
      <c r="P64" s="667"/>
      <c r="Q64" s="667"/>
      <c r="R64" s="667"/>
      <c r="S64" s="667"/>
      <c r="T64" s="667"/>
      <c r="U64" s="667"/>
      <c r="V64" s="667"/>
      <c r="W64" s="667"/>
      <c r="X64" s="667"/>
      <c r="Y64" s="667"/>
    </row>
    <row r="65" spans="2:25">
      <c r="B65" s="62"/>
      <c r="C65" s="62"/>
      <c r="D65" s="62"/>
      <c r="E65" s="62"/>
      <c r="F65" s="62"/>
      <c r="G65" s="62"/>
      <c r="H65" s="62"/>
      <c r="I65" s="62"/>
      <c r="J65" s="62"/>
      <c r="K65" s="62"/>
      <c r="L65" s="62"/>
      <c r="M65" s="667"/>
      <c r="N65" s="667"/>
      <c r="O65" s="667"/>
      <c r="P65" s="667"/>
      <c r="Q65" s="667"/>
      <c r="R65" s="667"/>
      <c r="S65" s="667"/>
      <c r="T65" s="667"/>
      <c r="U65" s="667"/>
      <c r="V65" s="667"/>
      <c r="W65" s="667"/>
      <c r="X65" s="667"/>
      <c r="Y65" s="667"/>
    </row>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verticalCentered="1"/>
  <pageMargins left="0.11811023622047245" right="0.11811023622047245" top="0.15748031496062992" bottom="0.27559055118110237" header="0.31496062992125984" footer="0.31496062992125984"/>
  <pageSetup paperSize="9" scale="78" orientation="portrait" horizontalDpi="4294967293" verticalDpi="4294967293"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tabColor theme="2"/>
  </sheetPr>
  <dimension ref="A1:X39"/>
  <sheetViews>
    <sheetView showGridLines="0" view="pageBreakPreview" zoomScale="90" zoomScaleNormal="90" zoomScaleSheetLayoutView="90" workbookViewId="0">
      <selection activeCell="B11" sqref="B11"/>
    </sheetView>
  </sheetViews>
  <sheetFormatPr defaultColWidth="8" defaultRowHeight="12.75"/>
  <cols>
    <col min="1" max="1" width="36" style="1" customWidth="1"/>
    <col min="2" max="6" width="10.5" style="1" customWidth="1"/>
    <col min="7" max="7" width="8.125" style="1" customWidth="1"/>
    <col min="8" max="9" width="8.5" style="1" customWidth="1"/>
    <col min="10" max="10" width="10.875" style="1" customWidth="1"/>
    <col min="11" max="14" width="8" style="1"/>
    <col min="15" max="16" width="10.5" style="1" customWidth="1"/>
    <col min="17" max="17" width="8" style="1"/>
    <col min="18" max="18" width="11.875" style="1" customWidth="1"/>
    <col min="19" max="24" width="8" style="28"/>
    <col min="25" max="16382" width="8" style="1"/>
    <col min="16383" max="16383" width="1.5" style="1" customWidth="1"/>
    <col min="16384" max="16384" width="0.25" style="1" customWidth="1"/>
  </cols>
  <sheetData>
    <row r="1" spans="1:24" ht="23.25" customHeight="1">
      <c r="A1" s="944" t="s">
        <v>452</v>
      </c>
      <c r="B1" s="944"/>
      <c r="C1" s="944"/>
      <c r="D1" s="944"/>
      <c r="E1" s="944"/>
      <c r="F1" s="944"/>
      <c r="G1" s="944"/>
      <c r="H1" s="944"/>
      <c r="I1" s="944"/>
    </row>
    <row r="2" spans="1:24" ht="33.75" customHeight="1">
      <c r="A2" s="945" t="s">
        <v>553</v>
      </c>
      <c r="B2" s="945"/>
      <c r="C2" s="945"/>
      <c r="D2" s="946"/>
      <c r="E2" s="946"/>
      <c r="F2" s="946"/>
      <c r="G2" s="946"/>
      <c r="H2" s="946"/>
      <c r="I2" s="946"/>
      <c r="J2" s="384" t="s">
        <v>528</v>
      </c>
      <c r="S2" s="685"/>
    </row>
    <row r="3" spans="1:24" ht="20.25" customHeight="1">
      <c r="A3" s="893" t="s">
        <v>13</v>
      </c>
      <c r="B3" s="872" t="s">
        <v>538</v>
      </c>
      <c r="C3" s="873"/>
      <c r="D3" s="872" t="s">
        <v>655</v>
      </c>
      <c r="E3" s="874"/>
      <c r="F3" s="874"/>
      <c r="G3" s="874"/>
      <c r="H3" s="874"/>
      <c r="I3" s="873"/>
    </row>
    <row r="4" spans="1:24" ht="20.25" customHeight="1">
      <c r="A4" s="899"/>
      <c r="B4" s="893" t="s">
        <v>640</v>
      </c>
      <c r="C4" s="893" t="s">
        <v>644</v>
      </c>
      <c r="D4" s="893" t="s">
        <v>632</v>
      </c>
      <c r="E4" s="893" t="s">
        <v>640</v>
      </c>
      <c r="F4" s="893" t="s">
        <v>644</v>
      </c>
      <c r="G4" s="906" t="s">
        <v>14</v>
      </c>
      <c r="H4" s="876"/>
      <c r="I4" s="877"/>
      <c r="O4" s="947"/>
      <c r="P4" s="947"/>
    </row>
    <row r="5" spans="1:24" ht="75" customHeight="1">
      <c r="A5" s="894"/>
      <c r="B5" s="894"/>
      <c r="C5" s="894"/>
      <c r="D5" s="894"/>
      <c r="E5" s="894"/>
      <c r="F5" s="894"/>
      <c r="G5" s="471" t="s">
        <v>656</v>
      </c>
      <c r="H5" s="590" t="s">
        <v>657</v>
      </c>
      <c r="I5" s="610" t="s">
        <v>658</v>
      </c>
      <c r="O5" s="947"/>
      <c r="P5" s="947"/>
    </row>
    <row r="6" spans="1:24" ht="21" customHeight="1">
      <c r="A6" s="949" t="s">
        <v>68</v>
      </c>
      <c r="B6" s="950"/>
      <c r="C6" s="950"/>
      <c r="D6" s="950"/>
      <c r="E6" s="950"/>
      <c r="F6" s="950"/>
      <c r="G6" s="950"/>
      <c r="H6" s="950"/>
      <c r="I6" s="951"/>
    </row>
    <row r="7" spans="1:24" ht="21.75" customHeight="1">
      <c r="A7" s="161" t="s">
        <v>15</v>
      </c>
      <c r="B7" s="162">
        <v>973342</v>
      </c>
      <c r="C7" s="673">
        <v>976185</v>
      </c>
      <c r="D7" s="162">
        <v>968321</v>
      </c>
      <c r="E7" s="162">
        <v>967367</v>
      </c>
      <c r="F7" s="673">
        <v>968061</v>
      </c>
      <c r="G7" s="163">
        <f>E7/D7-1</f>
        <v>-9.8521048288735535E-4</v>
      </c>
      <c r="H7" s="163">
        <f>E7/B7-1</f>
        <v>-6.1386439709782969E-3</v>
      </c>
      <c r="I7" s="163">
        <f>F7/C7-1</f>
        <v>-8.3221930269364863E-3</v>
      </c>
      <c r="J7" s="14"/>
      <c r="K7" s="14"/>
      <c r="L7" s="831"/>
      <c r="M7" s="831"/>
      <c r="N7" s="831"/>
      <c r="O7" s="487"/>
      <c r="P7" s="487"/>
      <c r="Q7" s="12"/>
      <c r="R7" s="12"/>
    </row>
    <row r="8" spans="1:24" ht="21.75" customHeight="1">
      <c r="A8" s="165" t="s">
        <v>129</v>
      </c>
      <c r="B8" s="170">
        <v>763084</v>
      </c>
      <c r="C8" s="166">
        <v>762789</v>
      </c>
      <c r="D8" s="170">
        <v>761153</v>
      </c>
      <c r="E8" s="170">
        <v>761425</v>
      </c>
      <c r="F8" s="166">
        <v>761254</v>
      </c>
      <c r="G8" s="394">
        <f t="shared" ref="G8:G9" si="0">E8/D8-1</f>
        <v>3.5735259533886676E-4</v>
      </c>
      <c r="H8" s="168">
        <f t="shared" ref="H8:I9" si="1">E8/B8-1</f>
        <v>-2.1740725791655757E-3</v>
      </c>
      <c r="I8" s="168">
        <f t="shared" si="1"/>
        <v>-2.0123520396859718E-3</v>
      </c>
      <c r="J8" s="14"/>
      <c r="K8" s="14"/>
      <c r="L8" s="832"/>
      <c r="M8" s="833"/>
      <c r="N8" s="833"/>
      <c r="O8" s="488"/>
      <c r="P8" s="488"/>
      <c r="Q8" s="12"/>
      <c r="R8" s="12"/>
    </row>
    <row r="9" spans="1:24" ht="21.75" customHeight="1">
      <c r="A9" s="169" t="s">
        <v>16</v>
      </c>
      <c r="B9" s="170">
        <v>210258</v>
      </c>
      <c r="C9" s="170">
        <v>213396</v>
      </c>
      <c r="D9" s="170">
        <v>207168</v>
      </c>
      <c r="E9" s="170">
        <v>205942</v>
      </c>
      <c r="F9" s="170">
        <v>206808</v>
      </c>
      <c r="G9" s="167">
        <f t="shared" si="0"/>
        <v>-5.9179023787457874E-3</v>
      </c>
      <c r="H9" s="168">
        <f t="shared" si="1"/>
        <v>-2.0527161867800459E-2</v>
      </c>
      <c r="I9" s="168">
        <f t="shared" si="1"/>
        <v>-3.0872181296744072E-2</v>
      </c>
      <c r="J9" s="14"/>
      <c r="K9" s="14"/>
      <c r="L9" s="834"/>
      <c r="M9" s="833"/>
      <c r="N9" s="833"/>
      <c r="O9" s="489"/>
      <c r="P9" s="489"/>
      <c r="Q9" s="12"/>
      <c r="R9" s="12"/>
    </row>
    <row r="10" spans="1:24" ht="26.25" customHeight="1">
      <c r="A10" s="949" t="s">
        <v>104</v>
      </c>
      <c r="B10" s="950"/>
      <c r="C10" s="950"/>
      <c r="D10" s="950"/>
      <c r="E10" s="950"/>
      <c r="F10" s="950"/>
      <c r="G10" s="950"/>
      <c r="H10" s="950"/>
      <c r="I10" s="951"/>
      <c r="J10" s="4"/>
      <c r="K10" s="4"/>
      <c r="Q10" s="12"/>
      <c r="R10" s="12"/>
    </row>
    <row r="11" spans="1:24" s="5" customFormat="1" ht="21" customHeight="1">
      <c r="A11" s="171" t="s">
        <v>421</v>
      </c>
      <c r="B11" s="490">
        <v>763084</v>
      </c>
      <c r="C11" s="674">
        <v>762789</v>
      </c>
      <c r="D11" s="490">
        <v>761153</v>
      </c>
      <c r="E11" s="490">
        <v>761425</v>
      </c>
      <c r="F11" s="674">
        <v>761254</v>
      </c>
      <c r="G11" s="594">
        <f t="shared" ref="G11:G15" si="2">E11/D11-1</f>
        <v>3.5735259533886676E-4</v>
      </c>
      <c r="H11" s="164">
        <f t="shared" ref="H11:I15" si="3">E11/B11-1</f>
        <v>-2.1740725791655757E-3</v>
      </c>
      <c r="I11" s="164">
        <f t="shared" si="3"/>
        <v>-2.0123520396859718E-3</v>
      </c>
      <c r="J11" s="14"/>
      <c r="K11" s="14"/>
      <c r="L11" s="14"/>
      <c r="M11" s="835"/>
      <c r="N11" s="836"/>
      <c r="O11" s="836"/>
      <c r="P11" s="491"/>
      <c r="Q11" s="12"/>
      <c r="R11" s="12"/>
      <c r="S11" s="33"/>
      <c r="T11" s="33"/>
      <c r="U11" s="488"/>
      <c r="V11" s="33"/>
      <c r="W11" s="33"/>
      <c r="X11" s="33"/>
    </row>
    <row r="12" spans="1:24" ht="21" customHeight="1">
      <c r="A12" s="173" t="s">
        <v>17</v>
      </c>
      <c r="B12" s="166">
        <v>693361</v>
      </c>
      <c r="C12" s="166">
        <v>690235</v>
      </c>
      <c r="D12" s="170">
        <v>700079</v>
      </c>
      <c r="E12" s="166">
        <v>702826</v>
      </c>
      <c r="F12" s="166">
        <v>700040</v>
      </c>
      <c r="G12" s="167">
        <f t="shared" si="2"/>
        <v>3.9238428805892234E-3</v>
      </c>
      <c r="H12" s="168">
        <f t="shared" si="3"/>
        <v>1.365089758437521E-2</v>
      </c>
      <c r="I12" s="168">
        <f t="shared" si="3"/>
        <v>1.4205306888233737E-2</v>
      </c>
      <c r="J12" s="4"/>
      <c r="K12" s="4"/>
      <c r="M12" s="834"/>
      <c r="N12" s="833"/>
      <c r="O12" s="833"/>
      <c r="P12" s="488"/>
      <c r="Q12" s="12"/>
      <c r="R12" s="12"/>
    </row>
    <row r="13" spans="1:24" ht="21" customHeight="1">
      <c r="A13" s="174" t="s">
        <v>18</v>
      </c>
      <c r="B13" s="166">
        <v>11254</v>
      </c>
      <c r="C13" s="166">
        <v>11715</v>
      </c>
      <c r="D13" s="170">
        <v>9824</v>
      </c>
      <c r="E13" s="166">
        <v>9433</v>
      </c>
      <c r="F13" s="166">
        <v>9848</v>
      </c>
      <c r="G13" s="167">
        <f t="shared" si="2"/>
        <v>-3.9800488599348482E-2</v>
      </c>
      <c r="H13" s="168">
        <f t="shared" si="3"/>
        <v>-0.16180913452994494</v>
      </c>
      <c r="I13" s="168">
        <f t="shared" si="3"/>
        <v>-0.15936833119931715</v>
      </c>
      <c r="J13" s="4"/>
      <c r="K13" s="4"/>
      <c r="M13" s="834"/>
      <c r="N13" s="833"/>
      <c r="O13" s="833"/>
      <c r="P13" s="489"/>
      <c r="Q13" s="12"/>
      <c r="R13" s="12"/>
    </row>
    <row r="14" spans="1:24" ht="21" customHeight="1">
      <c r="A14" s="174" t="s">
        <v>19</v>
      </c>
      <c r="B14" s="170">
        <v>56042</v>
      </c>
      <c r="C14" s="170">
        <v>58390</v>
      </c>
      <c r="D14" s="170">
        <v>48911</v>
      </c>
      <c r="E14" s="170">
        <v>46839</v>
      </c>
      <c r="F14" s="170">
        <v>49021</v>
      </c>
      <c r="G14" s="167">
        <f t="shared" si="2"/>
        <v>-4.2362658706630363E-2</v>
      </c>
      <c r="H14" s="168">
        <f t="shared" si="3"/>
        <v>-0.16421612362156957</v>
      </c>
      <c r="I14" s="168">
        <f t="shared" si="3"/>
        <v>-0.16045555745846896</v>
      </c>
      <c r="J14" s="4"/>
      <c r="K14" s="4"/>
      <c r="M14" s="834"/>
      <c r="N14" s="833"/>
      <c r="O14" s="833"/>
      <c r="P14" s="489"/>
      <c r="Q14" s="12"/>
      <c r="R14" s="12"/>
    </row>
    <row r="15" spans="1:24" ht="26.25" customHeight="1">
      <c r="A15" s="175" t="s">
        <v>20</v>
      </c>
      <c r="B15" s="176">
        <v>2427</v>
      </c>
      <c r="C15" s="176">
        <v>2449</v>
      </c>
      <c r="D15" s="176">
        <v>2339</v>
      </c>
      <c r="E15" s="176">
        <v>2327</v>
      </c>
      <c r="F15" s="176">
        <v>2344</v>
      </c>
      <c r="G15" s="167">
        <f t="shared" si="2"/>
        <v>-5.1303976058144629E-3</v>
      </c>
      <c r="H15" s="168">
        <f t="shared" si="3"/>
        <v>-4.120313143798926E-2</v>
      </c>
      <c r="I15" s="168">
        <f t="shared" si="3"/>
        <v>-4.2874642711310695E-2</v>
      </c>
      <c r="J15" s="4"/>
      <c r="K15" s="4"/>
      <c r="M15" s="834"/>
      <c r="N15" s="833"/>
      <c r="O15" s="833"/>
      <c r="P15" s="489"/>
      <c r="Q15" s="12"/>
      <c r="R15" s="12"/>
    </row>
    <row r="16" spans="1:24" ht="27.75" customHeight="1">
      <c r="A16" s="949" t="s">
        <v>21</v>
      </c>
      <c r="B16" s="950"/>
      <c r="C16" s="950"/>
      <c r="D16" s="950"/>
      <c r="E16" s="950"/>
      <c r="F16" s="950"/>
      <c r="G16" s="950"/>
      <c r="H16" s="950"/>
      <c r="I16" s="951"/>
      <c r="J16" s="4"/>
      <c r="K16" s="4"/>
      <c r="Q16" s="12"/>
      <c r="R16" s="12"/>
    </row>
    <row r="17" spans="1:18" ht="24.75" customHeight="1">
      <c r="A17" s="171" t="s">
        <v>22</v>
      </c>
      <c r="B17" s="162">
        <v>210258</v>
      </c>
      <c r="C17" s="162">
        <v>213396</v>
      </c>
      <c r="D17" s="162">
        <v>207168</v>
      </c>
      <c r="E17" s="162">
        <v>205942</v>
      </c>
      <c r="F17" s="162">
        <v>206808</v>
      </c>
      <c r="G17" s="163">
        <f t="shared" ref="G17:G29" si="4">E17/D17-1</f>
        <v>-5.9179023787457874E-3</v>
      </c>
      <c r="H17" s="164">
        <f t="shared" ref="H17:I29" si="5">E17/B17-1</f>
        <v>-2.0527161867800459E-2</v>
      </c>
      <c r="I17" s="164">
        <f t="shared" si="5"/>
        <v>-3.0872181296744072E-2</v>
      </c>
      <c r="J17" s="14"/>
      <c r="K17" s="14"/>
      <c r="L17" s="831"/>
      <c r="M17" s="836"/>
      <c r="N17" s="836"/>
      <c r="O17" s="487"/>
      <c r="P17" s="487"/>
      <c r="Q17" s="12"/>
      <c r="R17" s="12"/>
    </row>
    <row r="18" spans="1:18" ht="33" customHeight="1">
      <c r="A18" s="177" t="s">
        <v>23</v>
      </c>
      <c r="B18" s="492">
        <v>169730</v>
      </c>
      <c r="C18" s="492">
        <v>172483</v>
      </c>
      <c r="D18" s="492">
        <v>166871</v>
      </c>
      <c r="E18" s="492">
        <v>166138</v>
      </c>
      <c r="F18" s="492">
        <v>166679</v>
      </c>
      <c r="G18" s="163">
        <f t="shared" si="4"/>
        <v>-4.3926146544336353E-3</v>
      </c>
      <c r="H18" s="164">
        <f t="shared" si="5"/>
        <v>-2.1163023625758504E-2</v>
      </c>
      <c r="I18" s="164">
        <f t="shared" si="5"/>
        <v>-3.3649693013224513E-2</v>
      </c>
      <c r="J18" s="14"/>
      <c r="K18" s="14"/>
      <c r="L18" s="831"/>
      <c r="M18" s="836"/>
      <c r="N18" s="836"/>
      <c r="O18" s="493"/>
      <c r="P18" s="493"/>
      <c r="Q18" s="12"/>
      <c r="R18" s="12"/>
    </row>
    <row r="19" spans="1:18" ht="27.75" customHeight="1">
      <c r="A19" s="172" t="s">
        <v>24</v>
      </c>
      <c r="B19" s="170">
        <v>11375</v>
      </c>
      <c r="C19" s="170">
        <v>11555</v>
      </c>
      <c r="D19" s="170">
        <v>11174</v>
      </c>
      <c r="E19" s="170">
        <v>11112</v>
      </c>
      <c r="F19" s="170">
        <v>11157</v>
      </c>
      <c r="G19" s="167">
        <f t="shared" si="4"/>
        <v>-5.5485949525684308E-3</v>
      </c>
      <c r="H19" s="168">
        <f t="shared" si="5"/>
        <v>-2.3120879120879123E-2</v>
      </c>
      <c r="I19" s="168">
        <f t="shared" si="5"/>
        <v>-3.4443963652098675E-2</v>
      </c>
      <c r="J19" s="4"/>
      <c r="K19" s="4"/>
      <c r="L19" s="834"/>
      <c r="M19" s="833"/>
      <c r="N19" s="833"/>
      <c r="O19" s="489"/>
      <c r="P19" s="489"/>
      <c r="Q19" s="12"/>
      <c r="R19" s="12"/>
    </row>
    <row r="20" spans="1:18" ht="20.25" customHeight="1">
      <c r="A20" s="172" t="s">
        <v>25</v>
      </c>
      <c r="B20" s="170">
        <v>167960</v>
      </c>
      <c r="C20" s="170">
        <v>170640</v>
      </c>
      <c r="D20" s="170">
        <v>165295</v>
      </c>
      <c r="E20" s="170">
        <v>164617</v>
      </c>
      <c r="F20" s="170">
        <v>165099</v>
      </c>
      <c r="G20" s="167">
        <f t="shared" si="4"/>
        <v>-4.1017574639281573E-3</v>
      </c>
      <c r="H20" s="168">
        <f t="shared" si="5"/>
        <v>-1.9903548463919951E-2</v>
      </c>
      <c r="I20" s="168">
        <f t="shared" si="5"/>
        <v>-3.2471870604781961E-2</v>
      </c>
      <c r="J20" s="4"/>
      <c r="K20" s="4"/>
      <c r="L20" s="834"/>
      <c r="M20" s="833"/>
      <c r="N20" s="833"/>
      <c r="O20" s="489"/>
      <c r="P20" s="489"/>
      <c r="Q20" s="12"/>
      <c r="R20" s="12"/>
    </row>
    <row r="21" spans="1:18" ht="28.5" customHeight="1">
      <c r="A21" s="172" t="s">
        <v>26</v>
      </c>
      <c r="B21" s="170">
        <v>119</v>
      </c>
      <c r="C21" s="170">
        <v>129</v>
      </c>
      <c r="D21" s="170">
        <v>107</v>
      </c>
      <c r="E21" s="170">
        <v>101</v>
      </c>
      <c r="F21" s="170">
        <v>106</v>
      </c>
      <c r="G21" s="167">
        <f t="shared" si="4"/>
        <v>-5.6074766355140193E-2</v>
      </c>
      <c r="H21" s="168">
        <f t="shared" si="5"/>
        <v>-0.15126050420168069</v>
      </c>
      <c r="I21" s="168">
        <f t="shared" si="5"/>
        <v>-0.17829457364341084</v>
      </c>
      <c r="J21" s="4"/>
      <c r="K21" s="4"/>
      <c r="L21" s="834"/>
      <c r="M21" s="833"/>
      <c r="N21" s="833"/>
      <c r="O21" s="489"/>
      <c r="P21" s="489"/>
      <c r="Q21" s="12"/>
      <c r="R21" s="12"/>
    </row>
    <row r="22" spans="1:18" ht="28.5" customHeight="1">
      <c r="A22" s="172" t="s">
        <v>27</v>
      </c>
      <c r="B22" s="170">
        <v>398</v>
      </c>
      <c r="C22" s="170">
        <v>414</v>
      </c>
      <c r="D22" s="170">
        <v>356</v>
      </c>
      <c r="E22" s="170">
        <v>345</v>
      </c>
      <c r="F22" s="170">
        <v>358</v>
      </c>
      <c r="G22" s="167">
        <f t="shared" si="4"/>
        <v>-3.0898876404494402E-2</v>
      </c>
      <c r="H22" s="168">
        <f t="shared" si="5"/>
        <v>-0.13316582914572861</v>
      </c>
      <c r="I22" s="168">
        <f t="shared" si="5"/>
        <v>-0.13526570048309183</v>
      </c>
      <c r="J22" s="4"/>
      <c r="K22" s="4"/>
      <c r="L22" s="834"/>
      <c r="M22" s="833"/>
      <c r="N22" s="833"/>
      <c r="O22" s="489"/>
      <c r="P22" s="489"/>
      <c r="Q22" s="12"/>
      <c r="R22" s="12"/>
    </row>
    <row r="23" spans="1:18" ht="28.5" customHeight="1">
      <c r="A23" s="172" t="s">
        <v>499</v>
      </c>
      <c r="B23" s="170">
        <v>1252</v>
      </c>
      <c r="C23" s="170">
        <v>1300</v>
      </c>
      <c r="D23" s="170">
        <v>1112</v>
      </c>
      <c r="E23" s="170">
        <v>1074</v>
      </c>
      <c r="F23" s="170">
        <v>1117</v>
      </c>
      <c r="G23" s="167">
        <f t="shared" si="4"/>
        <v>-3.4172661870503607E-2</v>
      </c>
      <c r="H23" s="168">
        <f t="shared" si="5"/>
        <v>-0.14217252396166136</v>
      </c>
      <c r="I23" s="168">
        <f t="shared" si="5"/>
        <v>-0.14076923076923076</v>
      </c>
      <c r="J23" s="4"/>
      <c r="K23" s="4"/>
      <c r="L23" s="834"/>
      <c r="M23" s="833"/>
      <c r="N23" s="833"/>
      <c r="O23" s="489"/>
      <c r="P23" s="489"/>
      <c r="Q23" s="12"/>
      <c r="R23" s="12"/>
    </row>
    <row r="24" spans="1:18" ht="24" customHeight="1">
      <c r="A24" s="177" t="s">
        <v>29</v>
      </c>
      <c r="B24" s="162">
        <v>40528</v>
      </c>
      <c r="C24" s="162">
        <v>40912</v>
      </c>
      <c r="D24" s="162">
        <v>40297</v>
      </c>
      <c r="E24" s="162">
        <v>39804</v>
      </c>
      <c r="F24" s="162">
        <v>40128</v>
      </c>
      <c r="G24" s="163">
        <f t="shared" si="4"/>
        <v>-1.2234161351961648E-2</v>
      </c>
      <c r="H24" s="164">
        <f t="shared" si="5"/>
        <v>-1.7864192656928513E-2</v>
      </c>
      <c r="I24" s="164">
        <f t="shared" si="5"/>
        <v>-1.9163081736409904E-2</v>
      </c>
      <c r="J24" s="14"/>
      <c r="K24" s="14"/>
      <c r="L24" s="831"/>
      <c r="M24" s="836"/>
      <c r="N24" s="836"/>
      <c r="O24" s="487"/>
      <c r="P24" s="487"/>
      <c r="Q24" s="12"/>
      <c r="R24" s="12"/>
    </row>
    <row r="25" spans="1:18" ht="21" customHeight="1">
      <c r="A25" s="172" t="s">
        <v>30</v>
      </c>
      <c r="B25" s="170">
        <v>765</v>
      </c>
      <c r="C25" s="170">
        <v>779</v>
      </c>
      <c r="D25" s="170">
        <v>745</v>
      </c>
      <c r="E25" s="170">
        <v>731</v>
      </c>
      <c r="F25" s="170">
        <v>740</v>
      </c>
      <c r="G25" s="167">
        <f t="shared" si="4"/>
        <v>-1.8791946308724827E-2</v>
      </c>
      <c r="H25" s="168">
        <f t="shared" si="5"/>
        <v>-4.4444444444444398E-2</v>
      </c>
      <c r="I25" s="168">
        <f t="shared" si="5"/>
        <v>-5.0064184852374849E-2</v>
      </c>
      <c r="J25" s="4"/>
      <c r="K25" s="4"/>
      <c r="L25" s="834"/>
      <c r="M25" s="833"/>
      <c r="N25" s="833"/>
      <c r="O25" s="489"/>
      <c r="P25" s="489"/>
      <c r="Q25" s="12"/>
      <c r="R25" s="12"/>
    </row>
    <row r="26" spans="1:18" ht="21" customHeight="1">
      <c r="A26" s="172" t="s">
        <v>31</v>
      </c>
      <c r="B26" s="170">
        <v>39209</v>
      </c>
      <c r="C26" s="170">
        <v>39571</v>
      </c>
      <c r="D26" s="170">
        <v>39026</v>
      </c>
      <c r="E26" s="170">
        <v>38548</v>
      </c>
      <c r="F26" s="170">
        <v>38858</v>
      </c>
      <c r="G26" s="167">
        <f t="shared" si="4"/>
        <v>-1.2248244759903604E-2</v>
      </c>
      <c r="H26" s="168">
        <f t="shared" si="5"/>
        <v>-1.685837435282711E-2</v>
      </c>
      <c r="I26" s="168">
        <f t="shared" si="5"/>
        <v>-1.8018245684971346E-2</v>
      </c>
      <c r="J26" s="4"/>
      <c r="K26" s="4"/>
      <c r="L26" s="834"/>
      <c r="M26" s="833"/>
      <c r="N26" s="833"/>
      <c r="O26" s="489"/>
      <c r="P26" s="489"/>
      <c r="Q26" s="12"/>
      <c r="R26" s="12"/>
    </row>
    <row r="27" spans="1:18" ht="27.75" customHeight="1">
      <c r="A27" s="172" t="s">
        <v>32</v>
      </c>
      <c r="B27" s="170">
        <v>272</v>
      </c>
      <c r="C27" s="170">
        <v>277</v>
      </c>
      <c r="D27" s="170">
        <v>256</v>
      </c>
      <c r="E27" s="170">
        <v>251</v>
      </c>
      <c r="F27" s="170">
        <v>256</v>
      </c>
      <c r="G27" s="167">
        <f t="shared" si="4"/>
        <v>-1.953125E-2</v>
      </c>
      <c r="H27" s="168">
        <f t="shared" si="5"/>
        <v>-7.7205882352941124E-2</v>
      </c>
      <c r="I27" s="168">
        <f t="shared" si="5"/>
        <v>-7.5812274368231014E-2</v>
      </c>
      <c r="J27" s="4"/>
      <c r="K27" s="4"/>
      <c r="L27" s="834"/>
      <c r="M27" s="833"/>
      <c r="N27" s="833"/>
      <c r="O27" s="489"/>
      <c r="P27" s="489"/>
      <c r="Q27" s="12"/>
      <c r="R27" s="12"/>
    </row>
    <row r="28" spans="1:18" ht="27.75" customHeight="1">
      <c r="A28" s="172" t="s">
        <v>33</v>
      </c>
      <c r="B28" s="170">
        <v>725</v>
      </c>
      <c r="C28" s="170">
        <v>738</v>
      </c>
      <c r="D28" s="170">
        <v>696</v>
      </c>
      <c r="E28" s="170">
        <v>688</v>
      </c>
      <c r="F28" s="170">
        <v>696</v>
      </c>
      <c r="G28" s="167">
        <f t="shared" si="4"/>
        <v>-1.1494252873563204E-2</v>
      </c>
      <c r="H28" s="168">
        <f t="shared" si="5"/>
        <v>-5.1034482758620658E-2</v>
      </c>
      <c r="I28" s="168">
        <f t="shared" si="5"/>
        <v>-5.6910569105691033E-2</v>
      </c>
      <c r="J28" s="4"/>
      <c r="K28" s="4"/>
      <c r="L28" s="834"/>
      <c r="M28" s="833"/>
      <c r="N28" s="833"/>
      <c r="O28" s="489"/>
      <c r="P28" s="489"/>
      <c r="Q28" s="12"/>
      <c r="R28" s="12"/>
    </row>
    <row r="29" spans="1:18" ht="27.75" customHeight="1">
      <c r="A29" s="178" t="s">
        <v>34</v>
      </c>
      <c r="B29" s="176">
        <v>322</v>
      </c>
      <c r="C29" s="176">
        <v>327</v>
      </c>
      <c r="D29" s="176">
        <v>319</v>
      </c>
      <c r="E29" s="176">
        <v>318</v>
      </c>
      <c r="F29" s="176">
        <v>319</v>
      </c>
      <c r="G29" s="179">
        <f t="shared" si="4"/>
        <v>-3.1347962382445305E-3</v>
      </c>
      <c r="H29" s="180">
        <f t="shared" si="5"/>
        <v>-1.2422360248447228E-2</v>
      </c>
      <c r="I29" s="180">
        <f t="shared" si="5"/>
        <v>-2.4464831804281384E-2</v>
      </c>
      <c r="J29" s="4"/>
      <c r="K29" s="4"/>
      <c r="L29" s="834"/>
      <c r="M29" s="833"/>
      <c r="N29" s="833"/>
      <c r="O29" s="489"/>
      <c r="P29" s="489"/>
      <c r="Q29" s="12"/>
      <c r="R29" s="12"/>
    </row>
    <row r="30" spans="1:18" ht="14.25" customHeight="1">
      <c r="A30" s="6"/>
      <c r="B30" s="6"/>
      <c r="C30" s="6"/>
      <c r="D30" s="7"/>
      <c r="E30" s="7"/>
      <c r="F30" s="7"/>
      <c r="G30" s="7"/>
      <c r="H30" s="7"/>
      <c r="I30" s="7"/>
      <c r="O30" s="7"/>
      <c r="P30" s="7"/>
    </row>
    <row r="31" spans="1:18">
      <c r="A31" s="948"/>
      <c r="B31" s="948"/>
      <c r="C31" s="948"/>
      <c r="D31" s="948"/>
      <c r="E31" s="948"/>
      <c r="F31" s="948"/>
      <c r="G31" s="948"/>
      <c r="H31" s="948"/>
      <c r="I31" s="948"/>
    </row>
    <row r="32" spans="1:18" ht="16.5" customHeight="1">
      <c r="A32" s="8"/>
      <c r="B32" s="8"/>
      <c r="C32" s="8"/>
      <c r="D32" s="8"/>
      <c r="E32" s="8"/>
      <c r="F32" s="8"/>
      <c r="G32" s="8"/>
      <c r="H32" s="8"/>
      <c r="I32" s="8"/>
      <c r="O32" s="8"/>
      <c r="P32" s="8"/>
    </row>
    <row r="39" spans="7:7">
      <c r="G39" s="348"/>
    </row>
  </sheetData>
  <mergeCells count="17">
    <mergeCell ref="O4:O5"/>
    <mergeCell ref="P4:P5"/>
    <mergeCell ref="G4:I4"/>
    <mergeCell ref="A31:I31"/>
    <mergeCell ref="A6:I6"/>
    <mergeCell ref="A10:I10"/>
    <mergeCell ref="A16:I16"/>
    <mergeCell ref="A1:I1"/>
    <mergeCell ref="A2:I2"/>
    <mergeCell ref="A3:A5"/>
    <mergeCell ref="B3:C3"/>
    <mergeCell ref="B4:B5"/>
    <mergeCell ref="C4:C5"/>
    <mergeCell ref="D4:D5"/>
    <mergeCell ref="D3:I3"/>
    <mergeCell ref="E4:E5"/>
    <mergeCell ref="F4:F5"/>
  </mergeCells>
  <hyperlinks>
    <hyperlink ref="J2" location="'Spis treści'!A1" display="Powrót do spisu" xr:uid="{B4FFF2D0-5B70-4A2F-853D-E9BF5B916720}"/>
  </hyperlinks>
  <printOptions horizontalCentered="1"/>
  <pageMargins left="0.51181102362204722" right="0.51181102362204722" top="0.6692913385826772" bottom="0.55118110236220474" header="0.31496062992125984" footer="0.31496062992125984"/>
  <pageSetup paperSize="9" scale="79" orientation="portrait" horizontalDpi="4294967293" verticalDpi="4294967293"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zoomScale="80" zoomScaleNormal="100" zoomScaleSheetLayoutView="80" workbookViewId="0">
      <selection activeCell="C23" sqref="C23"/>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944" t="s">
        <v>452</v>
      </c>
      <c r="B1" s="944"/>
      <c r="C1" s="944"/>
      <c r="D1" s="944"/>
      <c r="E1" s="944"/>
    </row>
    <row r="2" spans="1:6" ht="32.25" customHeight="1">
      <c r="A2" s="952" t="s">
        <v>578</v>
      </c>
      <c r="B2" s="952"/>
      <c r="C2" s="952"/>
      <c r="D2" s="952"/>
      <c r="E2" s="952"/>
      <c r="F2" s="384" t="s">
        <v>528</v>
      </c>
    </row>
    <row r="3" spans="1:6" ht="43.5" customHeight="1">
      <c r="A3" s="147" t="s">
        <v>13</v>
      </c>
      <c r="B3" s="407" t="s">
        <v>661</v>
      </c>
      <c r="C3" s="407" t="s">
        <v>660</v>
      </c>
    </row>
    <row r="4" spans="1:6" ht="16.5" customHeight="1">
      <c r="A4" s="182" t="s">
        <v>42</v>
      </c>
      <c r="B4" s="527">
        <v>36086</v>
      </c>
      <c r="C4" s="527">
        <v>34183</v>
      </c>
    </row>
    <row r="5" spans="1:6" ht="16.5" customHeight="1">
      <c r="A5" s="144" t="s">
        <v>43</v>
      </c>
      <c r="B5" s="436">
        <v>66107</v>
      </c>
      <c r="C5" s="436">
        <v>53419</v>
      </c>
    </row>
    <row r="6" spans="1:6" ht="16.5" customHeight="1">
      <c r="A6" s="144" t="s">
        <v>44</v>
      </c>
      <c r="B6" s="436">
        <v>122108</v>
      </c>
      <c r="C6" s="436">
        <v>128194</v>
      </c>
    </row>
    <row r="7" spans="1:6" ht="16.5" customHeight="1">
      <c r="A7" s="144" t="s">
        <v>45</v>
      </c>
      <c r="B7" s="436">
        <v>12435</v>
      </c>
      <c r="C7" s="436">
        <v>11729</v>
      </c>
    </row>
    <row r="8" spans="1:6" ht="16.5" customHeight="1">
      <c r="A8" s="144" t="s">
        <v>46</v>
      </c>
      <c r="B8" s="436">
        <v>81510</v>
      </c>
      <c r="C8" s="436">
        <v>79624</v>
      </c>
    </row>
    <row r="9" spans="1:6" ht="16.5" customHeight="1">
      <c r="A9" s="144" t="s">
        <v>47</v>
      </c>
      <c r="B9" s="436">
        <v>85814</v>
      </c>
      <c r="C9" s="436">
        <v>122093</v>
      </c>
    </row>
    <row r="10" spans="1:6" ht="16.5" customHeight="1">
      <c r="A10" s="144" t="s">
        <v>48</v>
      </c>
      <c r="B10" s="436">
        <v>149406</v>
      </c>
      <c r="C10" s="436">
        <v>141798</v>
      </c>
    </row>
    <row r="11" spans="1:6" ht="16.5" customHeight="1">
      <c r="A11" s="144" t="s">
        <v>49</v>
      </c>
      <c r="B11" s="436">
        <v>19131</v>
      </c>
      <c r="C11" s="436">
        <v>21706</v>
      </c>
    </row>
    <row r="12" spans="1:6" ht="16.5" customHeight="1">
      <c r="A12" s="144" t="s">
        <v>50</v>
      </c>
      <c r="B12" s="436">
        <v>54311</v>
      </c>
      <c r="C12" s="436">
        <v>74464</v>
      </c>
    </row>
    <row r="13" spans="1:6" ht="16.5" customHeight="1">
      <c r="A13" s="144" t="s">
        <v>51</v>
      </c>
      <c r="B13" s="436">
        <v>68489</v>
      </c>
      <c r="C13" s="436">
        <v>71183</v>
      </c>
    </row>
    <row r="14" spans="1:6" ht="16.5" customHeight="1">
      <c r="A14" s="144" t="s">
        <v>52</v>
      </c>
      <c r="B14" s="436">
        <v>31959</v>
      </c>
      <c r="C14" s="436">
        <v>33902</v>
      </c>
    </row>
    <row r="15" spans="1:6" ht="16.5" customHeight="1">
      <c r="A15" s="144" t="s">
        <v>53</v>
      </c>
      <c r="B15" s="436">
        <v>26690</v>
      </c>
      <c r="C15" s="436">
        <v>27735</v>
      </c>
    </row>
    <row r="16" spans="1:6" ht="16.5" customHeight="1">
      <c r="A16" s="144" t="s">
        <v>54</v>
      </c>
      <c r="B16" s="436">
        <v>52229</v>
      </c>
      <c r="C16" s="436">
        <v>55878</v>
      </c>
    </row>
    <row r="17" spans="1:7" ht="16.5" customHeight="1">
      <c r="A17" s="144" t="s">
        <v>55</v>
      </c>
      <c r="B17" s="436">
        <v>35161</v>
      </c>
      <c r="C17" s="436">
        <v>35402</v>
      </c>
    </row>
    <row r="18" spans="1:7" ht="16.5" customHeight="1">
      <c r="A18" s="144" t="s">
        <v>56</v>
      </c>
      <c r="B18" s="436">
        <v>105063</v>
      </c>
      <c r="C18" s="436">
        <v>98482</v>
      </c>
    </row>
    <row r="19" spans="1:7" ht="16.5" customHeight="1">
      <c r="A19" s="144" t="s">
        <v>57</v>
      </c>
      <c r="B19" s="436">
        <v>20488</v>
      </c>
      <c r="C19" s="436">
        <v>19861</v>
      </c>
    </row>
    <row r="20" spans="1:7" ht="16.5" customHeight="1">
      <c r="A20" s="144" t="s">
        <v>59</v>
      </c>
      <c r="B20" s="436">
        <v>64</v>
      </c>
      <c r="C20" s="436"/>
    </row>
    <row r="21" spans="1:7" ht="16.5" customHeight="1">
      <c r="A21" s="144" t="s">
        <v>60</v>
      </c>
      <c r="B21" s="436">
        <v>289</v>
      </c>
      <c r="C21" s="436"/>
    </row>
    <row r="22" spans="1:7" ht="16.5" customHeight="1">
      <c r="A22" s="144" t="s">
        <v>61</v>
      </c>
      <c r="B22" s="436">
        <v>27</v>
      </c>
      <c r="C22" s="436"/>
    </row>
    <row r="23" spans="1:7" ht="18.75" customHeight="1">
      <c r="A23" s="181" t="s">
        <v>115</v>
      </c>
      <c r="B23" s="528">
        <v>967367</v>
      </c>
      <c r="C23" s="529">
        <v>1009653</v>
      </c>
      <c r="F23" s="530"/>
      <c r="G23" s="530"/>
    </row>
    <row r="24" spans="1:7" ht="18.75" customHeight="1">
      <c r="A24" s="183"/>
      <c r="B24" s="184"/>
      <c r="C24" s="184"/>
    </row>
    <row r="25" spans="1:7" ht="24" customHeight="1">
      <c r="A25" s="953" t="s">
        <v>504</v>
      </c>
      <c r="B25" s="953"/>
      <c r="C25" s="953"/>
      <c r="D25" s="953"/>
      <c r="E25" s="953"/>
    </row>
    <row r="40" spans="7:7">
      <c r="G40" s="350"/>
    </row>
    <row r="48" spans="7:7" ht="46.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89" orientation="portrait" horizontalDpi="4294967293" verticalDpi="4294967293"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zoomScale="80" zoomScaleNormal="100" zoomScaleSheetLayoutView="80" workbookViewId="0">
      <selection activeCell="G9" sqref="G9"/>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944" t="s">
        <v>452</v>
      </c>
      <c r="B1" s="944"/>
      <c r="C1" s="944"/>
      <c r="D1" s="944"/>
      <c r="E1" s="944"/>
    </row>
    <row r="2" spans="1:6" ht="48.75" customHeight="1">
      <c r="A2" s="933" t="s">
        <v>554</v>
      </c>
      <c r="B2" s="933"/>
      <c r="C2" s="933"/>
      <c r="F2" s="384" t="s">
        <v>528</v>
      </c>
    </row>
    <row r="3" spans="1:6" ht="36.75" customHeight="1">
      <c r="A3" s="955" t="s">
        <v>13</v>
      </c>
      <c r="B3" s="147" t="s">
        <v>485</v>
      </c>
      <c r="C3" s="147" t="s">
        <v>329</v>
      </c>
    </row>
    <row r="4" spans="1:6" ht="21" customHeight="1">
      <c r="A4" s="956"/>
      <c r="B4" s="957" t="s">
        <v>327</v>
      </c>
      <c r="C4" s="932"/>
    </row>
    <row r="5" spans="1:6" ht="20.25" customHeight="1">
      <c r="A5" s="930"/>
      <c r="B5" s="935" t="s">
        <v>663</v>
      </c>
      <c r="C5" s="937"/>
    </row>
    <row r="6" spans="1:6" ht="16.5" customHeight="1">
      <c r="A6" s="182" t="s">
        <v>42</v>
      </c>
      <c r="B6" s="547">
        <v>2036.01</v>
      </c>
      <c r="C6" s="547">
        <v>2192.27</v>
      </c>
    </row>
    <row r="7" spans="1:6" ht="16.5" customHeight="1">
      <c r="A7" s="144" t="s">
        <v>43</v>
      </c>
      <c r="B7" s="437">
        <v>2102.2199999999998</v>
      </c>
      <c r="C7" s="437">
        <v>2175.5700000000002</v>
      </c>
    </row>
    <row r="8" spans="1:6" ht="16.5" customHeight="1">
      <c r="A8" s="144" t="s">
        <v>44</v>
      </c>
      <c r="B8" s="437">
        <v>2051.5</v>
      </c>
      <c r="C8" s="437">
        <v>2147.04</v>
      </c>
    </row>
    <row r="9" spans="1:6" ht="16.5" customHeight="1">
      <c r="A9" s="144" t="s">
        <v>45</v>
      </c>
      <c r="B9" s="437">
        <v>1982.07</v>
      </c>
      <c r="C9" s="437">
        <v>2262.21</v>
      </c>
    </row>
    <row r="10" spans="1:6" ht="16.5" customHeight="1">
      <c r="A10" s="144" t="s">
        <v>46</v>
      </c>
      <c r="B10" s="437">
        <v>2073.3000000000002</v>
      </c>
      <c r="C10" s="437">
        <v>2149.16</v>
      </c>
    </row>
    <row r="11" spans="1:6" ht="16.5" customHeight="1">
      <c r="A11" s="144" t="s">
        <v>47</v>
      </c>
      <c r="B11" s="437">
        <v>2003.63</v>
      </c>
      <c r="C11" s="437">
        <v>2081.66</v>
      </c>
    </row>
    <row r="12" spans="1:6" ht="16.5" customHeight="1">
      <c r="A12" s="144" t="s">
        <v>48</v>
      </c>
      <c r="B12" s="437">
        <v>2064.2399999999998</v>
      </c>
      <c r="C12" s="437">
        <v>2124.35</v>
      </c>
    </row>
    <row r="13" spans="1:6" ht="16.5" customHeight="1">
      <c r="A13" s="144" t="s">
        <v>49</v>
      </c>
      <c r="B13" s="437">
        <v>2078.21</v>
      </c>
      <c r="C13" s="437">
        <v>2182</v>
      </c>
    </row>
    <row r="14" spans="1:6" ht="16.5" customHeight="1">
      <c r="A14" s="144" t="s">
        <v>50</v>
      </c>
      <c r="B14" s="437">
        <v>2026.95</v>
      </c>
      <c r="C14" s="437">
        <v>2111.98</v>
      </c>
    </row>
    <row r="15" spans="1:6" ht="16.5" customHeight="1">
      <c r="A15" s="144" t="s">
        <v>51</v>
      </c>
      <c r="B15" s="437">
        <v>2075.84</v>
      </c>
      <c r="C15" s="437">
        <v>2135.62</v>
      </c>
    </row>
    <row r="16" spans="1:6" ht="16.5" customHeight="1">
      <c r="A16" s="144" t="s">
        <v>52</v>
      </c>
      <c r="B16" s="437">
        <v>2072.98</v>
      </c>
      <c r="C16" s="437">
        <v>2176.98</v>
      </c>
    </row>
    <row r="17" spans="1:5" ht="16.5" customHeight="1">
      <c r="A17" s="144" t="s">
        <v>53</v>
      </c>
      <c r="B17" s="437">
        <v>1973.26</v>
      </c>
      <c r="C17" s="437">
        <v>2244.06</v>
      </c>
    </row>
    <row r="18" spans="1:5" ht="16.5" customHeight="1">
      <c r="A18" s="144" t="s">
        <v>54</v>
      </c>
      <c r="B18" s="437">
        <v>2043.43</v>
      </c>
      <c r="C18" s="437">
        <v>2121.88</v>
      </c>
    </row>
    <row r="19" spans="1:5" ht="16.5" customHeight="1">
      <c r="A19" s="144" t="s">
        <v>55</v>
      </c>
      <c r="B19" s="437">
        <v>2081.61</v>
      </c>
      <c r="C19" s="437">
        <v>2178.4</v>
      </c>
    </row>
    <row r="20" spans="1:5" ht="16.5" customHeight="1">
      <c r="A20" s="144" t="s">
        <v>56</v>
      </c>
      <c r="B20" s="437">
        <v>2011.78</v>
      </c>
      <c r="C20" s="437">
        <v>2096.46</v>
      </c>
    </row>
    <row r="21" spans="1:5" ht="16.5" customHeight="1">
      <c r="A21" s="144" t="s">
        <v>57</v>
      </c>
      <c r="B21" s="437">
        <v>2070.5700000000002</v>
      </c>
      <c r="C21" s="437">
        <v>2212.5100000000002</v>
      </c>
    </row>
    <row r="22" spans="1:5" ht="16.5" customHeight="1">
      <c r="A22" s="144" t="s">
        <v>59</v>
      </c>
      <c r="B22" s="437">
        <v>1045.33</v>
      </c>
      <c r="C22" s="437">
        <v>1045.33</v>
      </c>
    </row>
    <row r="23" spans="1:5" ht="16.5" customHeight="1">
      <c r="A23" s="144" t="s">
        <v>60</v>
      </c>
      <c r="B23" s="437">
        <v>897.42</v>
      </c>
      <c r="C23" s="437">
        <v>897.42</v>
      </c>
    </row>
    <row r="24" spans="1:5" ht="16.5" customHeight="1">
      <c r="A24" s="146" t="s">
        <v>61</v>
      </c>
      <c r="B24" s="439">
        <v>821.66</v>
      </c>
      <c r="C24" s="439">
        <v>821.66</v>
      </c>
    </row>
    <row r="26" spans="1:5" ht="6.75" customHeight="1"/>
    <row r="27" spans="1:5" ht="36" customHeight="1">
      <c r="A27" s="954" t="s">
        <v>508</v>
      </c>
      <c r="B27" s="954"/>
      <c r="C27" s="954"/>
      <c r="D27" s="954"/>
      <c r="E27" s="954"/>
    </row>
    <row r="40" spans="7:7">
      <c r="G40" s="350"/>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U40"/>
  <sheetViews>
    <sheetView showGridLines="0" view="pageBreakPreview" zoomScale="90" zoomScaleNormal="100" zoomScaleSheetLayoutView="90" workbookViewId="0">
      <selection activeCell="B10" sqref="B10"/>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21" ht="23.25" customHeight="1">
      <c r="A1" s="944" t="s">
        <v>452</v>
      </c>
      <c r="B1" s="944"/>
      <c r="C1" s="944"/>
      <c r="D1" s="944"/>
      <c r="E1" s="944"/>
      <c r="F1" s="944"/>
      <c r="G1" s="958"/>
      <c r="H1" s="958"/>
    </row>
    <row r="2" spans="1:21" ht="15">
      <c r="A2" s="9"/>
      <c r="B2" s="9"/>
      <c r="C2" s="9"/>
      <c r="D2" s="9"/>
      <c r="E2" s="9"/>
      <c r="F2" s="9"/>
      <c r="G2" s="9"/>
      <c r="H2" s="10"/>
    </row>
    <row r="3" spans="1:21" ht="36" customHeight="1">
      <c r="A3" s="959" t="s">
        <v>555</v>
      </c>
      <c r="B3" s="959"/>
      <c r="C3" s="959"/>
      <c r="D3" s="959"/>
      <c r="E3" s="959"/>
      <c r="F3" s="959"/>
      <c r="G3" s="959"/>
      <c r="H3" s="959"/>
      <c r="I3" s="384" t="s">
        <v>528</v>
      </c>
    </row>
    <row r="4" spans="1:21" ht="18" customHeight="1">
      <c r="A4" s="960" t="s">
        <v>13</v>
      </c>
      <c r="B4" s="960" t="s">
        <v>115</v>
      </c>
      <c r="C4" s="963" t="s">
        <v>35</v>
      </c>
      <c r="D4" s="964"/>
      <c r="E4" s="964"/>
      <c r="F4" s="964"/>
      <c r="G4" s="964"/>
      <c r="H4" s="965"/>
    </row>
    <row r="5" spans="1:21">
      <c r="A5" s="961"/>
      <c r="B5" s="961"/>
      <c r="C5" s="960" t="s">
        <v>423</v>
      </c>
      <c r="D5" s="960" t="s">
        <v>36</v>
      </c>
      <c r="E5" s="966" t="s">
        <v>35</v>
      </c>
      <c r="F5" s="967"/>
      <c r="G5" s="967"/>
      <c r="H5" s="968"/>
    </row>
    <row r="6" spans="1:21" ht="29.25" customHeight="1">
      <c r="A6" s="961"/>
      <c r="B6" s="961"/>
      <c r="C6" s="961"/>
      <c r="D6" s="961"/>
      <c r="E6" s="969" t="s">
        <v>37</v>
      </c>
      <c r="F6" s="970"/>
      <c r="G6" s="971" t="s">
        <v>38</v>
      </c>
      <c r="H6" s="971"/>
    </row>
    <row r="7" spans="1:21">
      <c r="A7" s="961"/>
      <c r="B7" s="961"/>
      <c r="C7" s="961"/>
      <c r="D7" s="961"/>
      <c r="E7" s="971" t="s">
        <v>39</v>
      </c>
      <c r="F7" s="972" t="s">
        <v>40</v>
      </c>
      <c r="G7" s="960" t="s">
        <v>41</v>
      </c>
      <c r="H7" s="972" t="s">
        <v>40</v>
      </c>
    </row>
    <row r="8" spans="1:21" ht="26.25" customHeight="1">
      <c r="A8" s="961"/>
      <c r="B8" s="962"/>
      <c r="C8" s="962"/>
      <c r="D8" s="962"/>
      <c r="E8" s="971"/>
      <c r="F8" s="972"/>
      <c r="G8" s="962"/>
      <c r="H8" s="972"/>
    </row>
    <row r="9" spans="1:21" ht="18" customHeight="1">
      <c r="A9" s="962"/>
      <c r="B9" s="975" t="s">
        <v>662</v>
      </c>
      <c r="C9" s="976"/>
      <c r="D9" s="976"/>
      <c r="E9" s="976"/>
      <c r="F9" s="976"/>
      <c r="G9" s="976"/>
      <c r="H9" s="977"/>
    </row>
    <row r="10" spans="1:21" s="5" customFormat="1" ht="21.75" customHeight="1">
      <c r="A10" s="185" t="s">
        <v>422</v>
      </c>
      <c r="B10" s="522">
        <v>968061</v>
      </c>
      <c r="C10" s="523">
        <v>761254</v>
      </c>
      <c r="D10" s="524">
        <v>206808</v>
      </c>
      <c r="E10" s="522">
        <v>166679</v>
      </c>
      <c r="F10" s="522">
        <v>11157</v>
      </c>
      <c r="G10" s="522">
        <v>40128</v>
      </c>
      <c r="H10" s="522">
        <v>740</v>
      </c>
      <c r="I10" s="11"/>
      <c r="J10" s="525"/>
      <c r="K10" s="525"/>
      <c r="L10" s="525"/>
      <c r="M10" s="525"/>
      <c r="N10" s="525"/>
      <c r="O10" s="525"/>
      <c r="P10" s="525"/>
    </row>
    <row r="11" spans="1:21" ht="21" customHeight="1">
      <c r="A11" s="186" t="s">
        <v>42</v>
      </c>
      <c r="B11" s="515">
        <v>36146</v>
      </c>
      <c r="C11" s="517">
        <v>28897</v>
      </c>
      <c r="D11" s="518">
        <v>7250</v>
      </c>
      <c r="E11" s="519">
        <v>5835</v>
      </c>
      <c r="F11" s="519">
        <v>432</v>
      </c>
      <c r="G11" s="519">
        <v>1415</v>
      </c>
      <c r="H11" s="520">
        <v>20</v>
      </c>
      <c r="I11" s="12"/>
      <c r="J11" s="11"/>
      <c r="K11" s="11"/>
      <c r="L11" s="11"/>
      <c r="M11" s="11"/>
      <c r="N11" s="11"/>
      <c r="O11" s="11"/>
      <c r="P11" s="11"/>
    </row>
    <row r="12" spans="1:21" ht="21" customHeight="1">
      <c r="A12" s="186" t="s">
        <v>43</v>
      </c>
      <c r="B12" s="515">
        <v>66128</v>
      </c>
      <c r="C12" s="517">
        <v>51993</v>
      </c>
      <c r="D12" s="518">
        <v>14135</v>
      </c>
      <c r="E12" s="519">
        <v>11812</v>
      </c>
      <c r="F12" s="519">
        <v>949</v>
      </c>
      <c r="G12" s="519">
        <v>2323</v>
      </c>
      <c r="H12" s="520">
        <v>55</v>
      </c>
      <c r="I12" s="12"/>
      <c r="J12" s="11"/>
      <c r="K12" s="11"/>
      <c r="L12" s="11"/>
      <c r="M12" s="11"/>
      <c r="N12" s="11"/>
      <c r="O12" s="11"/>
      <c r="P12" s="11"/>
    </row>
    <row r="13" spans="1:21" ht="21" customHeight="1">
      <c r="A13" s="186" t="s">
        <v>44</v>
      </c>
      <c r="B13" s="515">
        <v>122380</v>
      </c>
      <c r="C13" s="517">
        <v>96178</v>
      </c>
      <c r="D13" s="518">
        <v>26202</v>
      </c>
      <c r="E13" s="519">
        <v>21298</v>
      </c>
      <c r="F13" s="519">
        <v>1390</v>
      </c>
      <c r="G13" s="519">
        <v>4904</v>
      </c>
      <c r="H13" s="520">
        <v>102</v>
      </c>
      <c r="I13" s="12"/>
      <c r="J13" s="11"/>
      <c r="K13" s="11"/>
      <c r="L13" s="11"/>
      <c r="M13" s="11"/>
      <c r="N13" s="11"/>
      <c r="O13" s="11"/>
      <c r="P13" s="11"/>
    </row>
    <row r="14" spans="1:21" ht="21" customHeight="1">
      <c r="A14" s="186" t="s">
        <v>45</v>
      </c>
      <c r="B14" s="515">
        <v>12496</v>
      </c>
      <c r="C14" s="517">
        <v>9357</v>
      </c>
      <c r="D14" s="518">
        <v>3139</v>
      </c>
      <c r="E14" s="519">
        <v>2606</v>
      </c>
      <c r="F14" s="519">
        <v>169</v>
      </c>
      <c r="G14" s="519">
        <v>534</v>
      </c>
      <c r="H14" s="520">
        <v>10</v>
      </c>
      <c r="I14" s="12"/>
      <c r="J14" s="11"/>
      <c r="K14" s="11"/>
      <c r="L14" s="11"/>
      <c r="M14" s="11"/>
      <c r="N14" s="11"/>
      <c r="O14" s="11"/>
      <c r="P14" s="11"/>
    </row>
    <row r="15" spans="1:21" ht="21" customHeight="1">
      <c r="A15" s="186" t="s">
        <v>46</v>
      </c>
      <c r="B15" s="515">
        <v>81579</v>
      </c>
      <c r="C15" s="517">
        <v>68975</v>
      </c>
      <c r="D15" s="518">
        <v>12604</v>
      </c>
      <c r="E15" s="519">
        <v>9744</v>
      </c>
      <c r="F15" s="519">
        <v>837</v>
      </c>
      <c r="G15" s="519">
        <v>2860</v>
      </c>
      <c r="H15" s="520">
        <v>38</v>
      </c>
      <c r="I15" s="12"/>
      <c r="J15" s="11"/>
      <c r="K15" s="11"/>
      <c r="L15" s="11"/>
      <c r="M15" s="11"/>
      <c r="N15" s="11"/>
      <c r="O15" s="11"/>
      <c r="P15" s="11"/>
      <c r="U15" s="12"/>
    </row>
    <row r="16" spans="1:21" ht="21" customHeight="1">
      <c r="A16" s="186" t="s">
        <v>47</v>
      </c>
      <c r="B16" s="515">
        <v>85592</v>
      </c>
      <c r="C16" s="517">
        <v>58477</v>
      </c>
      <c r="D16" s="518">
        <v>27115</v>
      </c>
      <c r="E16" s="519">
        <v>23337</v>
      </c>
      <c r="F16" s="519">
        <v>1109</v>
      </c>
      <c r="G16" s="519">
        <v>3778</v>
      </c>
      <c r="H16" s="520">
        <v>64</v>
      </c>
      <c r="I16" s="12"/>
      <c r="J16" s="11"/>
      <c r="K16" s="11"/>
      <c r="L16" s="11"/>
      <c r="M16" s="11"/>
      <c r="N16" s="11"/>
      <c r="O16" s="11"/>
      <c r="P16" s="11"/>
    </row>
    <row r="17" spans="1:16" ht="21" customHeight="1">
      <c r="A17" s="186" t="s">
        <v>48</v>
      </c>
      <c r="B17" s="515">
        <v>149477</v>
      </c>
      <c r="C17" s="517">
        <v>122055</v>
      </c>
      <c r="D17" s="518">
        <v>27422</v>
      </c>
      <c r="E17" s="519">
        <v>20687</v>
      </c>
      <c r="F17" s="519">
        <v>1486</v>
      </c>
      <c r="G17" s="519">
        <v>6735</v>
      </c>
      <c r="H17" s="520">
        <v>108</v>
      </c>
      <c r="I17" s="12"/>
      <c r="J17" s="11"/>
      <c r="K17" s="11"/>
      <c r="L17" s="11"/>
      <c r="M17" s="11"/>
      <c r="N17" s="11"/>
      <c r="O17" s="11"/>
      <c r="P17" s="11"/>
    </row>
    <row r="18" spans="1:16" ht="21" customHeight="1">
      <c r="A18" s="186" t="s">
        <v>49</v>
      </c>
      <c r="B18" s="515">
        <v>19153</v>
      </c>
      <c r="C18" s="517">
        <v>16566</v>
      </c>
      <c r="D18" s="518">
        <v>2587</v>
      </c>
      <c r="E18" s="519">
        <v>1918</v>
      </c>
      <c r="F18" s="519">
        <v>150</v>
      </c>
      <c r="G18" s="519">
        <v>669</v>
      </c>
      <c r="H18" s="520">
        <v>15</v>
      </c>
      <c r="I18" s="12"/>
      <c r="J18" s="11"/>
      <c r="K18" s="11"/>
      <c r="L18" s="11"/>
      <c r="M18" s="11"/>
      <c r="N18" s="11"/>
      <c r="O18" s="11"/>
      <c r="P18" s="11"/>
    </row>
    <row r="19" spans="1:16" ht="21" customHeight="1">
      <c r="A19" s="186" t="s">
        <v>50</v>
      </c>
      <c r="B19" s="515">
        <v>54421</v>
      </c>
      <c r="C19" s="517">
        <v>40869</v>
      </c>
      <c r="D19" s="518">
        <v>13552</v>
      </c>
      <c r="E19" s="519">
        <v>11321</v>
      </c>
      <c r="F19" s="519">
        <v>591</v>
      </c>
      <c r="G19" s="519">
        <v>2231</v>
      </c>
      <c r="H19" s="520">
        <v>26</v>
      </c>
      <c r="I19" s="12"/>
      <c r="J19" s="11"/>
      <c r="K19" s="11"/>
      <c r="L19" s="11"/>
      <c r="M19" s="11"/>
      <c r="N19" s="11"/>
      <c r="O19" s="11"/>
      <c r="P19" s="11"/>
    </row>
    <row r="20" spans="1:16" ht="21" customHeight="1">
      <c r="A20" s="186" t="s">
        <v>51</v>
      </c>
      <c r="B20" s="515">
        <v>68532</v>
      </c>
      <c r="C20" s="517">
        <v>55046</v>
      </c>
      <c r="D20" s="518">
        <v>13485</v>
      </c>
      <c r="E20" s="519">
        <v>10655</v>
      </c>
      <c r="F20" s="519">
        <v>735</v>
      </c>
      <c r="G20" s="519">
        <v>2831</v>
      </c>
      <c r="H20" s="520">
        <v>57</v>
      </c>
      <c r="I20" s="12"/>
      <c r="J20" s="11"/>
      <c r="K20" s="11"/>
      <c r="L20" s="11"/>
      <c r="M20" s="11"/>
      <c r="N20" s="11"/>
      <c r="O20" s="11"/>
      <c r="P20" s="11"/>
    </row>
    <row r="21" spans="1:16" ht="21" customHeight="1">
      <c r="A21" s="186" t="s">
        <v>52</v>
      </c>
      <c r="B21" s="515">
        <v>31963</v>
      </c>
      <c r="C21" s="517">
        <v>24145</v>
      </c>
      <c r="D21" s="518">
        <v>7818</v>
      </c>
      <c r="E21" s="519">
        <v>6333</v>
      </c>
      <c r="F21" s="519">
        <v>415</v>
      </c>
      <c r="G21" s="519">
        <v>1485</v>
      </c>
      <c r="H21" s="520">
        <v>28</v>
      </c>
      <c r="I21" s="12"/>
      <c r="J21" s="11"/>
      <c r="K21" s="11"/>
      <c r="L21" s="11"/>
      <c r="M21" s="11"/>
      <c r="N21" s="11"/>
      <c r="O21" s="11"/>
      <c r="P21" s="11"/>
    </row>
    <row r="22" spans="1:16" ht="21" customHeight="1">
      <c r="A22" s="186" t="s">
        <v>53</v>
      </c>
      <c r="B22" s="515">
        <v>26808</v>
      </c>
      <c r="C22" s="517">
        <v>21491</v>
      </c>
      <c r="D22" s="518">
        <v>5317</v>
      </c>
      <c r="E22" s="519">
        <v>4338</v>
      </c>
      <c r="F22" s="519">
        <v>313</v>
      </c>
      <c r="G22" s="519">
        <v>979</v>
      </c>
      <c r="H22" s="520">
        <v>18</v>
      </c>
      <c r="I22" s="12"/>
      <c r="J22" s="11"/>
      <c r="K22" s="11"/>
      <c r="L22" s="11"/>
      <c r="M22" s="11"/>
      <c r="N22" s="11"/>
      <c r="O22" s="11"/>
      <c r="P22" s="11"/>
    </row>
    <row r="23" spans="1:16" ht="21" customHeight="1">
      <c r="A23" s="186" t="s">
        <v>54</v>
      </c>
      <c r="B23" s="515">
        <v>52325</v>
      </c>
      <c r="C23" s="517">
        <v>41906</v>
      </c>
      <c r="D23" s="518">
        <v>10419</v>
      </c>
      <c r="E23" s="519">
        <v>8183</v>
      </c>
      <c r="F23" s="519">
        <v>578</v>
      </c>
      <c r="G23" s="519">
        <v>2236</v>
      </c>
      <c r="H23" s="520">
        <v>48</v>
      </c>
      <c r="I23" s="12"/>
      <c r="J23" s="11"/>
      <c r="K23" s="11"/>
      <c r="L23" s="11"/>
      <c r="M23" s="11"/>
      <c r="N23" s="11"/>
      <c r="O23" s="11"/>
      <c r="P23" s="11"/>
    </row>
    <row r="24" spans="1:16" ht="21" customHeight="1">
      <c r="A24" s="186" t="s">
        <v>55</v>
      </c>
      <c r="B24" s="515">
        <v>35215</v>
      </c>
      <c r="C24" s="517">
        <v>27125</v>
      </c>
      <c r="D24" s="518">
        <v>8090</v>
      </c>
      <c r="E24" s="519">
        <v>6283</v>
      </c>
      <c r="F24" s="519">
        <v>469</v>
      </c>
      <c r="G24" s="519">
        <v>1807</v>
      </c>
      <c r="H24" s="520">
        <v>39</v>
      </c>
      <c r="I24" s="12"/>
      <c r="J24" s="11"/>
      <c r="K24" s="11"/>
      <c r="L24" s="11"/>
      <c r="M24" s="11"/>
      <c r="N24" s="11"/>
      <c r="O24" s="11"/>
      <c r="P24" s="11"/>
    </row>
    <row r="25" spans="1:16" ht="21" customHeight="1">
      <c r="A25" s="186" t="s">
        <v>56</v>
      </c>
      <c r="B25" s="548">
        <v>104907</v>
      </c>
      <c r="C25" s="517">
        <v>81434</v>
      </c>
      <c r="D25" s="518">
        <v>23473</v>
      </c>
      <c r="E25" s="519">
        <v>18945</v>
      </c>
      <c r="F25" s="519">
        <v>1289</v>
      </c>
      <c r="G25" s="519">
        <v>4528</v>
      </c>
      <c r="H25" s="520">
        <v>97</v>
      </c>
      <c r="I25" s="12"/>
      <c r="J25" s="11"/>
      <c r="K25" s="11"/>
      <c r="L25" s="11"/>
      <c r="M25" s="11"/>
      <c r="N25" s="11"/>
      <c r="O25" s="11"/>
      <c r="P25" s="11"/>
    </row>
    <row r="26" spans="1:16" ht="21" customHeight="1">
      <c r="A26" s="187" t="s">
        <v>57</v>
      </c>
      <c r="B26" s="515">
        <v>20548</v>
      </c>
      <c r="C26" s="517">
        <v>16349</v>
      </c>
      <c r="D26" s="518">
        <v>4199</v>
      </c>
      <c r="E26" s="519">
        <v>3386</v>
      </c>
      <c r="F26" s="519">
        <v>244</v>
      </c>
      <c r="G26" s="519">
        <v>813</v>
      </c>
      <c r="H26" s="520">
        <v>16</v>
      </c>
      <c r="I26" s="12"/>
      <c r="J26" s="11"/>
      <c r="K26" s="11"/>
      <c r="L26" s="11"/>
      <c r="M26" s="11"/>
      <c r="N26" s="11"/>
      <c r="O26" s="11"/>
      <c r="P26" s="11"/>
    </row>
    <row r="27" spans="1:16" s="13" customFormat="1" ht="43.5" customHeight="1">
      <c r="A27" s="512" t="s">
        <v>58</v>
      </c>
      <c r="B27" s="516">
        <v>391</v>
      </c>
      <c r="C27" s="526">
        <v>391</v>
      </c>
      <c r="D27" s="677" t="s">
        <v>488</v>
      </c>
      <c r="E27" s="677" t="s">
        <v>488</v>
      </c>
      <c r="F27" s="677" t="s">
        <v>488</v>
      </c>
      <c r="G27" s="677" t="s">
        <v>488</v>
      </c>
      <c r="H27" s="678" t="s">
        <v>488</v>
      </c>
    </row>
    <row r="28" spans="1:16" s="13" customFormat="1" ht="15" customHeight="1">
      <c r="A28" s="513" t="s">
        <v>59</v>
      </c>
      <c r="B28" s="521">
        <v>66</v>
      </c>
      <c r="C28" s="517">
        <v>66</v>
      </c>
      <c r="D28" s="679" t="s">
        <v>488</v>
      </c>
      <c r="E28" s="679" t="s">
        <v>488</v>
      </c>
      <c r="F28" s="679" t="s">
        <v>488</v>
      </c>
      <c r="G28" s="679" t="s">
        <v>488</v>
      </c>
      <c r="H28" s="680" t="s">
        <v>488</v>
      </c>
    </row>
    <row r="29" spans="1:16" s="13" customFormat="1" ht="15" customHeight="1">
      <c r="A29" s="513" t="s">
        <v>60</v>
      </c>
      <c r="B29" s="521">
        <v>296</v>
      </c>
      <c r="C29" s="517">
        <v>296</v>
      </c>
      <c r="D29" s="679" t="s">
        <v>488</v>
      </c>
      <c r="E29" s="679" t="s">
        <v>488</v>
      </c>
      <c r="F29" s="679" t="s">
        <v>488</v>
      </c>
      <c r="G29" s="679" t="s">
        <v>488</v>
      </c>
      <c r="H29" s="680" t="s">
        <v>488</v>
      </c>
    </row>
    <row r="30" spans="1:16" s="13" customFormat="1" ht="15" customHeight="1">
      <c r="A30" s="514" t="s">
        <v>61</v>
      </c>
      <c r="B30" s="592">
        <v>29</v>
      </c>
      <c r="C30" s="593">
        <v>29</v>
      </c>
      <c r="D30" s="681" t="s">
        <v>488</v>
      </c>
      <c r="E30" s="681" t="s">
        <v>488</v>
      </c>
      <c r="F30" s="681" t="s">
        <v>488</v>
      </c>
      <c r="G30" s="681" t="s">
        <v>488</v>
      </c>
      <c r="H30" s="682" t="s">
        <v>488</v>
      </c>
    </row>
    <row r="31" spans="1:16" ht="27" customHeight="1">
      <c r="A31" s="973"/>
      <c r="B31" s="973"/>
      <c r="C31" s="973"/>
      <c r="D31" s="973"/>
      <c r="E31" s="973"/>
      <c r="F31" s="973"/>
      <c r="G31" s="973"/>
      <c r="H31" s="974"/>
    </row>
    <row r="32" spans="1:16">
      <c r="A32" s="948"/>
      <c r="B32" s="948"/>
      <c r="C32" s="948"/>
      <c r="D32" s="948"/>
      <c r="E32" s="948"/>
      <c r="F32" s="948"/>
      <c r="G32" s="948"/>
      <c r="H32" s="948"/>
    </row>
    <row r="33" spans="1:7">
      <c r="A33" s="8"/>
      <c r="B33" s="12"/>
      <c r="C33" s="12"/>
      <c r="D33" s="12"/>
      <c r="E33" s="12"/>
    </row>
    <row r="34" spans="1:7">
      <c r="B34" s="14"/>
      <c r="C34" s="14"/>
      <c r="D34" s="14"/>
      <c r="E34" s="14"/>
    </row>
    <row r="40" spans="1:7">
      <c r="G40" s="348"/>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hyperlinks>
    <hyperlink ref="I3"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89" orientation="portrait" horizontalDpi="4294967293" verticalDpi="4294967293"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AB39"/>
  <sheetViews>
    <sheetView showGridLines="0" view="pageBreakPreview" zoomScaleNormal="100" zoomScaleSheetLayoutView="100" workbookViewId="0">
      <selection activeCell="B26" sqref="B26"/>
    </sheetView>
  </sheetViews>
  <sheetFormatPr defaultRowHeight="12.75"/>
  <cols>
    <col min="1" max="1" width="32.25" style="1" customWidth="1"/>
    <col min="2" max="2" width="11.5" style="1" customWidth="1"/>
    <col min="3" max="3" width="12.625" style="1" customWidth="1"/>
    <col min="4" max="4" width="11.875" style="20" customWidth="1"/>
    <col min="5" max="5" width="11.625" style="20" customWidth="1"/>
    <col min="6" max="6" width="12.375" style="20" customWidth="1"/>
    <col min="7" max="7" width="7.375" style="1" customWidth="1"/>
    <col min="8" max="9" width="7.625" style="1" customWidth="1"/>
    <col min="10" max="10" width="14.25" style="1" customWidth="1"/>
    <col min="11" max="11" width="14.375" style="1" customWidth="1"/>
    <col min="12" max="12" width="12.625" style="1" bestFit="1" customWidth="1"/>
    <col min="13" max="13" width="9" style="1"/>
    <col min="14" max="14" width="16.875" style="28" customWidth="1"/>
    <col min="15" max="15" width="12.625" style="686" customWidth="1"/>
    <col min="16" max="16" width="12.5" style="686" customWidth="1"/>
    <col min="17" max="17" width="9" style="28"/>
    <col min="18" max="18" width="14.375" style="28" bestFit="1" customWidth="1"/>
    <col min="19" max="28" width="9" style="28"/>
    <col min="29"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28" ht="23.25" customHeight="1">
      <c r="A1" s="944" t="s">
        <v>452</v>
      </c>
      <c r="B1" s="944"/>
      <c r="C1" s="944"/>
      <c r="D1" s="944"/>
      <c r="E1" s="944"/>
      <c r="F1" s="944"/>
      <c r="G1" s="944"/>
      <c r="H1" s="944"/>
      <c r="I1" s="944"/>
      <c r="O1" s="28"/>
      <c r="P1" s="28"/>
    </row>
    <row r="2" spans="1:28" ht="9.75" customHeight="1">
      <c r="A2" s="8"/>
      <c r="B2" s="8"/>
      <c r="C2" s="8"/>
      <c r="D2" s="15"/>
      <c r="E2" s="15"/>
      <c r="F2" s="15"/>
      <c r="G2" s="8"/>
      <c r="H2" s="8"/>
      <c r="I2" s="8"/>
      <c r="O2" s="684"/>
      <c r="P2" s="684"/>
    </row>
    <row r="3" spans="1:28" ht="28.5" customHeight="1">
      <c r="A3" s="978" t="s">
        <v>556</v>
      </c>
      <c r="B3" s="978"/>
      <c r="C3" s="978"/>
      <c r="D3" s="978"/>
      <c r="E3" s="978"/>
      <c r="F3" s="978"/>
      <c r="G3" s="978"/>
      <c r="H3" s="978"/>
      <c r="I3" s="978"/>
      <c r="J3" s="384" t="s">
        <v>528</v>
      </c>
      <c r="O3" s="28"/>
      <c r="P3" s="28"/>
      <c r="S3" s="685"/>
    </row>
    <row r="4" spans="1:28" ht="21" customHeight="1">
      <c r="A4" s="893" t="s">
        <v>13</v>
      </c>
      <c r="B4" s="872" t="s">
        <v>538</v>
      </c>
      <c r="C4" s="873"/>
      <c r="D4" s="872" t="s">
        <v>655</v>
      </c>
      <c r="E4" s="874"/>
      <c r="F4" s="874"/>
      <c r="G4" s="874"/>
      <c r="H4" s="874"/>
      <c r="I4" s="873"/>
      <c r="O4" s="28"/>
      <c r="P4" s="28"/>
    </row>
    <row r="5" spans="1:28" ht="21" customHeight="1">
      <c r="A5" s="899"/>
      <c r="B5" s="875" t="s">
        <v>640</v>
      </c>
      <c r="C5" s="875" t="s">
        <v>644</v>
      </c>
      <c r="D5" s="875" t="s">
        <v>632</v>
      </c>
      <c r="E5" s="875" t="s">
        <v>640</v>
      </c>
      <c r="F5" s="875" t="s">
        <v>644</v>
      </c>
      <c r="G5" s="906" t="s">
        <v>14</v>
      </c>
      <c r="H5" s="876"/>
      <c r="I5" s="877"/>
      <c r="O5" s="947"/>
      <c r="P5" s="947"/>
    </row>
    <row r="6" spans="1:28" ht="54.75" customHeight="1">
      <c r="A6" s="899"/>
      <c r="B6" s="875"/>
      <c r="C6" s="875"/>
      <c r="D6" s="875"/>
      <c r="E6" s="875"/>
      <c r="F6" s="875"/>
      <c r="G6" s="893" t="s">
        <v>656</v>
      </c>
      <c r="H6" s="893" t="s">
        <v>657</v>
      </c>
      <c r="I6" s="893" t="s">
        <v>658</v>
      </c>
      <c r="O6" s="947"/>
      <c r="P6" s="947"/>
    </row>
    <row r="7" spans="1:28" ht="21.75" customHeight="1">
      <c r="A7" s="894"/>
      <c r="B7" s="979" t="s">
        <v>327</v>
      </c>
      <c r="C7" s="980"/>
      <c r="D7" s="980"/>
      <c r="E7" s="980"/>
      <c r="F7" s="981"/>
      <c r="G7" s="894"/>
      <c r="H7" s="894"/>
      <c r="I7" s="894"/>
      <c r="J7" s="8"/>
      <c r="O7" s="28"/>
      <c r="P7" s="28"/>
    </row>
    <row r="8" spans="1:28" ht="21.75" customHeight="1">
      <c r="A8" s="949" t="s">
        <v>486</v>
      </c>
      <c r="B8" s="950"/>
      <c r="C8" s="950"/>
      <c r="D8" s="950"/>
      <c r="E8" s="950"/>
      <c r="F8" s="950"/>
      <c r="G8" s="950"/>
      <c r="H8" s="950"/>
      <c r="I8" s="951"/>
      <c r="J8" s="8"/>
      <c r="O8" s="28"/>
      <c r="P8" s="28"/>
    </row>
    <row r="9" spans="1:28" s="5" customFormat="1" ht="21" customHeight="1">
      <c r="A9" s="161" t="s">
        <v>62</v>
      </c>
      <c r="B9" s="196">
        <f t="shared" ref="B9:C9" si="0">B10+B11</f>
        <v>5320494254.3800011</v>
      </c>
      <c r="C9" s="196">
        <f t="shared" si="0"/>
        <v>15230641449.509998</v>
      </c>
      <c r="D9" s="197">
        <f>D10+D11</f>
        <v>5949937009.2700005</v>
      </c>
      <c r="E9" s="197">
        <f>E10+E11</f>
        <v>5945767355.1999998</v>
      </c>
      <c r="F9" s="197">
        <f>F10+F11</f>
        <v>17421793785.46999</v>
      </c>
      <c r="G9" s="163">
        <f>E9/D9-1</f>
        <v>-7.0078961567232589E-4</v>
      </c>
      <c r="H9" s="164">
        <f>E9/B9-1</f>
        <v>0.11752161940692885</v>
      </c>
      <c r="I9" s="164">
        <f>F9/C9-1</f>
        <v>0.14386474418846529</v>
      </c>
      <c r="J9" s="16"/>
      <c r="K9" s="837"/>
      <c r="L9" s="837"/>
      <c r="M9" s="494"/>
      <c r="N9" s="494"/>
      <c r="O9" s="494"/>
      <c r="P9" s="831"/>
      <c r="Q9" s="836"/>
      <c r="R9" s="836"/>
      <c r="S9" s="33"/>
      <c r="T9" s="33"/>
      <c r="U9" s="33"/>
      <c r="V9" s="33"/>
      <c r="W9" s="33"/>
      <c r="X9" s="33"/>
      <c r="Y9" s="33"/>
      <c r="Z9" s="33"/>
      <c r="AA9" s="33"/>
      <c r="AB9" s="33"/>
    </row>
    <row r="10" spans="1:28" ht="21" customHeight="1">
      <c r="A10" s="169" t="s">
        <v>129</v>
      </c>
      <c r="B10" s="198">
        <f t="shared" ref="B10:C10" si="1">B13</f>
        <v>4211909148.3000002</v>
      </c>
      <c r="C10" s="198">
        <f t="shared" si="1"/>
        <v>12012605741.449997</v>
      </c>
      <c r="D10" s="199">
        <f>D13</f>
        <v>4715775787.8600006</v>
      </c>
      <c r="E10" s="199">
        <f>E13</f>
        <v>4718339535.6399994</v>
      </c>
      <c r="F10" s="199">
        <f>F13</f>
        <v>13808627598.199989</v>
      </c>
      <c r="G10" s="167">
        <f t="shared" ref="G10:G11" si="2">E10/D10-1</f>
        <v>5.436534507425872E-4</v>
      </c>
      <c r="H10" s="168">
        <f t="shared" ref="H10:I11" si="3">E10/B10-1</f>
        <v>0.12023772819136025</v>
      </c>
      <c r="I10" s="168">
        <f t="shared" si="3"/>
        <v>0.14951142952712959</v>
      </c>
      <c r="J10" s="16"/>
      <c r="K10" s="838"/>
      <c r="L10" s="838"/>
      <c r="M10" s="495"/>
      <c r="N10" s="495"/>
      <c r="O10" s="495"/>
      <c r="P10" s="834"/>
      <c r="Q10" s="833"/>
      <c r="R10" s="833"/>
    </row>
    <row r="11" spans="1:28" ht="21" customHeight="1">
      <c r="A11" s="169" t="s">
        <v>16</v>
      </c>
      <c r="B11" s="198">
        <f t="shared" ref="B11:C11" si="4">B19</f>
        <v>1108585106.0800004</v>
      </c>
      <c r="C11" s="198">
        <f t="shared" si="4"/>
        <v>3218035708.0600004</v>
      </c>
      <c r="D11" s="199">
        <f>D19</f>
        <v>1234161221.4100001</v>
      </c>
      <c r="E11" s="199">
        <f>E19</f>
        <v>1227427819.5600002</v>
      </c>
      <c r="F11" s="199">
        <f>F19</f>
        <v>3613166187.2700014</v>
      </c>
      <c r="G11" s="167">
        <f t="shared" si="2"/>
        <v>-5.4558527145319724E-3</v>
      </c>
      <c r="H11" s="168">
        <f t="shared" si="3"/>
        <v>0.10720215599885896</v>
      </c>
      <c r="I11" s="168">
        <f t="shared" si="3"/>
        <v>0.12278623205464867</v>
      </c>
      <c r="J11" s="16"/>
      <c r="K11" s="838"/>
      <c r="L11" s="838"/>
      <c r="M11" s="495"/>
      <c r="N11" s="495"/>
      <c r="O11" s="495"/>
      <c r="P11" s="834"/>
      <c r="Q11" s="833"/>
      <c r="R11" s="833"/>
    </row>
    <row r="12" spans="1:28" ht="21" customHeight="1">
      <c r="A12" s="949" t="s">
        <v>104</v>
      </c>
      <c r="B12" s="950"/>
      <c r="C12" s="950"/>
      <c r="D12" s="950"/>
      <c r="E12" s="950"/>
      <c r="F12" s="950"/>
      <c r="G12" s="950"/>
      <c r="H12" s="950"/>
      <c r="I12" s="951"/>
      <c r="J12" s="16"/>
      <c r="K12" s="17"/>
      <c r="L12" s="5"/>
      <c r="M12" s="5"/>
      <c r="N12" s="33"/>
      <c r="O12" s="28"/>
      <c r="P12" s="28"/>
      <c r="Q12" s="43"/>
      <c r="R12" s="43"/>
    </row>
    <row r="13" spans="1:28" s="5" customFormat="1" ht="21" customHeight="1">
      <c r="A13" s="177" t="s">
        <v>63</v>
      </c>
      <c r="B13" s="200">
        <f t="shared" ref="B13:C13" si="5">SUM(B14:B17)</f>
        <v>4211909148.3000002</v>
      </c>
      <c r="C13" s="200">
        <f t="shared" si="5"/>
        <v>12012605741.449997</v>
      </c>
      <c r="D13" s="201">
        <f>SUM(D14:D17)</f>
        <v>4715775787.8600006</v>
      </c>
      <c r="E13" s="201">
        <f>SUM(E14:E17)</f>
        <v>4718339535.6399994</v>
      </c>
      <c r="F13" s="201">
        <f>SUM(F14:F17)</f>
        <v>13808627598.199989</v>
      </c>
      <c r="G13" s="163">
        <f t="shared" ref="G13:G17" si="6">E13/D13-1</f>
        <v>5.436534507425872E-4</v>
      </c>
      <c r="H13" s="164">
        <f t="shared" ref="H13:I17" si="7">E13/B13-1</f>
        <v>0.12023772819136025</v>
      </c>
      <c r="I13" s="164">
        <f t="shared" si="7"/>
        <v>0.14951142952712959</v>
      </c>
      <c r="J13" s="496"/>
      <c r="K13" s="497"/>
      <c r="L13" s="497"/>
      <c r="M13" s="497"/>
      <c r="N13" s="497"/>
      <c r="O13" s="497"/>
      <c r="P13" s="497"/>
      <c r="Q13" s="43"/>
      <c r="R13" s="43"/>
      <c r="S13" s="33"/>
      <c r="T13" s="33"/>
      <c r="U13" s="33"/>
      <c r="V13" s="33"/>
      <c r="W13" s="33"/>
      <c r="X13" s="33"/>
      <c r="Y13" s="33"/>
      <c r="Z13" s="33"/>
      <c r="AA13" s="33"/>
      <c r="AB13" s="33"/>
    </row>
    <row r="14" spans="1:28" ht="21" customHeight="1">
      <c r="A14" s="172" t="s">
        <v>17</v>
      </c>
      <c r="B14" s="199">
        <v>3881889955.5900002</v>
      </c>
      <c r="C14" s="683">
        <v>11023358119.629997</v>
      </c>
      <c r="D14" s="202">
        <v>4388525571.5100002</v>
      </c>
      <c r="E14" s="199">
        <v>4403129514.0099993</v>
      </c>
      <c r="F14" s="199">
        <v>12848800329.859991</v>
      </c>
      <c r="G14" s="167">
        <f t="shared" si="6"/>
        <v>3.327756045175434E-3</v>
      </c>
      <c r="H14" s="168">
        <f t="shared" si="7"/>
        <v>0.13427468691362665</v>
      </c>
      <c r="I14" s="168">
        <f t="shared" si="7"/>
        <v>0.16559765095350687</v>
      </c>
      <c r="J14" s="16"/>
      <c r="K14" s="17"/>
      <c r="L14" s="5"/>
      <c r="M14" s="5"/>
      <c r="N14" s="43"/>
      <c r="O14" s="496"/>
      <c r="P14" s="496"/>
      <c r="Q14" s="43"/>
      <c r="R14" s="43"/>
    </row>
    <row r="15" spans="1:28" ht="28.5" customHeight="1">
      <c r="A15" s="172" t="s">
        <v>18</v>
      </c>
      <c r="B15" s="199">
        <v>50727613.879999965</v>
      </c>
      <c r="C15" s="199">
        <v>151831748.41000003</v>
      </c>
      <c r="D15" s="202">
        <v>50413114.869999975</v>
      </c>
      <c r="E15" s="199">
        <v>48638762.700000003</v>
      </c>
      <c r="F15" s="199">
        <v>148095816.39000016</v>
      </c>
      <c r="G15" s="167">
        <f t="shared" si="6"/>
        <v>-3.5196241584664723E-2</v>
      </c>
      <c r="H15" s="168">
        <f t="shared" si="7"/>
        <v>-4.1177792926379242E-2</v>
      </c>
      <c r="I15" s="168">
        <f t="shared" si="7"/>
        <v>-2.4605736673146361E-2</v>
      </c>
      <c r="J15" s="16"/>
      <c r="K15" s="17"/>
      <c r="L15" s="19"/>
      <c r="M15" s="5"/>
      <c r="N15" s="33"/>
      <c r="O15" s="496"/>
      <c r="P15" s="496"/>
      <c r="Q15" s="43"/>
      <c r="R15" s="43"/>
    </row>
    <row r="16" spans="1:28" ht="28.5" customHeight="1">
      <c r="A16" s="172" t="s">
        <v>19</v>
      </c>
      <c r="B16" s="198">
        <v>266312616.54999989</v>
      </c>
      <c r="C16" s="198">
        <v>799459330.65999997</v>
      </c>
      <c r="D16" s="202">
        <v>262813776.92999989</v>
      </c>
      <c r="E16" s="198">
        <v>252600155.59000003</v>
      </c>
      <c r="F16" s="198">
        <v>770545197.5199995</v>
      </c>
      <c r="G16" s="167">
        <f t="shared" si="6"/>
        <v>-3.88625796535782E-2</v>
      </c>
      <c r="H16" s="168">
        <f t="shared" si="7"/>
        <v>-5.1490091373216473E-2</v>
      </c>
      <c r="I16" s="168">
        <f t="shared" si="7"/>
        <v>-3.6167109484018578E-2</v>
      </c>
      <c r="J16" s="16"/>
      <c r="K16" s="17"/>
      <c r="L16" s="5"/>
      <c r="M16" s="5"/>
      <c r="N16" s="33"/>
      <c r="O16" s="496"/>
      <c r="P16" s="496"/>
      <c r="Q16" s="43"/>
      <c r="R16" s="43"/>
    </row>
    <row r="17" spans="1:28" ht="28.5" customHeight="1">
      <c r="A17" s="172" t="s">
        <v>20</v>
      </c>
      <c r="B17" s="198">
        <v>12978962.280000001</v>
      </c>
      <c r="C17" s="198">
        <v>37956542.750000015</v>
      </c>
      <c r="D17" s="202">
        <v>14023324.549999999</v>
      </c>
      <c r="E17" s="198">
        <v>13971103.340000002</v>
      </c>
      <c r="F17" s="198">
        <v>41186254.430000007</v>
      </c>
      <c r="G17" s="167">
        <f t="shared" si="6"/>
        <v>-3.7238822943733707E-3</v>
      </c>
      <c r="H17" s="168">
        <f t="shared" si="7"/>
        <v>7.6442248509254407E-2</v>
      </c>
      <c r="I17" s="168">
        <f t="shared" si="7"/>
        <v>8.5089722245580202E-2</v>
      </c>
      <c r="J17" s="16"/>
      <c r="K17" s="17"/>
      <c r="L17" s="5"/>
      <c r="M17" s="5"/>
      <c r="N17" s="33"/>
      <c r="O17" s="496"/>
      <c r="P17" s="496"/>
      <c r="Q17" s="43"/>
      <c r="R17" s="43"/>
    </row>
    <row r="18" spans="1:28" ht="21" customHeight="1">
      <c r="A18" s="982" t="s">
        <v>64</v>
      </c>
      <c r="B18" s="983"/>
      <c r="C18" s="983"/>
      <c r="D18" s="983"/>
      <c r="E18" s="983"/>
      <c r="F18" s="983"/>
      <c r="G18" s="983"/>
      <c r="H18" s="983"/>
      <c r="I18" s="984"/>
      <c r="J18" s="16"/>
      <c r="K18" s="17"/>
      <c r="L18" s="5"/>
      <c r="M18" s="5"/>
      <c r="N18" s="33"/>
      <c r="O18" s="28"/>
      <c r="P18" s="28"/>
      <c r="Q18" s="43"/>
      <c r="R18" s="43"/>
    </row>
    <row r="19" spans="1:28" ht="21" customHeight="1">
      <c r="A19" s="403" t="s">
        <v>65</v>
      </c>
      <c r="B19" s="839">
        <f t="shared" ref="B19:C19" si="8">B20+B26</f>
        <v>1108585106.0800004</v>
      </c>
      <c r="C19" s="839">
        <f t="shared" si="8"/>
        <v>3218035708.0600004</v>
      </c>
      <c r="D19" s="204">
        <f>D20+D26</f>
        <v>1234161221.4100001</v>
      </c>
      <c r="E19" s="204">
        <f>E20+E26</f>
        <v>1227427819.5600002</v>
      </c>
      <c r="F19" s="204">
        <f>F20+F26</f>
        <v>3613166187.2700014</v>
      </c>
      <c r="G19" s="205">
        <f t="shared" ref="G19:G31" si="9">E19/D19-1</f>
        <v>-5.4558527145319724E-3</v>
      </c>
      <c r="H19" s="206">
        <f t="shared" ref="H19:I31" si="10">E19/B19-1</f>
        <v>0.10720215599885896</v>
      </c>
      <c r="I19" s="206">
        <f t="shared" si="10"/>
        <v>0.12278623205464867</v>
      </c>
      <c r="J19" s="16"/>
      <c r="K19" s="831"/>
      <c r="L19" s="836"/>
      <c r="M19" s="836"/>
      <c r="N19" s="33"/>
      <c r="O19" s="497"/>
      <c r="P19" s="497"/>
      <c r="Q19" s="43"/>
      <c r="R19" s="43"/>
    </row>
    <row r="20" spans="1:28" s="5" customFormat="1" ht="30.75" customHeight="1">
      <c r="A20" s="177" t="s">
        <v>23</v>
      </c>
      <c r="B20" s="200">
        <f t="shared" ref="B20:C20" si="11">SUM(B22:B25)</f>
        <v>876867166.32000029</v>
      </c>
      <c r="C20" s="200">
        <f t="shared" si="11"/>
        <v>2540967504.1200004</v>
      </c>
      <c r="D20" s="201">
        <f>SUM(D22:D25)</f>
        <v>975881213.39999998</v>
      </c>
      <c r="E20" s="201">
        <f>SUM(E22:E25)</f>
        <v>972014612.25000024</v>
      </c>
      <c r="F20" s="201">
        <f>SUM(F22:F25)</f>
        <v>2858775709.3900013</v>
      </c>
      <c r="G20" s="163">
        <f t="shared" si="9"/>
        <v>-3.9621637315143676E-3</v>
      </c>
      <c r="H20" s="164">
        <f t="shared" si="10"/>
        <v>0.10850839167500226</v>
      </c>
      <c r="I20" s="164">
        <f t="shared" si="10"/>
        <v>0.12507369919319999</v>
      </c>
      <c r="J20" s="498"/>
      <c r="K20" s="831"/>
      <c r="L20" s="836"/>
      <c r="M20" s="836"/>
      <c r="N20" s="33"/>
      <c r="O20" s="497"/>
      <c r="P20" s="497"/>
      <c r="Q20" s="43"/>
      <c r="R20" s="43"/>
      <c r="S20" s="33"/>
      <c r="T20" s="33"/>
      <c r="U20" s="33"/>
      <c r="V20" s="33"/>
      <c r="W20" s="33"/>
      <c r="X20" s="33"/>
      <c r="Y20" s="33"/>
      <c r="Z20" s="33"/>
      <c r="AA20" s="33"/>
      <c r="AB20" s="33"/>
    </row>
    <row r="21" spans="1:28" ht="27.75" customHeight="1">
      <c r="A21" s="172" t="s">
        <v>239</v>
      </c>
      <c r="B21" s="198">
        <v>60071880.640000008</v>
      </c>
      <c r="C21" s="198">
        <v>172961186.32000011</v>
      </c>
      <c r="D21" s="202">
        <v>66411983.350000009</v>
      </c>
      <c r="E21" s="198">
        <v>65866524.959999993</v>
      </c>
      <c r="F21" s="198">
        <v>194170817.31000003</v>
      </c>
      <c r="G21" s="167">
        <f t="shared" si="9"/>
        <v>-8.2132525259089872E-3</v>
      </c>
      <c r="H21" s="168">
        <f t="shared" si="10"/>
        <v>9.6461843016472981E-2</v>
      </c>
      <c r="I21" s="168">
        <f t="shared" si="10"/>
        <v>0.12262653512771027</v>
      </c>
      <c r="J21" s="16"/>
      <c r="K21" s="834"/>
      <c r="L21" s="833"/>
      <c r="M21" s="833"/>
      <c r="N21" s="33"/>
      <c r="O21" s="495"/>
      <c r="P21" s="495"/>
      <c r="Q21" s="43"/>
      <c r="R21" s="43"/>
    </row>
    <row r="22" spans="1:28" ht="21" customHeight="1">
      <c r="A22" s="207" t="s">
        <v>25</v>
      </c>
      <c r="B22" s="198">
        <v>868468212.00000024</v>
      </c>
      <c r="C22" s="199">
        <v>2515699612.6600008</v>
      </c>
      <c r="D22" s="202">
        <v>967527036.17999995</v>
      </c>
      <c r="E22" s="199">
        <v>963973306.66000009</v>
      </c>
      <c r="F22" s="199">
        <v>2834265025.2200012</v>
      </c>
      <c r="G22" s="167">
        <f t="shared" si="9"/>
        <v>-3.6730028072711196E-3</v>
      </c>
      <c r="H22" s="168">
        <f t="shared" si="10"/>
        <v>0.10996959167919407</v>
      </c>
      <c r="I22" s="168">
        <f t="shared" si="10"/>
        <v>0.12663094232588534</v>
      </c>
      <c r="J22" s="16"/>
      <c r="K22" s="834"/>
      <c r="L22" s="833"/>
      <c r="M22" s="833"/>
      <c r="N22" s="33"/>
      <c r="O22" s="495"/>
      <c r="P22" s="495"/>
      <c r="Q22" s="43"/>
      <c r="R22" s="43"/>
    </row>
    <row r="23" spans="1:28" ht="27.75" customHeight="1">
      <c r="A23" s="172" t="s">
        <v>26</v>
      </c>
      <c r="B23" s="198">
        <v>509389.47000000003</v>
      </c>
      <c r="C23" s="198">
        <v>1567695.1599999997</v>
      </c>
      <c r="D23" s="202">
        <v>506976.72</v>
      </c>
      <c r="E23" s="198">
        <v>473166.69999999995</v>
      </c>
      <c r="F23" s="198">
        <v>1464200.9300000002</v>
      </c>
      <c r="G23" s="167">
        <f t="shared" si="9"/>
        <v>-6.6689492172342768E-2</v>
      </c>
      <c r="H23" s="168">
        <f t="shared" si="10"/>
        <v>-7.1110166450830015E-2</v>
      </c>
      <c r="I23" s="168">
        <f t="shared" si="10"/>
        <v>-6.6016807757446672E-2</v>
      </c>
      <c r="J23" s="16"/>
      <c r="K23" s="834"/>
      <c r="L23" s="833"/>
      <c r="M23" s="833"/>
      <c r="N23" s="33"/>
      <c r="O23" s="495"/>
      <c r="P23" s="495"/>
      <c r="Q23" s="43"/>
      <c r="R23" s="43"/>
    </row>
    <row r="24" spans="1:28" ht="27.75" customHeight="1">
      <c r="A24" s="172" t="s">
        <v>27</v>
      </c>
      <c r="B24" s="198">
        <v>1577361.8700000006</v>
      </c>
      <c r="C24" s="198">
        <v>4738088.3899999987</v>
      </c>
      <c r="D24" s="202">
        <v>1550614.2199999997</v>
      </c>
      <c r="E24" s="198">
        <v>1506536.7000000002</v>
      </c>
      <c r="F24" s="198">
        <v>4585093.8199999994</v>
      </c>
      <c r="G24" s="167">
        <f t="shared" si="9"/>
        <v>-2.8425845340177225E-2</v>
      </c>
      <c r="H24" s="168">
        <f t="shared" si="10"/>
        <v>-4.4901028322689385E-2</v>
      </c>
      <c r="I24" s="168">
        <f t="shared" si="10"/>
        <v>-3.2290357926395563E-2</v>
      </c>
      <c r="J24" s="16"/>
      <c r="K24" s="834"/>
      <c r="L24" s="833"/>
      <c r="M24" s="833"/>
      <c r="N24" s="33"/>
      <c r="O24" s="495"/>
      <c r="P24" s="495"/>
      <c r="Q24" s="43"/>
      <c r="R24" s="43"/>
    </row>
    <row r="25" spans="1:28" ht="27.75" customHeight="1">
      <c r="A25" s="172" t="s">
        <v>28</v>
      </c>
      <c r="B25" s="198">
        <v>6312202.9800000004</v>
      </c>
      <c r="C25" s="198">
        <v>18962107.909999993</v>
      </c>
      <c r="D25" s="202">
        <v>6296586.2800000003</v>
      </c>
      <c r="E25" s="198">
        <v>6061602.1899999995</v>
      </c>
      <c r="F25" s="198">
        <v>18461389.420000002</v>
      </c>
      <c r="G25" s="167">
        <f t="shared" si="9"/>
        <v>-3.731928374369875E-2</v>
      </c>
      <c r="H25" s="168">
        <f t="shared" si="10"/>
        <v>-3.9701003087831754E-2</v>
      </c>
      <c r="I25" s="168">
        <f t="shared" si="10"/>
        <v>-2.6406267297736874E-2</v>
      </c>
      <c r="J25" s="16"/>
      <c r="K25" s="834"/>
      <c r="L25" s="833"/>
      <c r="M25" s="833"/>
      <c r="N25" s="33"/>
      <c r="O25" s="495"/>
      <c r="P25" s="495"/>
      <c r="Q25" s="43"/>
      <c r="R25" s="43"/>
    </row>
    <row r="26" spans="1:28" s="5" customFormat="1" ht="21" customHeight="1">
      <c r="A26" s="177" t="s">
        <v>29</v>
      </c>
      <c r="B26" s="200">
        <f t="shared" ref="B26:C26" si="12">SUM(B28:B31)</f>
        <v>231717939.76000002</v>
      </c>
      <c r="C26" s="200">
        <f t="shared" si="12"/>
        <v>677068203.94000006</v>
      </c>
      <c r="D26" s="201">
        <f>SUM(D28:D31)</f>
        <v>258280008.01000005</v>
      </c>
      <c r="E26" s="201">
        <f>SUM(E28:E31)</f>
        <v>255413207.31000003</v>
      </c>
      <c r="F26" s="201">
        <f>SUM(F28:F31)</f>
        <v>754390477.88000023</v>
      </c>
      <c r="G26" s="163">
        <f t="shared" si="9"/>
        <v>-1.1099584215163216E-2</v>
      </c>
      <c r="H26" s="164">
        <f t="shared" si="10"/>
        <v>0.10225909817143286</v>
      </c>
      <c r="I26" s="164">
        <f t="shared" si="10"/>
        <v>0.1142016025712711</v>
      </c>
      <c r="J26" s="498"/>
      <c r="K26" s="831"/>
      <c r="L26" s="836"/>
      <c r="M26" s="836"/>
      <c r="N26" s="33"/>
      <c r="O26" s="497"/>
      <c r="P26" s="497"/>
      <c r="Q26" s="43"/>
      <c r="R26" s="43"/>
      <c r="S26" s="33"/>
      <c r="T26" s="33"/>
      <c r="U26" s="33"/>
      <c r="V26" s="33"/>
      <c r="W26" s="33"/>
      <c r="X26" s="33"/>
      <c r="Y26" s="33"/>
      <c r="Z26" s="33"/>
      <c r="AA26" s="33"/>
      <c r="AB26" s="33"/>
    </row>
    <row r="27" spans="1:28" ht="21" customHeight="1">
      <c r="A27" s="172" t="s">
        <v>66</v>
      </c>
      <c r="B27" s="198">
        <v>4598317.2200000016</v>
      </c>
      <c r="C27" s="198">
        <v>13378579.34</v>
      </c>
      <c r="D27" s="202">
        <v>5067654.05</v>
      </c>
      <c r="E27" s="198">
        <v>4981249.3000000007</v>
      </c>
      <c r="F27" s="198">
        <v>14788659.730000002</v>
      </c>
      <c r="G27" s="167">
        <f t="shared" si="9"/>
        <v>-1.7050246356102194E-2</v>
      </c>
      <c r="H27" s="168">
        <f t="shared" si="10"/>
        <v>8.327656872702649E-2</v>
      </c>
      <c r="I27" s="168">
        <f t="shared" si="10"/>
        <v>0.10539836511520084</v>
      </c>
      <c r="J27" s="16"/>
      <c r="K27" s="834"/>
      <c r="L27" s="833"/>
      <c r="M27" s="833"/>
      <c r="N27" s="33"/>
      <c r="O27" s="495"/>
      <c r="P27" s="495"/>
      <c r="Q27" s="43"/>
      <c r="R27" s="43"/>
    </row>
    <row r="28" spans="1:28" ht="21" customHeight="1">
      <c r="A28" s="172" t="s">
        <v>31</v>
      </c>
      <c r="B28" s="198">
        <v>222814701.65000004</v>
      </c>
      <c r="C28" s="198">
        <v>650908248.43000007</v>
      </c>
      <c r="D28" s="202">
        <v>248658554.83000004</v>
      </c>
      <c r="E28" s="198">
        <v>245889534.88000003</v>
      </c>
      <c r="F28" s="198">
        <v>726218547.45000029</v>
      </c>
      <c r="G28" s="167">
        <f t="shared" si="9"/>
        <v>-1.1135832233454046E-2</v>
      </c>
      <c r="H28" s="168">
        <f t="shared" si="10"/>
        <v>0.10356064056422198</v>
      </c>
      <c r="I28" s="168">
        <f t="shared" si="10"/>
        <v>0.11570032981092138</v>
      </c>
      <c r="J28" s="16"/>
      <c r="K28" s="834"/>
      <c r="L28" s="833"/>
      <c r="M28" s="833"/>
      <c r="N28" s="33"/>
      <c r="O28" s="495"/>
      <c r="P28" s="495"/>
      <c r="Q28" s="43"/>
      <c r="R28" s="43"/>
    </row>
    <row r="29" spans="1:28" ht="27.75" customHeight="1">
      <c r="A29" s="172" t="s">
        <v>32</v>
      </c>
      <c r="B29" s="198">
        <v>1873445.81</v>
      </c>
      <c r="C29" s="198">
        <v>5533851.2600000007</v>
      </c>
      <c r="D29" s="202">
        <v>1995358.6099999999</v>
      </c>
      <c r="E29" s="198">
        <v>1954289.0200000003</v>
      </c>
      <c r="F29" s="198">
        <v>5823892.8299999991</v>
      </c>
      <c r="G29" s="167">
        <f t="shared" si="9"/>
        <v>-2.0582560846042375E-2</v>
      </c>
      <c r="H29" s="168">
        <f t="shared" si="10"/>
        <v>4.3152147539298191E-2</v>
      </c>
      <c r="I29" s="168">
        <f t="shared" si="10"/>
        <v>5.2412245355506482E-2</v>
      </c>
      <c r="J29" s="16"/>
      <c r="K29" s="834"/>
      <c r="L29" s="833"/>
      <c r="M29" s="833"/>
      <c r="N29" s="33"/>
      <c r="O29" s="495"/>
      <c r="P29" s="495"/>
      <c r="Q29" s="43"/>
      <c r="R29" s="43"/>
    </row>
    <row r="30" spans="1:28" ht="27.75" customHeight="1">
      <c r="A30" s="172" t="s">
        <v>33</v>
      </c>
      <c r="B30" s="198">
        <v>4970479.2300000004</v>
      </c>
      <c r="C30" s="198">
        <v>14545400.979999999</v>
      </c>
      <c r="D30" s="202">
        <v>5318630.5000000009</v>
      </c>
      <c r="E30" s="198">
        <v>5283689.8400000026</v>
      </c>
      <c r="F30" s="198">
        <v>15586028.920000007</v>
      </c>
      <c r="G30" s="167">
        <f t="shared" si="9"/>
        <v>-6.5694843813643988E-3</v>
      </c>
      <c r="H30" s="168">
        <f t="shared" si="10"/>
        <v>6.3014167348206085E-2</v>
      </c>
      <c r="I30" s="168">
        <f t="shared" si="10"/>
        <v>7.1543434342640433E-2</v>
      </c>
      <c r="J30" s="16"/>
      <c r="K30" s="834"/>
      <c r="L30" s="833"/>
      <c r="M30" s="833"/>
      <c r="N30" s="33"/>
      <c r="O30" s="495"/>
      <c r="P30" s="495"/>
      <c r="Q30" s="43"/>
      <c r="R30" s="43"/>
    </row>
    <row r="31" spans="1:28" ht="27.75" customHeight="1">
      <c r="A31" s="178" t="s">
        <v>67</v>
      </c>
      <c r="B31" s="500">
        <v>2059313.07</v>
      </c>
      <c r="C31" s="500">
        <v>6080703.2699999986</v>
      </c>
      <c r="D31" s="499">
        <v>2307464.0699999998</v>
      </c>
      <c r="E31" s="500">
        <v>2285693.5699999998</v>
      </c>
      <c r="F31" s="500">
        <v>6762008.6800000044</v>
      </c>
      <c r="G31" s="179">
        <f t="shared" si="9"/>
        <v>-9.4348164649861177E-3</v>
      </c>
      <c r="H31" s="180">
        <f t="shared" si="10"/>
        <v>0.10993010402250292</v>
      </c>
      <c r="I31" s="180">
        <f t="shared" si="10"/>
        <v>0.11204385080938284</v>
      </c>
      <c r="J31" s="16"/>
      <c r="K31" s="834"/>
      <c r="L31" s="833"/>
      <c r="M31" s="833"/>
      <c r="N31" s="33"/>
      <c r="O31" s="495"/>
      <c r="P31" s="495"/>
      <c r="Q31" s="43"/>
      <c r="R31" s="43"/>
    </row>
    <row r="32" spans="1:28" ht="14.25" customHeight="1">
      <c r="A32" s="985" t="s">
        <v>461</v>
      </c>
      <c r="B32" s="986"/>
      <c r="C32" s="986"/>
      <c r="D32" s="986"/>
      <c r="E32" s="986"/>
      <c r="F32" s="986"/>
      <c r="G32" s="986"/>
      <c r="H32" s="986"/>
      <c r="I32" s="986"/>
      <c r="O32" s="28"/>
      <c r="P32" s="28"/>
    </row>
    <row r="33" spans="1:16">
      <c r="A33" s="948"/>
      <c r="B33" s="948"/>
      <c r="C33" s="948"/>
      <c r="D33" s="948"/>
      <c r="E33" s="948"/>
      <c r="F33" s="948"/>
      <c r="G33" s="948"/>
      <c r="H33" s="948"/>
      <c r="I33" s="948"/>
      <c r="O33" s="28"/>
      <c r="P33" s="28"/>
    </row>
    <row r="39" spans="1:16">
      <c r="G39" s="348"/>
    </row>
  </sheetData>
  <mergeCells count="22">
    <mergeCell ref="B7:F7"/>
    <mergeCell ref="A33:I33"/>
    <mergeCell ref="A8:I8"/>
    <mergeCell ref="A12:I12"/>
    <mergeCell ref="A18:I18"/>
    <mergeCell ref="A32:I32"/>
    <mergeCell ref="O5:O6"/>
    <mergeCell ref="P5:P6"/>
    <mergeCell ref="A1:I1"/>
    <mergeCell ref="A3:I3"/>
    <mergeCell ref="A4:A7"/>
    <mergeCell ref="B4:C4"/>
    <mergeCell ref="B5:B6"/>
    <mergeCell ref="C5:C6"/>
    <mergeCell ref="D5:D6"/>
    <mergeCell ref="G5:I5"/>
    <mergeCell ref="G6:G7"/>
    <mergeCell ref="I6:I7"/>
    <mergeCell ref="D4:I4"/>
    <mergeCell ref="H6:H7"/>
    <mergeCell ref="F5:F6"/>
    <mergeCell ref="E5:E6"/>
  </mergeCells>
  <hyperlinks>
    <hyperlink ref="J3" location="'Spis treści'!A1" display="Powrót do spisu" xr:uid="{1B643276-8B3D-4A65-A860-43C06494A29D}"/>
  </hyperlinks>
  <printOptions horizontalCentered="1"/>
  <pageMargins left="0.51181102362204722" right="0.42" top="0.6692913385826772" bottom="0.55118110236220474" header="0.31496062992125984" footer="0.31496062992125984"/>
  <pageSetup paperSize="9" scale="77" orientation="portrait" horizontalDpi="4294967293" verticalDpi="4294967293" r:id="rId1"/>
  <headerFooter differentFirst="1" alignWithMargins="0">
    <oddFooter>&amp;C&amp;"Arial,Normalny"&amp;9&amp;P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tabColor theme="2"/>
  </sheetPr>
  <dimension ref="A1:H40"/>
  <sheetViews>
    <sheetView view="pageBreakPreview" zoomScale="80" zoomScaleNormal="100" zoomScaleSheetLayoutView="80" workbookViewId="0">
      <selection activeCell="E11" sqref="E11"/>
    </sheetView>
  </sheetViews>
  <sheetFormatPr defaultRowHeight="15"/>
  <cols>
    <col min="1" max="1" width="22.875" customWidth="1"/>
    <col min="2" max="2" width="17.125" customWidth="1"/>
    <col min="3" max="4" width="16.5" customWidth="1"/>
    <col min="5" max="5" width="23.75" customWidth="1"/>
    <col min="6" max="6" width="19" customWidth="1"/>
    <col min="7" max="7" width="13.5" bestFit="1" customWidth="1"/>
    <col min="8" max="8" width="66" bestFit="1" customWidth="1"/>
  </cols>
  <sheetData>
    <row r="1" spans="1:8" ht="46.5" customHeight="1">
      <c r="A1" s="944" t="s">
        <v>452</v>
      </c>
      <c r="B1" s="944"/>
      <c r="C1" s="944"/>
      <c r="D1" s="944"/>
      <c r="E1" s="944"/>
      <c r="F1" s="944"/>
      <c r="G1" s="384" t="s">
        <v>528</v>
      </c>
    </row>
    <row r="2" spans="1:8" ht="393" customHeight="1"/>
    <row r="3" spans="1:8" ht="41.25" customHeight="1">
      <c r="A3" s="987" t="s">
        <v>429</v>
      </c>
      <c r="B3" s="987"/>
      <c r="C3" s="987"/>
      <c r="D3" s="987"/>
      <c r="E3" s="987"/>
      <c r="F3" s="987"/>
    </row>
    <row r="4" spans="1:8" ht="50.25" customHeight="1">
      <c r="A4" s="278" t="s">
        <v>13</v>
      </c>
      <c r="B4" s="278" t="s">
        <v>129</v>
      </c>
      <c r="C4" s="278" t="s">
        <v>257</v>
      </c>
      <c r="D4" s="278" t="s">
        <v>258</v>
      </c>
      <c r="E4" s="278" t="s">
        <v>638</v>
      </c>
      <c r="F4" s="278" t="s">
        <v>115</v>
      </c>
    </row>
    <row r="5" spans="1:8" ht="27" customHeight="1">
      <c r="A5" s="210" t="s">
        <v>256</v>
      </c>
      <c r="B5" s="211">
        <f>'Tab 5 (17)'!E13-'Wykres 3'!E5</f>
        <v>4717293390.539999</v>
      </c>
      <c r="C5" s="211">
        <f>'Tab 5 (17)'!E20</f>
        <v>972014612.25000024</v>
      </c>
      <c r="D5" s="211">
        <f>'Tab 5 (17)'!E26</f>
        <v>255413207.31000003</v>
      </c>
      <c r="E5" s="211">
        <v>1046145.1</v>
      </c>
      <c r="F5" s="211">
        <f>SUM(B5:E5)</f>
        <v>5945767355.1999998</v>
      </c>
      <c r="G5" s="748"/>
      <c r="H5" s="748"/>
    </row>
    <row r="6" spans="1:8" ht="18.75" customHeight="1">
      <c r="A6" s="210" t="s">
        <v>251</v>
      </c>
      <c r="B6" s="844">
        <v>0.79330000000000001</v>
      </c>
      <c r="C6" s="844">
        <v>0.16350000000000001</v>
      </c>
      <c r="D6" s="844">
        <v>4.2999999999999997E-2</v>
      </c>
      <c r="E6" s="844">
        <v>2.0000000000000001E-4</v>
      </c>
      <c r="F6" s="844">
        <f>F5/$F$5</f>
        <v>1</v>
      </c>
    </row>
    <row r="8" spans="1:8">
      <c r="B8" s="840"/>
      <c r="C8" s="840"/>
      <c r="D8" s="840"/>
      <c r="E8" s="840"/>
      <c r="F8" s="840"/>
      <c r="G8" s="657"/>
    </row>
    <row r="9" spans="1:8">
      <c r="B9" s="657"/>
      <c r="C9" s="657"/>
      <c r="D9" s="657"/>
      <c r="E9" s="657"/>
      <c r="F9" s="657"/>
      <c r="G9" s="657"/>
    </row>
    <row r="10" spans="1:8">
      <c r="B10" s="657"/>
      <c r="C10" s="657"/>
      <c r="D10" s="657"/>
      <c r="E10" s="657"/>
      <c r="F10" s="841"/>
      <c r="G10" s="657"/>
    </row>
    <row r="11" spans="1:8">
      <c r="B11" s="657"/>
      <c r="C11" s="657"/>
      <c r="D11" s="657"/>
      <c r="E11" s="657"/>
      <c r="F11" s="657"/>
      <c r="G11" s="657"/>
    </row>
    <row r="12" spans="1:8">
      <c r="B12" s="842"/>
      <c r="C12" s="843"/>
      <c r="D12" s="843"/>
      <c r="E12" s="843"/>
      <c r="F12" s="657"/>
      <c r="G12" s="657"/>
    </row>
    <row r="14" spans="1:8">
      <c r="A14" s="744"/>
      <c r="B14" s="744"/>
      <c r="C14" s="744"/>
      <c r="D14" s="744"/>
      <c r="E14" s="744"/>
    </row>
    <row r="15" spans="1:8">
      <c r="A15" s="657"/>
      <c r="B15" s="657"/>
      <c r="C15" s="657"/>
      <c r="D15" s="657"/>
      <c r="E15" s="657"/>
    </row>
    <row r="40" spans="7:7">
      <c r="G40" s="350"/>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horizontalDpi="4294967293" verticalDpi="4294967293"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B4E6-CDE6-4991-976A-2793BD2CD1AD}">
  <dimension ref="A1:AC40"/>
  <sheetViews>
    <sheetView showGridLines="0" view="pageBreakPreview" zoomScale="90" zoomScaleNormal="100" zoomScaleSheetLayoutView="90" workbookViewId="0">
      <selection activeCell="B23" sqref="B23"/>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0" width="15.375" style="13" bestFit="1" customWidth="1"/>
    <col min="11" max="11" width="23.125" style="13" customWidth="1"/>
    <col min="12" max="13" width="13.75" style="13" customWidth="1"/>
    <col min="14" max="14" width="12.375" style="13" customWidth="1"/>
    <col min="15" max="15" width="12.75" style="13" customWidth="1"/>
    <col min="16" max="16" width="11.625" style="13" customWidth="1"/>
    <col min="17" max="17" width="11.75" style="13" customWidth="1"/>
    <col min="18" max="18" width="11.25" style="13" customWidth="1"/>
    <col min="19" max="19" width="8" style="13"/>
    <col min="20" max="20" width="23.125" style="13" customWidth="1"/>
    <col min="21" max="22" width="13.75" style="13" customWidth="1"/>
    <col min="23" max="23" width="12.375" style="13" customWidth="1"/>
    <col min="24" max="24" width="12.75" style="13" customWidth="1"/>
    <col min="25" max="25" width="11.625" style="13" customWidth="1"/>
    <col min="26" max="26" width="11.75" style="13" customWidth="1"/>
    <col min="27" max="27" width="11.25" style="13" customWidth="1"/>
    <col min="28" max="16383" width="8" style="13"/>
    <col min="16384" max="16384" width="0.625" style="13" customWidth="1"/>
  </cols>
  <sheetData>
    <row r="1" spans="1:27" ht="30" customHeight="1">
      <c r="A1" s="944" t="s">
        <v>452</v>
      </c>
      <c r="B1" s="944"/>
      <c r="C1" s="944"/>
      <c r="D1" s="944"/>
      <c r="E1" s="944"/>
      <c r="F1" s="944"/>
      <c r="G1" s="944"/>
      <c r="H1" s="944"/>
      <c r="K1" s="1000"/>
      <c r="L1" s="1000"/>
      <c r="M1" s="1000"/>
      <c r="N1" s="1000"/>
      <c r="O1" s="1000"/>
      <c r="P1" s="1000"/>
      <c r="Q1" s="1000"/>
      <c r="R1" s="1000"/>
      <c r="T1" s="1000"/>
      <c r="U1" s="1000"/>
      <c r="V1" s="1000"/>
      <c r="W1" s="1000"/>
      <c r="X1" s="1000"/>
      <c r="Y1" s="1000"/>
      <c r="Z1" s="1000"/>
      <c r="AA1" s="1000"/>
    </row>
    <row r="2" spans="1:27" ht="27" customHeight="1">
      <c r="A2" s="21"/>
      <c r="B2" s="21"/>
      <c r="C2" s="21"/>
      <c r="D2" s="21"/>
      <c r="E2" s="21"/>
      <c r="F2" s="21"/>
      <c r="G2" s="21"/>
      <c r="H2" s="22"/>
      <c r="K2" s="21"/>
      <c r="L2" s="21"/>
      <c r="M2" s="21"/>
      <c r="N2" s="21"/>
      <c r="O2" s="21"/>
      <c r="P2" s="21"/>
      <c r="Q2" s="21"/>
      <c r="R2" s="22"/>
      <c r="T2" s="21"/>
      <c r="U2" s="21"/>
      <c r="V2" s="21"/>
      <c r="W2" s="21"/>
      <c r="X2" s="21"/>
      <c r="Y2" s="21"/>
      <c r="Z2" s="21"/>
      <c r="AA2" s="22"/>
    </row>
    <row r="3" spans="1:27" ht="37.5" customHeight="1">
      <c r="A3" s="1001" t="s">
        <v>557</v>
      </c>
      <c r="B3" s="1001"/>
      <c r="C3" s="1001"/>
      <c r="D3" s="1001"/>
      <c r="E3" s="1001"/>
      <c r="F3" s="1001"/>
      <c r="G3" s="1001"/>
      <c r="H3" s="1001"/>
      <c r="I3" s="384" t="s">
        <v>528</v>
      </c>
      <c r="K3" s="1001"/>
      <c r="L3" s="1001"/>
      <c r="M3" s="1001"/>
      <c r="N3" s="1001"/>
      <c r="O3" s="1001"/>
      <c r="P3" s="1001"/>
      <c r="Q3" s="1001"/>
      <c r="R3" s="1001"/>
      <c r="T3" s="1001"/>
      <c r="U3" s="1001"/>
      <c r="V3" s="1001"/>
      <c r="W3" s="1001"/>
      <c r="X3" s="1001"/>
      <c r="Y3" s="1001"/>
      <c r="Z3" s="1001"/>
      <c r="AA3" s="1001"/>
    </row>
    <row r="4" spans="1:27" ht="14.25" customHeight="1">
      <c r="A4" s="960" t="s">
        <v>13</v>
      </c>
      <c r="B4" s="960" t="s">
        <v>487</v>
      </c>
      <c r="C4" s="963" t="s">
        <v>35</v>
      </c>
      <c r="D4" s="964"/>
      <c r="E4" s="964"/>
      <c r="F4" s="964"/>
      <c r="G4" s="964"/>
      <c r="H4" s="965"/>
      <c r="K4" s="990"/>
      <c r="L4" s="990"/>
      <c r="M4" s="996"/>
      <c r="N4" s="996"/>
      <c r="O4" s="996"/>
      <c r="P4" s="996"/>
      <c r="Q4" s="996"/>
      <c r="R4" s="996"/>
      <c r="T4" s="990"/>
      <c r="U4" s="990"/>
      <c r="V4" s="996"/>
      <c r="W4" s="996"/>
      <c r="X4" s="996"/>
      <c r="Y4" s="996"/>
      <c r="Z4" s="996"/>
      <c r="AA4" s="996"/>
    </row>
    <row r="5" spans="1:27" ht="13.5" customHeight="1">
      <c r="A5" s="961"/>
      <c r="B5" s="961"/>
      <c r="C5" s="960" t="s">
        <v>423</v>
      </c>
      <c r="D5" s="960" t="s">
        <v>36</v>
      </c>
      <c r="E5" s="217" t="s">
        <v>35</v>
      </c>
      <c r="F5" s="218"/>
      <c r="G5" s="218"/>
      <c r="H5" s="219"/>
      <c r="K5" s="990"/>
      <c r="L5" s="990"/>
      <c r="M5" s="990"/>
      <c r="N5" s="990"/>
      <c r="O5" s="687"/>
      <c r="P5" s="687"/>
      <c r="Q5" s="687"/>
      <c r="R5" s="687"/>
      <c r="T5" s="990"/>
      <c r="U5" s="990"/>
      <c r="V5" s="990"/>
      <c r="W5" s="990"/>
      <c r="X5" s="687"/>
      <c r="Y5" s="687"/>
      <c r="Z5" s="687"/>
      <c r="AA5" s="687"/>
    </row>
    <row r="6" spans="1:27" ht="27" customHeight="1">
      <c r="A6" s="961"/>
      <c r="B6" s="961"/>
      <c r="C6" s="961"/>
      <c r="D6" s="961"/>
      <c r="E6" s="969" t="s">
        <v>37</v>
      </c>
      <c r="F6" s="970"/>
      <c r="G6" s="969" t="s">
        <v>38</v>
      </c>
      <c r="H6" s="970"/>
      <c r="K6" s="990"/>
      <c r="L6" s="990"/>
      <c r="M6" s="990"/>
      <c r="N6" s="990"/>
      <c r="O6" s="990"/>
      <c r="P6" s="990"/>
      <c r="Q6" s="990"/>
      <c r="R6" s="990"/>
      <c r="T6" s="990"/>
      <c r="U6" s="990"/>
      <c r="V6" s="990"/>
      <c r="W6" s="990"/>
      <c r="X6" s="990"/>
      <c r="Y6" s="990"/>
      <c r="Z6" s="990"/>
      <c r="AA6" s="990"/>
    </row>
    <row r="7" spans="1:27" ht="13.5" customHeight="1">
      <c r="A7" s="961"/>
      <c r="B7" s="961"/>
      <c r="C7" s="961"/>
      <c r="D7" s="961"/>
      <c r="E7" s="960" t="s">
        <v>39</v>
      </c>
      <c r="F7" s="998" t="s">
        <v>40</v>
      </c>
      <c r="G7" s="960" t="s">
        <v>41</v>
      </c>
      <c r="H7" s="998" t="s">
        <v>40</v>
      </c>
      <c r="K7" s="990"/>
      <c r="L7" s="990"/>
      <c r="M7" s="990"/>
      <c r="N7" s="990"/>
      <c r="O7" s="990"/>
      <c r="P7" s="994"/>
      <c r="Q7" s="990"/>
      <c r="R7" s="994"/>
      <c r="T7" s="990"/>
      <c r="U7" s="990"/>
      <c r="V7" s="990"/>
      <c r="W7" s="990"/>
      <c r="X7" s="990"/>
      <c r="Y7" s="994"/>
      <c r="Z7" s="990"/>
      <c r="AA7" s="994"/>
    </row>
    <row r="8" spans="1:27" ht="18" customHeight="1">
      <c r="A8" s="961"/>
      <c r="B8" s="962"/>
      <c r="C8" s="962"/>
      <c r="D8" s="962"/>
      <c r="E8" s="962"/>
      <c r="F8" s="999"/>
      <c r="G8" s="962"/>
      <c r="H8" s="999"/>
      <c r="K8" s="990"/>
      <c r="L8" s="990"/>
      <c r="M8" s="990"/>
      <c r="N8" s="990"/>
      <c r="O8" s="990"/>
      <c r="P8" s="994"/>
      <c r="Q8" s="990"/>
      <c r="R8" s="994"/>
      <c r="T8" s="990"/>
      <c r="U8" s="990"/>
      <c r="V8" s="990"/>
      <c r="W8" s="990"/>
      <c r="X8" s="990"/>
      <c r="Y8" s="994"/>
      <c r="Z8" s="990"/>
      <c r="AA8" s="994"/>
    </row>
    <row r="9" spans="1:27" ht="18" customHeight="1">
      <c r="A9" s="961"/>
      <c r="B9" s="975" t="s">
        <v>662</v>
      </c>
      <c r="C9" s="976"/>
      <c r="D9" s="976"/>
      <c r="E9" s="976"/>
      <c r="F9" s="976"/>
      <c r="G9" s="976"/>
      <c r="H9" s="977"/>
      <c r="K9" s="990"/>
      <c r="L9" s="995"/>
      <c r="M9" s="995"/>
      <c r="N9" s="995"/>
      <c r="O9" s="995"/>
      <c r="P9" s="995"/>
      <c r="Q9" s="995"/>
      <c r="R9" s="995"/>
      <c r="T9" s="990"/>
      <c r="U9" s="995"/>
      <c r="V9" s="995"/>
      <c r="W9" s="995"/>
      <c r="X9" s="995"/>
      <c r="Y9" s="995"/>
      <c r="Z9" s="995"/>
      <c r="AA9" s="995"/>
    </row>
    <row r="10" spans="1:27" ht="20.25" customHeight="1">
      <c r="A10" s="962"/>
      <c r="B10" s="991" t="s">
        <v>327</v>
      </c>
      <c r="C10" s="992"/>
      <c r="D10" s="992"/>
      <c r="E10" s="992"/>
      <c r="F10" s="992"/>
      <c r="G10" s="992"/>
      <c r="H10" s="993"/>
      <c r="K10" s="990"/>
      <c r="L10" s="997"/>
      <c r="M10" s="997"/>
      <c r="N10" s="997"/>
      <c r="O10" s="997"/>
      <c r="P10" s="997"/>
      <c r="Q10" s="997"/>
      <c r="R10" s="997"/>
      <c r="T10" s="990"/>
      <c r="U10" s="997"/>
      <c r="V10" s="997"/>
      <c r="W10" s="997"/>
      <c r="X10" s="997"/>
      <c r="Y10" s="997"/>
      <c r="Z10" s="997"/>
      <c r="AA10" s="997"/>
    </row>
    <row r="11" spans="1:27" ht="21.75" customHeight="1">
      <c r="A11" s="213" t="s">
        <v>68</v>
      </c>
      <c r="B11" s="549">
        <f>SUM(B12:B28)</f>
        <v>17421793785.469997</v>
      </c>
      <c r="C11" s="549">
        <f>SUM(C12:C28)</f>
        <v>13808627598.199999</v>
      </c>
      <c r="D11" s="549">
        <f>SUM(D12:D27)</f>
        <v>3613166187.2700005</v>
      </c>
      <c r="E11" s="549">
        <f>SUM(E12:E27)</f>
        <v>2858775709.3899999</v>
      </c>
      <c r="F11" s="549">
        <f>SUM(F12:F27)</f>
        <v>194170817.31000003</v>
      </c>
      <c r="G11" s="549">
        <f>SUM(G12:G27)</f>
        <v>754390477.88</v>
      </c>
      <c r="H11" s="550">
        <f>SUM(H12:H27)</f>
        <v>14788659.73</v>
      </c>
      <c r="J11" s="675"/>
      <c r="K11" s="688"/>
      <c r="L11" s="689"/>
      <c r="M11" s="689"/>
      <c r="N11" s="689"/>
      <c r="O11" s="689"/>
      <c r="P11" s="689"/>
      <c r="Q11" s="689"/>
      <c r="R11" s="689"/>
      <c r="T11" s="688"/>
      <c r="U11" s="690"/>
      <c r="V11" s="690"/>
      <c r="W11" s="690"/>
      <c r="X11" s="690"/>
      <c r="Y11" s="690"/>
      <c r="Z11" s="690"/>
      <c r="AA11" s="690"/>
    </row>
    <row r="12" spans="1:27" ht="21" customHeight="1">
      <c r="A12" s="214" t="s">
        <v>42</v>
      </c>
      <c r="B12" s="551">
        <f>SUM(C12:D12)</f>
        <v>646417998.0799998</v>
      </c>
      <c r="C12" s="551">
        <v>521464924.26999986</v>
      </c>
      <c r="D12" s="215">
        <v>124953073.80999999</v>
      </c>
      <c r="E12" s="551">
        <v>99441635.599999994</v>
      </c>
      <c r="F12" s="551">
        <v>7239674.4900000002</v>
      </c>
      <c r="G12" s="551">
        <v>25511438.209999997</v>
      </c>
      <c r="H12" s="552">
        <v>373479.58</v>
      </c>
      <c r="J12" s="675"/>
      <c r="K12" s="691"/>
      <c r="L12" s="692"/>
      <c r="M12" s="692"/>
      <c r="N12" s="693"/>
      <c r="O12" s="692"/>
      <c r="P12" s="692"/>
      <c r="Q12" s="692"/>
      <c r="R12" s="692"/>
      <c r="T12" s="691"/>
      <c r="U12" s="694"/>
      <c r="V12" s="694"/>
      <c r="W12" s="695"/>
      <c r="X12" s="694"/>
      <c r="Y12" s="694"/>
      <c r="Z12" s="694"/>
      <c r="AA12" s="694"/>
    </row>
    <row r="13" spans="1:27" ht="21" customHeight="1">
      <c r="A13" s="214" t="s">
        <v>43</v>
      </c>
      <c r="B13" s="551">
        <f t="shared" ref="B13:B27" si="0">SUM(C13:D13)</f>
        <v>1220611898.7199998</v>
      </c>
      <c r="C13" s="551">
        <v>965374790.3299998</v>
      </c>
      <c r="D13" s="215">
        <v>255237108.38999996</v>
      </c>
      <c r="E13" s="551">
        <v>206937992.82999995</v>
      </c>
      <c r="F13" s="551">
        <v>17070365.069999993</v>
      </c>
      <c r="G13" s="551">
        <v>48299115.560000002</v>
      </c>
      <c r="H13" s="552">
        <v>1237849.46</v>
      </c>
      <c r="J13" s="675"/>
      <c r="K13" s="691"/>
      <c r="L13" s="692"/>
      <c r="M13" s="692"/>
      <c r="N13" s="693"/>
      <c r="O13" s="692"/>
      <c r="P13" s="692"/>
      <c r="Q13" s="692"/>
      <c r="R13" s="692"/>
      <c r="T13" s="691"/>
      <c r="U13" s="694"/>
      <c r="V13" s="694"/>
      <c r="W13" s="695"/>
      <c r="X13" s="694"/>
      <c r="Y13" s="694"/>
      <c r="Z13" s="694"/>
      <c r="AA13" s="694"/>
    </row>
    <row r="14" spans="1:27" ht="21" customHeight="1">
      <c r="A14" s="214" t="s">
        <v>44</v>
      </c>
      <c r="B14" s="551">
        <f t="shared" si="0"/>
        <v>2202742588.9700003</v>
      </c>
      <c r="C14" s="551">
        <v>1743459283.3900001</v>
      </c>
      <c r="D14" s="215">
        <v>459283305.58000004</v>
      </c>
      <c r="E14" s="551">
        <v>367455857.73000002</v>
      </c>
      <c r="F14" s="551">
        <v>24415440.059999999</v>
      </c>
      <c r="G14" s="551">
        <v>91827447.850000024</v>
      </c>
      <c r="H14" s="552">
        <v>1907006.64</v>
      </c>
      <c r="J14" s="675"/>
      <c r="K14" s="691"/>
      <c r="L14" s="692"/>
      <c r="M14" s="692"/>
      <c r="N14" s="693"/>
      <c r="O14" s="692"/>
      <c r="P14" s="692"/>
      <c r="Q14" s="692"/>
      <c r="R14" s="692"/>
      <c r="T14" s="691"/>
      <c r="U14" s="694"/>
      <c r="V14" s="694"/>
      <c r="W14" s="695"/>
      <c r="X14" s="694"/>
      <c r="Y14" s="694"/>
      <c r="Z14" s="694"/>
      <c r="AA14" s="694"/>
    </row>
    <row r="15" spans="1:27" ht="21" customHeight="1">
      <c r="A15" s="214" t="s">
        <v>45</v>
      </c>
      <c r="B15" s="551">
        <f t="shared" si="0"/>
        <v>217199885.30999997</v>
      </c>
      <c r="C15" s="551">
        <v>163637234.58999997</v>
      </c>
      <c r="D15" s="215">
        <v>53562650.720000006</v>
      </c>
      <c r="E15" s="551">
        <v>43897594.770000003</v>
      </c>
      <c r="F15" s="551">
        <v>2781542.93</v>
      </c>
      <c r="G15" s="551">
        <v>9665055.9500000011</v>
      </c>
      <c r="H15" s="552">
        <v>176626.35</v>
      </c>
      <c r="J15" s="675"/>
      <c r="K15" s="691"/>
      <c r="L15" s="692"/>
      <c r="M15" s="692"/>
      <c r="N15" s="693"/>
      <c r="O15" s="692"/>
      <c r="P15" s="692"/>
      <c r="Q15" s="692"/>
      <c r="R15" s="692"/>
      <c r="T15" s="691"/>
      <c r="U15" s="694"/>
      <c r="V15" s="694"/>
      <c r="W15" s="695"/>
      <c r="X15" s="694"/>
      <c r="Y15" s="694"/>
      <c r="Z15" s="694"/>
      <c r="AA15" s="694"/>
    </row>
    <row r="16" spans="1:27" ht="21" customHeight="1">
      <c r="A16" s="214" t="s">
        <v>46</v>
      </c>
      <c r="B16" s="551">
        <f t="shared" si="0"/>
        <v>1485951843.6599998</v>
      </c>
      <c r="C16" s="551">
        <v>1253346325.7499998</v>
      </c>
      <c r="D16" s="215">
        <v>232605517.91</v>
      </c>
      <c r="E16" s="551">
        <v>168584281.34</v>
      </c>
      <c r="F16" s="551">
        <v>14582424.85</v>
      </c>
      <c r="G16" s="551">
        <v>64021236.569999985</v>
      </c>
      <c r="H16" s="552">
        <v>1158397.4300000002</v>
      </c>
      <c r="J16" s="675"/>
      <c r="K16" s="691"/>
      <c r="L16" s="692"/>
      <c r="M16" s="692"/>
      <c r="N16" s="693"/>
      <c r="O16" s="692"/>
      <c r="P16" s="692"/>
      <c r="Q16" s="692"/>
      <c r="R16" s="692"/>
      <c r="T16" s="691"/>
      <c r="U16" s="694"/>
      <c r="V16" s="694"/>
      <c r="W16" s="695"/>
      <c r="X16" s="694"/>
      <c r="Y16" s="694"/>
      <c r="Z16" s="694"/>
      <c r="AA16" s="694"/>
    </row>
    <row r="17" spans="1:29" ht="21" customHeight="1">
      <c r="A17" s="214" t="s">
        <v>47</v>
      </c>
      <c r="B17" s="551">
        <f t="shared" si="0"/>
        <v>1506440416.8200002</v>
      </c>
      <c r="C17" s="551">
        <v>1040791249.3100003</v>
      </c>
      <c r="D17" s="215">
        <v>465649167.50999999</v>
      </c>
      <c r="E17" s="551">
        <v>397571651.03999996</v>
      </c>
      <c r="F17" s="551">
        <v>19129395.409999996</v>
      </c>
      <c r="G17" s="551">
        <v>68077516.470000029</v>
      </c>
      <c r="H17" s="552">
        <v>1214540.1299999999</v>
      </c>
      <c r="J17" s="675"/>
      <c r="K17" s="691"/>
      <c r="L17" s="692"/>
      <c r="M17" s="692"/>
      <c r="N17" s="693"/>
      <c r="O17" s="692"/>
      <c r="P17" s="692"/>
      <c r="Q17" s="692"/>
      <c r="R17" s="692"/>
      <c r="T17" s="691"/>
      <c r="U17" s="694"/>
      <c r="V17" s="694"/>
      <c r="W17" s="695"/>
      <c r="X17" s="694"/>
      <c r="Y17" s="694"/>
      <c r="Z17" s="694"/>
      <c r="AA17" s="694"/>
    </row>
    <row r="18" spans="1:29" ht="21" customHeight="1">
      <c r="A18" s="214" t="s">
        <v>48</v>
      </c>
      <c r="B18" s="551">
        <f t="shared" si="0"/>
        <v>2711164451.5099998</v>
      </c>
      <c r="C18" s="551">
        <v>2235037148.4199996</v>
      </c>
      <c r="D18" s="215">
        <v>476127303.09000009</v>
      </c>
      <c r="E18" s="551">
        <v>353742814.87000006</v>
      </c>
      <c r="F18" s="551">
        <v>26092022.680000015</v>
      </c>
      <c r="G18" s="551">
        <v>122384488.22000001</v>
      </c>
      <c r="H18" s="552">
        <v>2094025.54</v>
      </c>
      <c r="J18" s="675"/>
      <c r="K18" s="691"/>
      <c r="L18" s="692"/>
      <c r="M18" s="692"/>
      <c r="N18" s="693"/>
      <c r="O18" s="692"/>
      <c r="P18" s="692"/>
      <c r="Q18" s="692"/>
      <c r="R18" s="692"/>
      <c r="T18" s="691"/>
      <c r="U18" s="694"/>
      <c r="V18" s="694"/>
      <c r="W18" s="695"/>
      <c r="X18" s="694"/>
      <c r="Y18" s="694"/>
      <c r="Z18" s="694"/>
      <c r="AA18" s="694"/>
    </row>
    <row r="19" spans="1:29" ht="21" customHeight="1">
      <c r="A19" s="214" t="s">
        <v>49</v>
      </c>
      <c r="B19" s="551">
        <f t="shared" si="0"/>
        <v>349541754.01999998</v>
      </c>
      <c r="C19" s="551">
        <v>302736968</v>
      </c>
      <c r="D19" s="215">
        <v>46804786.019999996</v>
      </c>
      <c r="E19" s="551">
        <v>33543582.489999998</v>
      </c>
      <c r="F19" s="551">
        <v>2659709.06</v>
      </c>
      <c r="G19" s="551">
        <v>13261203.530000001</v>
      </c>
      <c r="H19" s="552">
        <v>286359.12</v>
      </c>
      <c r="J19" s="675"/>
      <c r="K19" s="691"/>
      <c r="L19" s="692"/>
      <c r="M19" s="692"/>
      <c r="N19" s="693"/>
      <c r="O19" s="692"/>
      <c r="P19" s="692"/>
      <c r="Q19" s="692"/>
      <c r="R19" s="692"/>
      <c r="T19" s="691"/>
      <c r="U19" s="694"/>
      <c r="V19" s="694"/>
      <c r="W19" s="695"/>
      <c r="X19" s="694"/>
      <c r="Y19" s="694"/>
      <c r="Z19" s="694"/>
      <c r="AA19" s="694"/>
    </row>
    <row r="20" spans="1:29" ht="21" customHeight="1">
      <c r="A20" s="214" t="s">
        <v>50</v>
      </c>
      <c r="B20" s="551">
        <f t="shared" si="0"/>
        <v>969956874.80999982</v>
      </c>
      <c r="C20" s="551">
        <v>736777481.10999978</v>
      </c>
      <c r="D20" s="215">
        <v>233179393.70000002</v>
      </c>
      <c r="E20" s="551">
        <v>191315758.75000003</v>
      </c>
      <c r="F20" s="551">
        <v>9898049.7799999993</v>
      </c>
      <c r="G20" s="551">
        <v>41863634.949999996</v>
      </c>
      <c r="H20" s="552">
        <v>535902.80000000005</v>
      </c>
      <c r="J20" s="675"/>
      <c r="K20" s="691"/>
      <c r="L20" s="692"/>
      <c r="M20" s="692"/>
      <c r="N20" s="693"/>
      <c r="O20" s="692"/>
      <c r="P20" s="692"/>
      <c r="Q20" s="692"/>
      <c r="R20" s="692"/>
      <c r="T20" s="691"/>
      <c r="U20" s="694"/>
      <c r="V20" s="694"/>
      <c r="W20" s="695"/>
      <c r="X20" s="694"/>
      <c r="Y20" s="694"/>
      <c r="Z20" s="694"/>
      <c r="AA20" s="694"/>
    </row>
    <row r="21" spans="1:29" ht="21" customHeight="1">
      <c r="A21" s="214" t="s">
        <v>51</v>
      </c>
      <c r="B21" s="551">
        <f t="shared" si="0"/>
        <v>1250004047.29</v>
      </c>
      <c r="C21" s="551">
        <v>1012479730.05</v>
      </c>
      <c r="D21" s="215">
        <v>237524317.24000001</v>
      </c>
      <c r="E21" s="551">
        <v>182247998.57999998</v>
      </c>
      <c r="F21" s="551">
        <v>12895992.799999999</v>
      </c>
      <c r="G21" s="551">
        <v>55276318.660000011</v>
      </c>
      <c r="H21" s="552">
        <v>1144431.43</v>
      </c>
      <c r="J21" s="675"/>
      <c r="K21" s="691"/>
      <c r="L21" s="692"/>
      <c r="M21" s="692"/>
      <c r="N21" s="693"/>
      <c r="O21" s="692"/>
      <c r="P21" s="692"/>
      <c r="Q21" s="692"/>
      <c r="R21" s="692"/>
      <c r="T21" s="691"/>
      <c r="U21" s="694"/>
      <c r="V21" s="694"/>
      <c r="W21" s="695"/>
      <c r="X21" s="694"/>
      <c r="Y21" s="694"/>
      <c r="Z21" s="694"/>
      <c r="AA21" s="694"/>
    </row>
    <row r="22" spans="1:29" ht="21" customHeight="1">
      <c r="A22" s="214" t="s">
        <v>52</v>
      </c>
      <c r="B22" s="551">
        <f t="shared" si="0"/>
        <v>581974188.13</v>
      </c>
      <c r="C22" s="551">
        <v>444363311.22000003</v>
      </c>
      <c r="D22" s="215">
        <v>137610876.91</v>
      </c>
      <c r="E22" s="551">
        <v>109404768.73999999</v>
      </c>
      <c r="F22" s="551">
        <v>7323822.7799999993</v>
      </c>
      <c r="G22" s="551">
        <v>28206108.169999998</v>
      </c>
      <c r="H22" s="552">
        <v>568252.97</v>
      </c>
      <c r="J22" s="675"/>
      <c r="K22" s="691"/>
      <c r="L22" s="692"/>
      <c r="M22" s="692"/>
      <c r="N22" s="693"/>
      <c r="O22" s="692"/>
      <c r="P22" s="692"/>
      <c r="Q22" s="692"/>
      <c r="R22" s="692"/>
      <c r="T22" s="691"/>
      <c r="U22" s="694"/>
      <c r="V22" s="694"/>
      <c r="W22" s="695"/>
      <c r="X22" s="694"/>
      <c r="Y22" s="694"/>
      <c r="Z22" s="694"/>
      <c r="AA22" s="694"/>
    </row>
    <row r="23" spans="1:29" ht="21" customHeight="1">
      <c r="A23" s="214" t="s">
        <v>53</v>
      </c>
      <c r="B23" s="551">
        <f t="shared" si="0"/>
        <v>464230648.97000003</v>
      </c>
      <c r="C23" s="551">
        <v>374324395.40000004</v>
      </c>
      <c r="D23" s="215">
        <v>89906253.570000023</v>
      </c>
      <c r="E23" s="551">
        <v>72902050.670000017</v>
      </c>
      <c r="F23" s="551">
        <v>5173001.33</v>
      </c>
      <c r="G23" s="551">
        <v>17004202.900000002</v>
      </c>
      <c r="H23" s="552">
        <v>344535.54</v>
      </c>
      <c r="J23" s="675"/>
      <c r="K23" s="691"/>
      <c r="L23" s="692"/>
      <c r="M23" s="692"/>
      <c r="N23" s="693"/>
      <c r="O23" s="692"/>
      <c r="P23" s="692"/>
      <c r="Q23" s="692"/>
      <c r="R23" s="692"/>
      <c r="T23" s="691"/>
      <c r="U23" s="694"/>
      <c r="V23" s="694"/>
      <c r="W23" s="695"/>
      <c r="X23" s="694"/>
      <c r="Y23" s="694"/>
      <c r="Z23" s="694"/>
      <c r="AA23" s="694"/>
    </row>
    <row r="24" spans="1:29" ht="21" customHeight="1">
      <c r="A24" s="214" t="s">
        <v>54</v>
      </c>
      <c r="B24" s="551">
        <f t="shared" si="0"/>
        <v>939009153.26000023</v>
      </c>
      <c r="C24" s="551">
        <v>757926342.67000031</v>
      </c>
      <c r="D24" s="215">
        <v>181082810.58999997</v>
      </c>
      <c r="E24" s="551">
        <v>140581151.03999999</v>
      </c>
      <c r="F24" s="551">
        <v>10049133.830000002</v>
      </c>
      <c r="G24" s="551">
        <v>40501659.549999997</v>
      </c>
      <c r="H24" s="552">
        <v>847778.34</v>
      </c>
      <c r="J24" s="675"/>
      <c r="K24" s="691"/>
      <c r="L24" s="692"/>
      <c r="M24" s="692"/>
      <c r="N24" s="693"/>
      <c r="O24" s="692"/>
      <c r="P24" s="692"/>
      <c r="Q24" s="692"/>
      <c r="R24" s="692"/>
      <c r="T24" s="691"/>
      <c r="U24" s="694"/>
      <c r="V24" s="694"/>
      <c r="W24" s="695"/>
      <c r="X24" s="694"/>
      <c r="Y24" s="694"/>
      <c r="Z24" s="694"/>
      <c r="AA24" s="694"/>
    </row>
    <row r="25" spans="1:29" ht="21" customHeight="1">
      <c r="A25" s="214" t="s">
        <v>55</v>
      </c>
      <c r="B25" s="551">
        <f t="shared" si="0"/>
        <v>644622621.56000006</v>
      </c>
      <c r="C25" s="551">
        <v>502322653.53000003</v>
      </c>
      <c r="D25" s="215">
        <v>142299968.03</v>
      </c>
      <c r="E25" s="551">
        <v>108572555.68000001</v>
      </c>
      <c r="F25" s="551">
        <v>8106681.6699999999</v>
      </c>
      <c r="G25" s="551">
        <v>33727412.350000001</v>
      </c>
      <c r="H25" s="552">
        <v>748094.6</v>
      </c>
      <c r="J25" s="675"/>
      <c r="K25" s="691"/>
      <c r="L25" s="692"/>
      <c r="M25" s="692"/>
      <c r="N25" s="693"/>
      <c r="O25" s="692"/>
      <c r="P25" s="692"/>
      <c r="Q25" s="692"/>
      <c r="R25" s="692"/>
      <c r="T25" s="691"/>
      <c r="U25" s="694"/>
      <c r="V25" s="694"/>
      <c r="W25" s="695"/>
      <c r="X25" s="694"/>
      <c r="Y25" s="694"/>
      <c r="Z25" s="694"/>
      <c r="AA25" s="694"/>
    </row>
    <row r="26" spans="1:29" ht="21" customHeight="1">
      <c r="A26" s="676" t="s">
        <v>56</v>
      </c>
      <c r="B26" s="551">
        <f t="shared" si="0"/>
        <v>1854741779.5299997</v>
      </c>
      <c r="C26" s="551">
        <v>1451753310.9099998</v>
      </c>
      <c r="D26" s="215">
        <v>402988468.62</v>
      </c>
      <c r="E26" s="551">
        <v>324684210.56999999</v>
      </c>
      <c r="F26" s="551">
        <v>22511583.850000001</v>
      </c>
      <c r="G26" s="551">
        <v>78304258.050000012</v>
      </c>
      <c r="H26" s="552">
        <v>1862225.41</v>
      </c>
      <c r="J26" s="675"/>
      <c r="K26" s="696"/>
      <c r="L26" s="692"/>
      <c r="M26" s="697"/>
      <c r="N26" s="693"/>
      <c r="O26" s="692"/>
      <c r="P26" s="692"/>
      <c r="Q26" s="692"/>
      <c r="R26" s="692"/>
      <c r="T26" s="696"/>
      <c r="U26" s="694"/>
      <c r="V26" s="694"/>
      <c r="W26" s="695"/>
      <c r="X26" s="694"/>
      <c r="Y26" s="694"/>
      <c r="Z26" s="694"/>
      <c r="AA26" s="694"/>
    </row>
    <row r="27" spans="1:29" ht="21" customHeight="1">
      <c r="A27" s="676" t="s">
        <v>57</v>
      </c>
      <c r="B27" s="551">
        <f t="shared" si="0"/>
        <v>374005342.47000003</v>
      </c>
      <c r="C27" s="551">
        <v>299654156.89000005</v>
      </c>
      <c r="D27" s="215">
        <v>74351185.579999983</v>
      </c>
      <c r="E27" s="551">
        <v>57891804.68999999</v>
      </c>
      <c r="F27" s="551">
        <v>4241976.72</v>
      </c>
      <c r="G27" s="551">
        <v>16459380.889999997</v>
      </c>
      <c r="H27" s="552">
        <v>289154.39</v>
      </c>
      <c r="I27" s="23"/>
      <c r="J27" s="675"/>
      <c r="K27" s="691"/>
      <c r="L27" s="692"/>
      <c r="M27" s="692"/>
      <c r="N27" s="693"/>
      <c r="O27" s="692"/>
      <c r="P27" s="692"/>
      <c r="Q27" s="692"/>
      <c r="R27" s="692"/>
      <c r="T27" s="691"/>
      <c r="U27" s="694"/>
      <c r="V27" s="694"/>
      <c r="W27" s="695"/>
      <c r="X27" s="694"/>
      <c r="Y27" s="694"/>
      <c r="Z27" s="694"/>
      <c r="AA27" s="694"/>
    </row>
    <row r="28" spans="1:29" ht="42" customHeight="1">
      <c r="A28" s="345" t="s">
        <v>58</v>
      </c>
      <c r="B28" s="216">
        <f>B29+B30+B31</f>
        <v>3178292.3600000003</v>
      </c>
      <c r="C28" s="216">
        <v>3178292.3600000003</v>
      </c>
      <c r="D28" s="188">
        <v>0</v>
      </c>
      <c r="E28" s="188">
        <v>0</v>
      </c>
      <c r="F28" s="188">
        <v>0</v>
      </c>
      <c r="G28" s="188">
        <v>0</v>
      </c>
      <c r="H28" s="189">
        <v>0</v>
      </c>
      <c r="K28" s="698"/>
      <c r="L28" s="699"/>
      <c r="M28" s="699"/>
      <c r="N28" s="700"/>
      <c r="O28" s="700"/>
      <c r="P28" s="700"/>
      <c r="Q28" s="700"/>
      <c r="R28" s="700"/>
      <c r="T28" s="698"/>
      <c r="U28" s="701"/>
      <c r="V28" s="701"/>
      <c r="W28" s="702"/>
      <c r="X28" s="702"/>
      <c r="Y28" s="702"/>
      <c r="Z28" s="702"/>
      <c r="AA28" s="702"/>
    </row>
    <row r="29" spans="1:29" ht="21" customHeight="1">
      <c r="A29" s="190" t="s">
        <v>59</v>
      </c>
      <c r="B29" s="353">
        <f>C29</f>
        <v>609662.28</v>
      </c>
      <c r="C29" s="551">
        <v>609662.28</v>
      </c>
      <c r="D29" s="191">
        <v>0</v>
      </c>
      <c r="E29" s="191">
        <v>0</v>
      </c>
      <c r="F29" s="191">
        <v>0</v>
      </c>
      <c r="G29" s="191">
        <v>0</v>
      </c>
      <c r="H29" s="192">
        <v>0</v>
      </c>
      <c r="K29" s="703"/>
      <c r="L29" s="495"/>
      <c r="M29" s="692"/>
      <c r="N29" s="704"/>
      <c r="O29" s="704"/>
      <c r="P29" s="704"/>
      <c r="Q29" s="704"/>
      <c r="R29" s="704"/>
      <c r="T29" s="703"/>
      <c r="U29" s="705"/>
      <c r="V29" s="694"/>
      <c r="W29" s="706"/>
      <c r="X29" s="706"/>
      <c r="Y29" s="706"/>
      <c r="Z29" s="706"/>
      <c r="AA29" s="706"/>
    </row>
    <row r="30" spans="1:29" ht="21" customHeight="1">
      <c r="A30" s="190" t="s">
        <v>60</v>
      </c>
      <c r="B30" s="353">
        <f t="shared" ref="B30:B31" si="1">C30</f>
        <v>2354177.9900000002</v>
      </c>
      <c r="C30" s="551">
        <v>2354177.9900000002</v>
      </c>
      <c r="D30" s="191">
        <v>0</v>
      </c>
      <c r="E30" s="191">
        <v>0</v>
      </c>
      <c r="F30" s="191">
        <v>0</v>
      </c>
      <c r="G30" s="191">
        <v>0</v>
      </c>
      <c r="H30" s="192">
        <v>0</v>
      </c>
      <c r="K30" s="703"/>
      <c r="L30" s="495"/>
      <c r="M30" s="692"/>
      <c r="N30" s="704"/>
      <c r="O30" s="704"/>
      <c r="P30" s="704"/>
      <c r="Q30" s="704"/>
      <c r="R30" s="704"/>
      <c r="T30" s="703"/>
      <c r="U30" s="705"/>
      <c r="V30" s="694"/>
      <c r="W30" s="706"/>
      <c r="X30" s="706"/>
      <c r="Y30" s="706"/>
      <c r="Z30" s="706"/>
      <c r="AA30" s="706"/>
    </row>
    <row r="31" spans="1:29" ht="21" customHeight="1">
      <c r="A31" s="193" t="s">
        <v>61</v>
      </c>
      <c r="B31" s="209">
        <f t="shared" si="1"/>
        <v>214452.09</v>
      </c>
      <c r="C31" s="553">
        <v>214452.09</v>
      </c>
      <c r="D31" s="194">
        <v>0</v>
      </c>
      <c r="E31" s="194">
        <v>0</v>
      </c>
      <c r="F31" s="194">
        <v>0</v>
      </c>
      <c r="G31" s="194">
        <v>0</v>
      </c>
      <c r="H31" s="195">
        <v>0</v>
      </c>
      <c r="K31" s="703"/>
      <c r="L31" s="495"/>
      <c r="M31" s="692"/>
      <c r="N31" s="704"/>
      <c r="O31" s="704"/>
      <c r="P31" s="704"/>
      <c r="Q31" s="704"/>
      <c r="R31" s="704"/>
      <c r="T31" s="703"/>
      <c r="U31" s="705"/>
      <c r="V31" s="694"/>
      <c r="W31" s="706"/>
      <c r="X31" s="706"/>
      <c r="Y31" s="706"/>
      <c r="Z31" s="706"/>
      <c r="AA31" s="706"/>
    </row>
    <row r="32" spans="1:29" s="1" customFormat="1" ht="12.75" customHeight="1">
      <c r="A32" s="988" t="s">
        <v>461</v>
      </c>
      <c r="B32" s="988"/>
      <c r="C32" s="988"/>
      <c r="D32" s="988"/>
      <c r="E32" s="988"/>
      <c r="F32" s="988"/>
      <c r="G32" s="988"/>
      <c r="H32" s="988"/>
      <c r="K32" s="989"/>
      <c r="L32" s="989"/>
      <c r="M32" s="989"/>
      <c r="N32" s="989"/>
      <c r="O32" s="989"/>
      <c r="P32" s="989"/>
      <c r="Q32" s="989"/>
      <c r="R32" s="989"/>
      <c r="S32" s="28"/>
      <c r="T32" s="989"/>
      <c r="U32" s="989"/>
      <c r="V32" s="989"/>
      <c r="W32" s="989"/>
      <c r="X32" s="989"/>
      <c r="Y32" s="989"/>
      <c r="Z32" s="989"/>
      <c r="AA32" s="989"/>
      <c r="AB32" s="28"/>
      <c r="AC32" s="28"/>
    </row>
    <row r="33" spans="1:26">
      <c r="A33" s="24"/>
      <c r="B33" s="23"/>
      <c r="C33" s="23"/>
      <c r="D33" s="23"/>
      <c r="E33" s="25"/>
      <c r="K33" s="24"/>
      <c r="L33" s="23"/>
      <c r="M33" s="23"/>
      <c r="N33" s="23"/>
      <c r="O33" s="25"/>
      <c r="T33" s="24"/>
      <c r="U33" s="23"/>
      <c r="V33" s="23"/>
      <c r="W33" s="23"/>
      <c r="X33" s="25"/>
    </row>
    <row r="34" spans="1:26">
      <c r="B34" s="23"/>
      <c r="C34" s="23"/>
      <c r="D34" s="23"/>
      <c r="E34" s="25"/>
      <c r="L34" s="23"/>
      <c r="M34" s="23"/>
      <c r="N34" s="23"/>
      <c r="O34" s="25"/>
      <c r="U34" s="23"/>
      <c r="V34" s="23"/>
      <c r="W34" s="23"/>
      <c r="X34" s="25"/>
    </row>
    <row r="35" spans="1:26">
      <c r="C35" s="25"/>
      <c r="D35" s="25"/>
      <c r="E35" s="25"/>
      <c r="M35" s="25"/>
      <c r="N35" s="25"/>
      <c r="O35" s="25"/>
      <c r="V35" s="25"/>
      <c r="W35" s="25"/>
      <c r="X35" s="25"/>
    </row>
    <row r="36" spans="1:26">
      <c r="C36" s="23"/>
      <c r="D36" s="23"/>
      <c r="E36" s="23"/>
      <c r="M36" s="23"/>
      <c r="N36" s="23"/>
      <c r="O36" s="23"/>
      <c r="V36" s="23"/>
      <c r="W36" s="23"/>
      <c r="X36" s="23"/>
    </row>
    <row r="37" spans="1:26">
      <c r="C37" s="23"/>
      <c r="D37" s="23"/>
      <c r="M37" s="23"/>
      <c r="N37" s="23"/>
      <c r="V37" s="23"/>
      <c r="W37" s="23"/>
    </row>
    <row r="38" spans="1:26">
      <c r="C38" s="23"/>
      <c r="D38" s="23"/>
      <c r="M38" s="23"/>
      <c r="N38" s="23"/>
      <c r="V38" s="23"/>
      <c r="W38" s="23"/>
    </row>
    <row r="40" spans="1:26">
      <c r="G40" s="349"/>
      <c r="Q40" s="349"/>
      <c r="Z40" s="349"/>
    </row>
  </sheetData>
  <mergeCells count="48">
    <mergeCell ref="A1:H1"/>
    <mergeCell ref="K1:R1"/>
    <mergeCell ref="T1:AA1"/>
    <mergeCell ref="A3:H3"/>
    <mergeCell ref="K3:R3"/>
    <mergeCell ref="T3:AA3"/>
    <mergeCell ref="B4:B8"/>
    <mergeCell ref="C4:H4"/>
    <mergeCell ref="K4:K10"/>
    <mergeCell ref="L4:L8"/>
    <mergeCell ref="M4:R4"/>
    <mergeCell ref="E7:E8"/>
    <mergeCell ref="F7:F8"/>
    <mergeCell ref="G7:G8"/>
    <mergeCell ref="H7:H8"/>
    <mergeCell ref="O7:O8"/>
    <mergeCell ref="P7:P8"/>
    <mergeCell ref="Q7:Q8"/>
    <mergeCell ref="R7:R8"/>
    <mergeCell ref="M5:M8"/>
    <mergeCell ref="N5:N8"/>
    <mergeCell ref="D5:D8"/>
    <mergeCell ref="W5:W8"/>
    <mergeCell ref="E6:F6"/>
    <mergeCell ref="X6:Y6"/>
    <mergeCell ref="Z6:AA6"/>
    <mergeCell ref="T4:T10"/>
    <mergeCell ref="U4:U8"/>
    <mergeCell ref="V4:AA4"/>
    <mergeCell ref="V5:V8"/>
    <mergeCell ref="L10:R10"/>
    <mergeCell ref="U10:AA10"/>
    <mergeCell ref="A32:H32"/>
    <mergeCell ref="K32:R32"/>
    <mergeCell ref="T32:AA32"/>
    <mergeCell ref="A4:A10"/>
    <mergeCell ref="G6:H6"/>
    <mergeCell ref="O6:P6"/>
    <mergeCell ref="Q6:R6"/>
    <mergeCell ref="B10:H10"/>
    <mergeCell ref="X7:X8"/>
    <mergeCell ref="Y7:Y8"/>
    <mergeCell ref="Z7:Z8"/>
    <mergeCell ref="AA7:AA8"/>
    <mergeCell ref="B9:H9"/>
    <mergeCell ref="L9:R9"/>
    <mergeCell ref="U9:AA9"/>
    <mergeCell ref="C5:C8"/>
  </mergeCells>
  <hyperlinks>
    <hyperlink ref="I3" location="'Spis treści'!A1" display="Powrót do spisu" xr:uid="{596430B9-5614-4EC0-80B4-7F227BCA6AFE}"/>
  </hyperlinks>
  <printOptions horizontalCentered="1"/>
  <pageMargins left="0.51181102362204722" right="0.51181102362204722" top="0.6692913385826772" bottom="0.55118110236220474" header="0.31496062992125984" footer="0.31496062992125984"/>
  <pageSetup paperSize="9" scale="80" orientation="portrait" horizontalDpi="4294967293" verticalDpi="4294967293" r:id="rId1"/>
  <headerFooter differentFirst="1" alignWithMargins="0">
    <oddFooter>&amp;C&amp;"Arial,Normalny"&amp;9&amp;P</oddFooter>
  </headerFooter>
  <ignoredErrors>
    <ignoredError sqref="B11:H11 B12:B3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08A2-40D6-41D3-BC87-F555F4DA70C7}">
  <sheetPr>
    <tabColor theme="2"/>
  </sheetPr>
  <dimension ref="A1:Q39"/>
  <sheetViews>
    <sheetView showGridLines="0" view="pageBreakPreview" zoomScale="90" zoomScaleNormal="100" zoomScaleSheetLayoutView="90" workbookViewId="0">
      <selection activeCell="B9" sqref="B9"/>
    </sheetView>
  </sheetViews>
  <sheetFormatPr defaultColWidth="8" defaultRowHeight="12.75"/>
  <cols>
    <col min="1" max="1" width="32.375" style="8" customWidth="1"/>
    <col min="2" max="3" width="10.375" style="8" customWidth="1"/>
    <col min="4" max="6" width="10.375" style="36" customWidth="1"/>
    <col min="7" max="7" width="8.25" style="8" customWidth="1"/>
    <col min="8" max="8" width="9" style="8" customWidth="1"/>
    <col min="9" max="9" width="8.75" style="8" customWidth="1"/>
    <col min="10" max="10" width="9.625" style="8" customWidth="1"/>
    <col min="11" max="16383" width="8" style="8"/>
    <col min="16384" max="16384" width="0.375" style="8" customWidth="1"/>
  </cols>
  <sheetData>
    <row r="1" spans="1:17" ht="23.25" customHeight="1">
      <c r="A1" s="944" t="s">
        <v>452</v>
      </c>
      <c r="B1" s="944"/>
      <c r="C1" s="944"/>
      <c r="D1" s="944"/>
      <c r="E1" s="944"/>
      <c r="F1" s="944"/>
      <c r="G1" s="944"/>
      <c r="H1" s="944"/>
      <c r="I1" s="944"/>
      <c r="K1" s="26"/>
    </row>
    <row r="2" spans="1:17" ht="23.25" customHeight="1">
      <c r="A2" s="3"/>
      <c r="B2" s="3"/>
      <c r="C2" s="3"/>
      <c r="D2" s="27"/>
      <c r="E2" s="27"/>
      <c r="F2" s="27"/>
      <c r="G2" s="3"/>
      <c r="H2" s="3"/>
      <c r="I2" s="3"/>
    </row>
    <row r="3" spans="1:17" ht="28.5" customHeight="1">
      <c r="A3" s="959" t="s">
        <v>558</v>
      </c>
      <c r="B3" s="959"/>
      <c r="C3" s="959"/>
      <c r="D3" s="959"/>
      <c r="E3" s="959"/>
      <c r="F3" s="959"/>
      <c r="G3" s="959"/>
      <c r="H3" s="959"/>
      <c r="I3" s="959"/>
      <c r="J3" s="441" t="s">
        <v>528</v>
      </c>
    </row>
    <row r="4" spans="1:17" ht="21" customHeight="1">
      <c r="A4" s="893" t="s">
        <v>13</v>
      </c>
      <c r="B4" s="872" t="s">
        <v>538</v>
      </c>
      <c r="C4" s="873"/>
      <c r="D4" s="872" t="s">
        <v>655</v>
      </c>
      <c r="E4" s="874"/>
      <c r="F4" s="874"/>
      <c r="G4" s="874"/>
      <c r="H4" s="874"/>
      <c r="I4" s="873"/>
      <c r="J4" s="39"/>
    </row>
    <row r="5" spans="1:17" ht="20.25" customHeight="1">
      <c r="A5" s="899"/>
      <c r="B5" s="875" t="s">
        <v>640</v>
      </c>
      <c r="C5" s="875" t="s">
        <v>644</v>
      </c>
      <c r="D5" s="875" t="s">
        <v>632</v>
      </c>
      <c r="E5" s="875" t="s">
        <v>640</v>
      </c>
      <c r="F5" s="875" t="s">
        <v>644</v>
      </c>
      <c r="G5" s="906" t="s">
        <v>14</v>
      </c>
      <c r="H5" s="876"/>
      <c r="I5" s="877"/>
      <c r="J5" s="39"/>
    </row>
    <row r="6" spans="1:17" ht="54.75" customHeight="1">
      <c r="A6" s="899"/>
      <c r="B6" s="875"/>
      <c r="C6" s="875"/>
      <c r="D6" s="875"/>
      <c r="E6" s="875"/>
      <c r="F6" s="875"/>
      <c r="G6" s="893" t="s">
        <v>656</v>
      </c>
      <c r="H6" s="893" t="s">
        <v>657</v>
      </c>
      <c r="I6" s="893" t="s">
        <v>658</v>
      </c>
      <c r="J6" s="39"/>
      <c r="K6" s="1008"/>
      <c r="L6" s="1008"/>
      <c r="M6" s="1008"/>
      <c r="O6" s="1008"/>
      <c r="P6" s="1008"/>
      <c r="Q6" s="1008"/>
    </row>
    <row r="7" spans="1:17" ht="21" customHeight="1">
      <c r="A7" s="894"/>
      <c r="B7" s="979" t="s">
        <v>327</v>
      </c>
      <c r="C7" s="980"/>
      <c r="D7" s="980"/>
      <c r="E7" s="980"/>
      <c r="F7" s="981"/>
      <c r="G7" s="894"/>
      <c r="H7" s="894"/>
      <c r="I7" s="894"/>
      <c r="J7" s="39"/>
    </row>
    <row r="8" spans="1:17" ht="21" customHeight="1">
      <c r="A8" s="949" t="s">
        <v>486</v>
      </c>
      <c r="B8" s="950"/>
      <c r="C8" s="950"/>
      <c r="D8" s="950"/>
      <c r="E8" s="950"/>
      <c r="F8" s="950"/>
      <c r="G8" s="950"/>
      <c r="H8" s="950"/>
      <c r="I8" s="951"/>
      <c r="J8" s="39"/>
    </row>
    <row r="9" spans="1:17" ht="21" customHeight="1">
      <c r="A9" s="161" t="s">
        <v>62</v>
      </c>
      <c r="B9" s="201">
        <v>1822.07</v>
      </c>
      <c r="C9" s="201">
        <v>1733.58</v>
      </c>
      <c r="D9" s="201">
        <v>2048.1999999999998</v>
      </c>
      <c r="E9" s="201">
        <v>2048.7800000000002</v>
      </c>
      <c r="F9" s="201">
        <v>1999.62</v>
      </c>
      <c r="G9" s="594">
        <f>E9/D9-1</f>
        <v>2.831754711456469E-4</v>
      </c>
      <c r="H9" s="164">
        <f>E9/B9-1</f>
        <v>0.1244244183812917</v>
      </c>
      <c r="I9" s="164">
        <f>F9/C9-1</f>
        <v>0.15346277645104345</v>
      </c>
      <c r="J9" s="39"/>
      <c r="K9" s="16"/>
      <c r="L9" s="563"/>
      <c r="M9" s="18"/>
      <c r="N9" s="18"/>
      <c r="O9" s="498"/>
      <c r="P9" s="498"/>
      <c r="Q9" s="5"/>
    </row>
    <row r="10" spans="1:17" s="32" customFormat="1" ht="21" customHeight="1">
      <c r="A10" s="165" t="s">
        <v>129</v>
      </c>
      <c r="B10" s="353">
        <v>1839.86</v>
      </c>
      <c r="C10" s="199">
        <v>1749.81</v>
      </c>
      <c r="D10" s="199">
        <v>2065.19</v>
      </c>
      <c r="E10" s="199">
        <v>2065.5700000000002</v>
      </c>
      <c r="F10" s="199">
        <v>2015.48</v>
      </c>
      <c r="G10" s="394">
        <f t="shared" ref="G10:G11" si="0">E10/D10-1</f>
        <v>1.8400244045357894E-4</v>
      </c>
      <c r="H10" s="168">
        <f t="shared" ref="H10:I11" si="1">E10/B10-1</f>
        <v>0.12267781244225118</v>
      </c>
      <c r="I10" s="168">
        <f t="shared" si="1"/>
        <v>0.15182791274481233</v>
      </c>
      <c r="J10" s="30"/>
      <c r="K10" s="16"/>
      <c r="L10" s="563"/>
      <c r="M10" s="18"/>
      <c r="N10" s="18"/>
      <c r="O10" s="31"/>
      <c r="P10" s="31"/>
      <c r="Q10" s="5"/>
    </row>
    <row r="11" spans="1:17" s="32" customFormat="1" ht="21" customHeight="1">
      <c r="A11" s="165" t="s">
        <v>16</v>
      </c>
      <c r="B11" s="353">
        <v>1757.5</v>
      </c>
      <c r="C11" s="199">
        <v>1675.57</v>
      </c>
      <c r="D11" s="199">
        <v>1985.77</v>
      </c>
      <c r="E11" s="199">
        <v>1986.69</v>
      </c>
      <c r="F11" s="199">
        <v>1941.24</v>
      </c>
      <c r="G11" s="394">
        <f t="shared" si="0"/>
        <v>4.6329635355557564E-4</v>
      </c>
      <c r="H11" s="168">
        <f t="shared" si="1"/>
        <v>0.13040682788051217</v>
      </c>
      <c r="I11" s="168">
        <f t="shared" si="1"/>
        <v>0.15855499919430405</v>
      </c>
      <c r="J11" s="30"/>
      <c r="K11" s="16"/>
      <c r="L11" s="563"/>
      <c r="M11" s="18"/>
      <c r="N11" s="18"/>
      <c r="O11" s="31"/>
      <c r="P11" s="31"/>
      <c r="Q11" s="5"/>
    </row>
    <row r="12" spans="1:17" ht="22.15" customHeight="1">
      <c r="A12" s="1002" t="s">
        <v>104</v>
      </c>
      <c r="B12" s="1003"/>
      <c r="C12" s="1003"/>
      <c r="D12" s="1003"/>
      <c r="E12" s="1003"/>
      <c r="F12" s="1003"/>
      <c r="G12" s="1003"/>
      <c r="H12" s="1003"/>
      <c r="I12" s="1004"/>
      <c r="J12" s="39"/>
      <c r="K12" s="16"/>
      <c r="L12" s="563"/>
      <c r="M12" s="18"/>
      <c r="N12" s="18"/>
      <c r="O12" s="498"/>
      <c r="P12" s="498"/>
      <c r="Q12" s="5"/>
    </row>
    <row r="13" spans="1:17" s="5" customFormat="1" ht="21" customHeight="1">
      <c r="A13" s="354" t="s">
        <v>63</v>
      </c>
      <c r="B13" s="355">
        <v>1839.86</v>
      </c>
      <c r="C13" s="201">
        <v>1749.81</v>
      </c>
      <c r="D13" s="201">
        <v>2065.19</v>
      </c>
      <c r="E13" s="201">
        <v>2065.5700000000002</v>
      </c>
      <c r="F13" s="201">
        <v>2015.48</v>
      </c>
      <c r="G13" s="594">
        <f t="shared" ref="G13:G17" si="2">E13/D13-1</f>
        <v>1.8400244045357894E-4</v>
      </c>
      <c r="H13" s="164">
        <f t="shared" ref="H13:I17" si="3">E13/B13-1</f>
        <v>0.12267781244225118</v>
      </c>
      <c r="I13" s="164">
        <f t="shared" si="3"/>
        <v>0.15182791274481233</v>
      </c>
      <c r="J13" s="33"/>
      <c r="K13" s="16"/>
      <c r="L13" s="563"/>
      <c r="M13" s="18"/>
      <c r="N13" s="18"/>
      <c r="O13" s="18"/>
      <c r="P13" s="18"/>
    </row>
    <row r="14" spans="1:17" s="32" customFormat="1" ht="21" customHeight="1">
      <c r="A14" s="172" t="s">
        <v>17</v>
      </c>
      <c r="B14" s="203">
        <v>1866.22</v>
      </c>
      <c r="C14" s="199">
        <v>1774.49</v>
      </c>
      <c r="D14" s="199">
        <v>2089.54</v>
      </c>
      <c r="E14" s="199">
        <v>2088.3000000000002</v>
      </c>
      <c r="F14" s="199">
        <v>2039.37</v>
      </c>
      <c r="G14" s="167">
        <f t="shared" si="2"/>
        <v>-5.9343204724471299E-4</v>
      </c>
      <c r="H14" s="168">
        <f t="shared" si="3"/>
        <v>0.11899990354834911</v>
      </c>
      <c r="I14" s="168">
        <f t="shared" si="3"/>
        <v>0.14927105816319042</v>
      </c>
      <c r="J14" s="30"/>
      <c r="K14" s="16"/>
      <c r="L14" s="563"/>
      <c r="M14" s="498"/>
      <c r="N14" s="18"/>
      <c r="O14" s="31"/>
      <c r="P14" s="31"/>
      <c r="Q14" s="5"/>
    </row>
    <row r="15" spans="1:17" s="32" customFormat="1" ht="28.5" customHeight="1">
      <c r="A15" s="172" t="s">
        <v>18</v>
      </c>
      <c r="B15" s="203">
        <v>1502.55</v>
      </c>
      <c r="C15" s="199">
        <v>1440.01</v>
      </c>
      <c r="D15" s="199">
        <v>1710.54</v>
      </c>
      <c r="E15" s="199">
        <v>1718.68</v>
      </c>
      <c r="F15" s="199">
        <v>1670.91</v>
      </c>
      <c r="G15" s="167">
        <f t="shared" si="2"/>
        <v>4.7587311609200711E-3</v>
      </c>
      <c r="H15" s="168">
        <f t="shared" si="3"/>
        <v>0.14384213503710375</v>
      </c>
      <c r="I15" s="168">
        <f t="shared" si="3"/>
        <v>0.16034610870757859</v>
      </c>
      <c r="J15" s="30"/>
      <c r="K15" s="16"/>
      <c r="L15" s="563"/>
      <c r="M15" s="18"/>
      <c r="N15" s="18"/>
      <c r="O15" s="31"/>
      <c r="P15" s="31"/>
      <c r="Q15" s="5"/>
    </row>
    <row r="16" spans="1:17" s="32" customFormat="1" ht="28.5" customHeight="1">
      <c r="A16" s="172" t="s">
        <v>19</v>
      </c>
      <c r="B16" s="203">
        <v>1584.01</v>
      </c>
      <c r="C16" s="199">
        <v>1521.3</v>
      </c>
      <c r="D16" s="199">
        <v>1791.09</v>
      </c>
      <c r="E16" s="199">
        <v>1797.65</v>
      </c>
      <c r="F16" s="199">
        <v>1746.52</v>
      </c>
      <c r="G16" s="167">
        <f t="shared" si="2"/>
        <v>3.662574186668488E-3</v>
      </c>
      <c r="H16" s="168">
        <f t="shared" si="3"/>
        <v>0.13487288590349822</v>
      </c>
      <c r="I16" s="168">
        <f t="shared" si="3"/>
        <v>0.14804443568001058</v>
      </c>
      <c r="J16" s="30"/>
      <c r="K16" s="498"/>
      <c r="L16" s="812"/>
      <c r="M16" s="18"/>
      <c r="N16" s="18"/>
      <c r="O16" s="31"/>
      <c r="P16" s="31"/>
      <c r="Q16" s="5"/>
    </row>
    <row r="17" spans="1:17" s="32" customFormat="1" ht="28.5" customHeight="1">
      <c r="A17" s="172" t="s">
        <v>20</v>
      </c>
      <c r="B17" s="203">
        <v>1782.58</v>
      </c>
      <c r="C17" s="199">
        <v>1722.17</v>
      </c>
      <c r="D17" s="199">
        <v>1998.19</v>
      </c>
      <c r="E17" s="199">
        <v>2001.59</v>
      </c>
      <c r="F17" s="199">
        <v>1952.05</v>
      </c>
      <c r="G17" s="167">
        <f t="shared" si="2"/>
        <v>1.7015398936035542E-3</v>
      </c>
      <c r="H17" s="168">
        <f t="shared" si="3"/>
        <v>0.122861246059083</v>
      </c>
      <c r="I17" s="168">
        <f t="shared" si="3"/>
        <v>0.13348275721908975</v>
      </c>
      <c r="J17" s="30"/>
      <c r="K17" s="16"/>
      <c r="L17" s="563"/>
      <c r="M17" s="18"/>
      <c r="N17" s="18"/>
      <c r="O17" s="31"/>
      <c r="P17" s="31"/>
      <c r="Q17" s="5"/>
    </row>
    <row r="18" spans="1:17" ht="21" customHeight="1">
      <c r="A18" s="1005" t="s">
        <v>64</v>
      </c>
      <c r="B18" s="1006"/>
      <c r="C18" s="1006"/>
      <c r="D18" s="1006"/>
      <c r="E18" s="1006"/>
      <c r="F18" s="1006"/>
      <c r="G18" s="1006"/>
      <c r="H18" s="1006"/>
      <c r="I18" s="1007"/>
      <c r="J18" s="39"/>
      <c r="K18" s="812"/>
      <c r="L18" s="563"/>
      <c r="M18" s="18"/>
      <c r="N18" s="18"/>
      <c r="O18" s="498"/>
      <c r="P18" s="498"/>
      <c r="Q18" s="5"/>
    </row>
    <row r="19" spans="1:17" ht="21" customHeight="1">
      <c r="A19" s="356" t="s">
        <v>65</v>
      </c>
      <c r="B19" s="357">
        <v>1757.5</v>
      </c>
      <c r="C19" s="201">
        <v>1675.57</v>
      </c>
      <c r="D19" s="201">
        <v>1985.77</v>
      </c>
      <c r="E19" s="201">
        <v>1986.69</v>
      </c>
      <c r="F19" s="201">
        <v>1941.24</v>
      </c>
      <c r="G19" s="845">
        <f t="shared" ref="G19:G31" si="4">E19/D19-1</f>
        <v>4.6329635355557564E-4</v>
      </c>
      <c r="H19" s="164">
        <f t="shared" ref="H19:I31" si="5">E19/B19-1</f>
        <v>0.13040682788051217</v>
      </c>
      <c r="I19" s="164">
        <f t="shared" si="5"/>
        <v>0.15855499919430405</v>
      </c>
      <c r="J19" s="39"/>
      <c r="K19" s="16"/>
      <c r="L19" s="563"/>
      <c r="M19" s="18"/>
      <c r="N19" s="18"/>
      <c r="O19" s="498"/>
      <c r="P19" s="498"/>
      <c r="Q19" s="5"/>
    </row>
    <row r="20" spans="1:17" s="5" customFormat="1" ht="29.25" customHeight="1">
      <c r="A20" s="177" t="s">
        <v>23</v>
      </c>
      <c r="B20" s="200">
        <v>1722.09</v>
      </c>
      <c r="C20" s="201">
        <v>1636.85</v>
      </c>
      <c r="D20" s="201">
        <v>1949.38</v>
      </c>
      <c r="E20" s="201">
        <v>1950.22</v>
      </c>
      <c r="F20" s="201">
        <v>1905.71</v>
      </c>
      <c r="G20" s="594">
        <f t="shared" si="4"/>
        <v>4.3090623685482221E-4</v>
      </c>
      <c r="H20" s="164">
        <f t="shared" si="5"/>
        <v>0.13247275113379686</v>
      </c>
      <c r="I20" s="164">
        <f t="shared" si="5"/>
        <v>0.16425451324189755</v>
      </c>
      <c r="J20" s="33"/>
      <c r="K20" s="16"/>
      <c r="L20" s="563"/>
      <c r="M20" s="18"/>
      <c r="N20" s="18"/>
      <c r="O20" s="18"/>
      <c r="P20" s="18"/>
    </row>
    <row r="21" spans="1:17" s="32" customFormat="1" ht="28.5" customHeight="1">
      <c r="A21" s="172" t="s">
        <v>524</v>
      </c>
      <c r="B21" s="203">
        <v>1760.35</v>
      </c>
      <c r="C21" s="199">
        <v>1663.12</v>
      </c>
      <c r="D21" s="199">
        <v>1981.21</v>
      </c>
      <c r="E21" s="199">
        <v>1975.84</v>
      </c>
      <c r="F21" s="199">
        <v>1933.7</v>
      </c>
      <c r="G21" s="167">
        <f t="shared" si="4"/>
        <v>-2.7104648169553602E-3</v>
      </c>
      <c r="H21" s="168">
        <f t="shared" si="5"/>
        <v>0.12241315647456474</v>
      </c>
      <c r="I21" s="168">
        <f t="shared" si="5"/>
        <v>0.16269421328587241</v>
      </c>
      <c r="J21" s="30"/>
      <c r="K21" s="16"/>
      <c r="L21" s="563"/>
      <c r="M21" s="18"/>
      <c r="N21" s="18"/>
      <c r="O21" s="31"/>
      <c r="P21" s="31"/>
      <c r="Q21" s="5"/>
    </row>
    <row r="22" spans="1:17" s="32" customFormat="1" ht="28.5" customHeight="1">
      <c r="A22" s="172" t="s">
        <v>69</v>
      </c>
      <c r="B22" s="203">
        <v>1723.56</v>
      </c>
      <c r="C22" s="199">
        <v>1638.08</v>
      </c>
      <c r="D22" s="199">
        <v>1951.11</v>
      </c>
      <c r="E22" s="199">
        <v>1951.95</v>
      </c>
      <c r="F22" s="199">
        <v>1907.46</v>
      </c>
      <c r="G22" s="394">
        <f t="shared" si="4"/>
        <v>4.3052416316879949E-4</v>
      </c>
      <c r="H22" s="168">
        <f t="shared" si="5"/>
        <v>0.13251061755900584</v>
      </c>
      <c r="I22" s="168">
        <f t="shared" si="5"/>
        <v>0.1644486227778863</v>
      </c>
      <c r="J22" s="30"/>
      <c r="K22" s="16"/>
      <c r="L22" s="563"/>
      <c r="M22" s="18"/>
      <c r="N22" s="18"/>
      <c r="O22" s="31" t="s">
        <v>70</v>
      </c>
      <c r="P22" s="31"/>
      <c r="Q22" s="5"/>
    </row>
    <row r="23" spans="1:17" s="32" customFormat="1" ht="28.5" customHeight="1">
      <c r="A23" s="172" t="s">
        <v>465</v>
      </c>
      <c r="B23" s="203">
        <v>1422.88</v>
      </c>
      <c r="C23" s="199">
        <v>1346.82</v>
      </c>
      <c r="D23" s="199">
        <v>1579.37</v>
      </c>
      <c r="E23" s="199">
        <v>1561.61</v>
      </c>
      <c r="F23" s="199">
        <v>1538.03</v>
      </c>
      <c r="G23" s="167">
        <f t="shared" si="4"/>
        <v>-1.1244990090985674E-2</v>
      </c>
      <c r="H23" s="168">
        <f t="shared" si="5"/>
        <v>9.7499437760035779E-2</v>
      </c>
      <c r="I23" s="168">
        <f t="shared" si="5"/>
        <v>0.14197145869529715</v>
      </c>
      <c r="J23" s="30"/>
      <c r="K23" s="16"/>
      <c r="L23" s="563"/>
      <c r="M23" s="18"/>
      <c r="N23" s="18"/>
      <c r="O23" s="31"/>
      <c r="P23" s="31"/>
      <c r="Q23" s="5"/>
    </row>
    <row r="24" spans="1:17" s="32" customFormat="1" ht="28.5" customHeight="1">
      <c r="A24" s="172" t="s">
        <v>466</v>
      </c>
      <c r="B24" s="203">
        <v>1321.07</v>
      </c>
      <c r="C24" s="199">
        <v>1272.6500000000001</v>
      </c>
      <c r="D24" s="199">
        <v>1451.89</v>
      </c>
      <c r="E24" s="199">
        <v>1454.19</v>
      </c>
      <c r="F24" s="199">
        <v>1421.73</v>
      </c>
      <c r="G24" s="167">
        <f t="shared" si="4"/>
        <v>1.5841420493287739E-3</v>
      </c>
      <c r="H24" s="168">
        <f t="shared" si="5"/>
        <v>0.10076680266753479</v>
      </c>
      <c r="I24" s="168">
        <f t="shared" si="5"/>
        <v>0.11714139787058486</v>
      </c>
      <c r="J24" s="30"/>
      <c r="K24" s="16"/>
      <c r="L24" s="563"/>
      <c r="M24" s="18"/>
      <c r="N24" s="18"/>
      <c r="O24" s="31"/>
      <c r="P24" s="31"/>
      <c r="Q24" s="5"/>
    </row>
    <row r="25" spans="1:17" s="32" customFormat="1" ht="28.5" customHeight="1">
      <c r="A25" s="172" t="s">
        <v>28</v>
      </c>
      <c r="B25" s="203">
        <v>1680.57</v>
      </c>
      <c r="C25" s="199">
        <v>1620.55</v>
      </c>
      <c r="D25" s="199">
        <v>1886.9</v>
      </c>
      <c r="E25" s="199">
        <v>1881.32</v>
      </c>
      <c r="F25" s="199">
        <v>1837.14</v>
      </c>
      <c r="G25" s="167">
        <f t="shared" si="4"/>
        <v>-2.9572314378081277E-3</v>
      </c>
      <c r="H25" s="168">
        <f t="shared" si="5"/>
        <v>0.11945351874661569</v>
      </c>
      <c r="I25" s="168">
        <f t="shared" si="5"/>
        <v>0.13365215513251694</v>
      </c>
      <c r="J25" s="30"/>
      <c r="K25" s="16"/>
      <c r="L25" s="563"/>
      <c r="M25" s="18"/>
      <c r="N25" s="18"/>
      <c r="O25" s="31"/>
      <c r="P25" s="31"/>
      <c r="Q25" s="5"/>
    </row>
    <row r="26" spans="1:17" s="5" customFormat="1" ht="21" customHeight="1">
      <c r="A26" s="177" t="s">
        <v>29</v>
      </c>
      <c r="B26" s="200">
        <v>1905.81</v>
      </c>
      <c r="C26" s="201">
        <v>1838.8</v>
      </c>
      <c r="D26" s="201">
        <v>2136.4699999999998</v>
      </c>
      <c r="E26" s="201">
        <v>2138.91</v>
      </c>
      <c r="F26" s="201">
        <v>2088.83</v>
      </c>
      <c r="G26" s="163">
        <f t="shared" si="4"/>
        <v>1.142070799028394E-3</v>
      </c>
      <c r="H26" s="164">
        <f t="shared" si="5"/>
        <v>0.12231019881310301</v>
      </c>
      <c r="I26" s="164">
        <f t="shared" si="5"/>
        <v>0.13597454861866431</v>
      </c>
      <c r="J26" s="33"/>
      <c r="K26" s="16"/>
      <c r="L26" s="563"/>
      <c r="M26" s="18"/>
      <c r="N26" s="18"/>
      <c r="O26" s="18"/>
      <c r="P26" s="18"/>
    </row>
    <row r="27" spans="1:17" s="32" customFormat="1" ht="21" customHeight="1">
      <c r="A27" s="172" t="s">
        <v>30</v>
      </c>
      <c r="B27" s="203">
        <v>2003.62</v>
      </c>
      <c r="C27" s="199">
        <v>1908.23</v>
      </c>
      <c r="D27" s="199">
        <v>2267.41</v>
      </c>
      <c r="E27" s="199">
        <v>2272.4699999999998</v>
      </c>
      <c r="F27" s="199">
        <v>2221.19</v>
      </c>
      <c r="G27" s="167">
        <f t="shared" si="4"/>
        <v>2.2316211007271658E-3</v>
      </c>
      <c r="H27" s="168">
        <f t="shared" si="5"/>
        <v>0.13418213034407711</v>
      </c>
      <c r="I27" s="168">
        <f t="shared" si="5"/>
        <v>0.16400538719127145</v>
      </c>
      <c r="J27" s="30"/>
      <c r="K27" s="16"/>
      <c r="L27" s="563"/>
      <c r="M27" s="18"/>
      <c r="N27" s="18"/>
      <c r="O27" s="31"/>
      <c r="P27" s="31"/>
      <c r="Q27" s="5"/>
    </row>
    <row r="28" spans="1:17" s="32" customFormat="1" ht="21" customHeight="1">
      <c r="A28" s="172" t="s">
        <v>31</v>
      </c>
      <c r="B28" s="203">
        <v>1894.25</v>
      </c>
      <c r="C28" s="199">
        <v>1827.7</v>
      </c>
      <c r="D28" s="199">
        <v>2123.85</v>
      </c>
      <c r="E28" s="199">
        <v>2126.2399999999998</v>
      </c>
      <c r="F28" s="199">
        <v>2076.58</v>
      </c>
      <c r="G28" s="167">
        <f t="shared" si="4"/>
        <v>1.1253148762859766E-3</v>
      </c>
      <c r="H28" s="168">
        <f t="shared" si="5"/>
        <v>0.12247063481589016</v>
      </c>
      <c r="I28" s="168">
        <f t="shared" si="5"/>
        <v>0.13617114406084152</v>
      </c>
      <c r="J28" s="30"/>
      <c r="K28" s="16"/>
      <c r="L28" s="563"/>
      <c r="M28" s="18"/>
      <c r="N28" s="18"/>
      <c r="O28" s="31"/>
      <c r="P28" s="31"/>
      <c r="Q28" s="5"/>
    </row>
    <row r="29" spans="1:17" s="32" customFormat="1" ht="28.5" customHeight="1">
      <c r="A29" s="172" t="s">
        <v>32</v>
      </c>
      <c r="B29" s="203">
        <v>2295.89</v>
      </c>
      <c r="C29" s="199">
        <v>2221.54</v>
      </c>
      <c r="D29" s="199">
        <v>2601.5100000000002</v>
      </c>
      <c r="E29" s="199">
        <v>2598.79</v>
      </c>
      <c r="F29" s="199">
        <v>2529.9299999999998</v>
      </c>
      <c r="G29" s="167">
        <f t="shared" si="4"/>
        <v>-1.0455466248449063E-3</v>
      </c>
      <c r="H29" s="168">
        <f t="shared" si="5"/>
        <v>0.13193140786361712</v>
      </c>
      <c r="I29" s="168">
        <f t="shared" si="5"/>
        <v>0.13881811716196868</v>
      </c>
      <c r="J29" s="30"/>
      <c r="K29" s="16"/>
      <c r="L29" s="563"/>
      <c r="M29" s="18"/>
      <c r="N29" s="18"/>
      <c r="O29" s="31"/>
      <c r="P29" s="31"/>
      <c r="Q29" s="5"/>
    </row>
    <row r="30" spans="1:17" s="32" customFormat="1" ht="28.5" customHeight="1">
      <c r="A30" s="172" t="s">
        <v>33</v>
      </c>
      <c r="B30" s="203">
        <v>2284.23</v>
      </c>
      <c r="C30" s="199">
        <v>2188.92</v>
      </c>
      <c r="D30" s="199">
        <v>2548.46</v>
      </c>
      <c r="E30" s="199">
        <v>2561.17</v>
      </c>
      <c r="F30" s="199">
        <v>2488.9899999999998</v>
      </c>
      <c r="G30" s="167">
        <f t="shared" si="4"/>
        <v>4.9873256790375908E-3</v>
      </c>
      <c r="H30" s="168">
        <f t="shared" si="5"/>
        <v>0.12123998021215021</v>
      </c>
      <c r="I30" s="168">
        <f t="shared" si="5"/>
        <v>0.1370858688302905</v>
      </c>
      <c r="J30" s="30"/>
      <c r="K30" s="16"/>
      <c r="L30" s="563"/>
      <c r="M30" s="18"/>
      <c r="N30" s="18"/>
      <c r="O30" s="31"/>
      <c r="P30" s="31"/>
      <c r="Q30" s="5"/>
    </row>
    <row r="31" spans="1:17" s="32" customFormat="1" ht="28.5" customHeight="1">
      <c r="A31" s="178" t="s">
        <v>34</v>
      </c>
      <c r="B31" s="208">
        <v>2131.79</v>
      </c>
      <c r="C31" s="209">
        <v>2068.27</v>
      </c>
      <c r="D31" s="209">
        <v>2408.63</v>
      </c>
      <c r="E31" s="209">
        <v>2398.42</v>
      </c>
      <c r="F31" s="209">
        <v>2353.64</v>
      </c>
      <c r="G31" s="179">
        <f t="shared" si="4"/>
        <v>-4.2389242017246698E-3</v>
      </c>
      <c r="H31" s="180">
        <f t="shared" si="5"/>
        <v>0.12507329521200505</v>
      </c>
      <c r="I31" s="180">
        <f t="shared" si="5"/>
        <v>0.13797521600177931</v>
      </c>
      <c r="J31" s="30"/>
      <c r="K31" s="16"/>
      <c r="L31" s="563"/>
      <c r="M31" s="18"/>
      <c r="N31" s="18"/>
      <c r="O31" s="31"/>
      <c r="P31" s="31"/>
      <c r="Q31" s="5"/>
    </row>
    <row r="32" spans="1:17" ht="26.25" customHeight="1">
      <c r="A32" s="985" t="s">
        <v>461</v>
      </c>
      <c r="B32" s="986"/>
      <c r="C32" s="986"/>
      <c r="D32" s="986"/>
      <c r="E32" s="986"/>
      <c r="F32" s="986"/>
      <c r="G32" s="986"/>
      <c r="H32" s="986"/>
      <c r="I32" s="986"/>
    </row>
    <row r="39" spans="7:7">
      <c r="G39" s="32"/>
    </row>
  </sheetData>
  <mergeCells count="21">
    <mergeCell ref="O6:Q6"/>
    <mergeCell ref="A1:I1"/>
    <mergeCell ref="A3:I3"/>
    <mergeCell ref="A4:A7"/>
    <mergeCell ref="B4:C4"/>
    <mergeCell ref="D4:I4"/>
    <mergeCell ref="B5:B6"/>
    <mergeCell ref="C5:C6"/>
    <mergeCell ref="D5:D6"/>
    <mergeCell ref="E5:E6"/>
    <mergeCell ref="F5:F6"/>
    <mergeCell ref="G5:I5"/>
    <mergeCell ref="G6:G7"/>
    <mergeCell ref="H6:H7"/>
    <mergeCell ref="I6:I7"/>
    <mergeCell ref="K6:M6"/>
    <mergeCell ref="B7:F7"/>
    <mergeCell ref="A8:I8"/>
    <mergeCell ref="A12:I12"/>
    <mergeCell ref="A18:I18"/>
    <mergeCell ref="A32:I32"/>
  </mergeCells>
  <hyperlinks>
    <hyperlink ref="J3" location="'Spis treści'!A1" display="Powrót do spisu" xr:uid="{DD0D28D0-ED35-44F9-9A32-D2C77176BF8F}"/>
  </hyperlinks>
  <printOptions horizontalCentered="1"/>
  <pageMargins left="0.51181102362204722" right="0.51181102362204722" top="0.6692913385826772" bottom="0.55118110236220474" header="0.31496062992125984" footer="0.31496062992125984"/>
  <pageSetup paperSize="9" scale="80" orientation="portrait" horizontalDpi="4294967293" verticalDpi="4294967293"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topLeftCell="A31" zoomScale="90" zoomScaleNormal="100" zoomScaleSheetLayoutView="90" workbookViewId="0"/>
  </sheetViews>
  <sheetFormatPr defaultRowHeight="15"/>
  <cols>
    <col min="1" max="1" width="77.125" customWidth="1"/>
    <col min="2" max="2" width="6.625" customWidth="1"/>
    <col min="3" max="3" width="6" customWidth="1"/>
  </cols>
  <sheetData>
    <row r="1" spans="1:3" ht="15" customHeight="1">
      <c r="A1" s="100" t="s">
        <v>0</v>
      </c>
      <c r="B1" s="60"/>
      <c r="C1" s="60"/>
    </row>
    <row r="2" spans="1:3" ht="15" customHeight="1">
      <c r="A2" s="66"/>
      <c r="B2" s="75" t="s">
        <v>278</v>
      </c>
      <c r="C2" s="76" t="s">
        <v>276</v>
      </c>
    </row>
    <row r="3" spans="1:3" ht="18.75" customHeight="1">
      <c r="A3" s="390" t="s">
        <v>274</v>
      </c>
      <c r="B3" s="326" t="s">
        <v>279</v>
      </c>
      <c r="C3" s="333">
        <v>5</v>
      </c>
    </row>
    <row r="4" spans="1:3" ht="24" customHeight="1">
      <c r="A4" s="391" t="s">
        <v>275</v>
      </c>
      <c r="B4" s="73" t="s">
        <v>279</v>
      </c>
      <c r="C4" s="77">
        <v>11</v>
      </c>
    </row>
    <row r="5" spans="1:3" ht="24" customHeight="1">
      <c r="A5" s="387" t="s">
        <v>463</v>
      </c>
      <c r="B5" s="73" t="s">
        <v>279</v>
      </c>
      <c r="C5" s="77">
        <v>11</v>
      </c>
    </row>
    <row r="6" spans="1:3" ht="24.75" customHeight="1">
      <c r="A6" s="99" t="s">
        <v>277</v>
      </c>
      <c r="B6" s="80"/>
      <c r="C6" s="77"/>
    </row>
    <row r="7" spans="1:3" ht="27" customHeight="1">
      <c r="A7" s="71" t="s">
        <v>451</v>
      </c>
      <c r="B7" s="78"/>
      <c r="C7" s="78"/>
    </row>
    <row r="8" spans="1:3" ht="24" customHeight="1">
      <c r="A8" s="384" t="s">
        <v>331</v>
      </c>
      <c r="B8" s="412">
        <v>1</v>
      </c>
      <c r="C8" s="74">
        <v>12</v>
      </c>
    </row>
    <row r="9" spans="1:3" ht="36" customHeight="1">
      <c r="A9" s="385" t="s">
        <v>332</v>
      </c>
      <c r="B9" s="809">
        <v>2</v>
      </c>
      <c r="C9" s="810">
        <v>13</v>
      </c>
    </row>
    <row r="10" spans="1:3" ht="21" customHeight="1">
      <c r="A10" s="384" t="s">
        <v>579</v>
      </c>
      <c r="B10" s="412">
        <v>3</v>
      </c>
      <c r="C10" s="74">
        <v>13</v>
      </c>
    </row>
    <row r="11" spans="1:3" ht="24" customHeight="1">
      <c r="A11" s="384" t="s">
        <v>266</v>
      </c>
      <c r="B11" s="386">
        <v>4</v>
      </c>
      <c r="C11" s="74">
        <v>14</v>
      </c>
    </row>
    <row r="12" spans="1:3" ht="24" customHeight="1">
      <c r="A12" s="384" t="s">
        <v>580</v>
      </c>
      <c r="B12" s="412">
        <v>5</v>
      </c>
      <c r="C12" s="74">
        <v>14</v>
      </c>
    </row>
    <row r="13" spans="1:3" ht="24" customHeight="1">
      <c r="A13" s="411" t="s">
        <v>472</v>
      </c>
      <c r="B13" s="412">
        <v>6</v>
      </c>
      <c r="C13" s="74">
        <v>15</v>
      </c>
    </row>
    <row r="14" spans="1:3" ht="24" customHeight="1">
      <c r="A14" s="411" t="s">
        <v>471</v>
      </c>
      <c r="B14" s="412">
        <v>7</v>
      </c>
      <c r="C14" s="74">
        <v>15</v>
      </c>
    </row>
    <row r="15" spans="1:3" ht="24" customHeight="1">
      <c r="A15" s="413" t="s">
        <v>321</v>
      </c>
      <c r="B15" s="414">
        <v>8</v>
      </c>
      <c r="C15" s="74">
        <v>16</v>
      </c>
    </row>
    <row r="16" spans="1:3" ht="36" customHeight="1">
      <c r="A16" s="384" t="s">
        <v>473</v>
      </c>
      <c r="B16" s="414">
        <v>9</v>
      </c>
      <c r="C16" s="74">
        <v>16</v>
      </c>
    </row>
    <row r="17" spans="1:3" ht="36" customHeight="1">
      <c r="A17" s="384" t="s">
        <v>322</v>
      </c>
      <c r="B17" s="414">
        <v>10</v>
      </c>
      <c r="C17" s="74">
        <v>17</v>
      </c>
    </row>
    <row r="18" spans="1:3" ht="36" customHeight="1">
      <c r="A18" s="384" t="s">
        <v>474</v>
      </c>
      <c r="B18" s="414">
        <v>11</v>
      </c>
      <c r="C18" s="74">
        <v>17</v>
      </c>
    </row>
    <row r="19" spans="1:3" ht="36" customHeight="1">
      <c r="A19" s="384" t="s">
        <v>496</v>
      </c>
      <c r="B19" s="414">
        <v>12</v>
      </c>
      <c r="C19" s="74">
        <v>18</v>
      </c>
    </row>
    <row r="20" spans="1:3" ht="30" customHeight="1">
      <c r="A20" s="71" t="s">
        <v>452</v>
      </c>
      <c r="B20" s="79"/>
      <c r="C20" s="79"/>
    </row>
    <row r="21" spans="1:3" ht="21.75" customHeight="1">
      <c r="A21" s="72" t="s">
        <v>453</v>
      </c>
      <c r="B21" s="73"/>
      <c r="C21" s="80"/>
    </row>
    <row r="22" spans="1:3" ht="24" customHeight="1">
      <c r="A22" s="413" t="s">
        <v>265</v>
      </c>
      <c r="B22" s="408" t="s">
        <v>582</v>
      </c>
      <c r="C22" s="74">
        <v>19</v>
      </c>
    </row>
    <row r="23" spans="1:3" ht="24" customHeight="1">
      <c r="A23" s="413" t="s">
        <v>581</v>
      </c>
      <c r="B23" s="408" t="s">
        <v>583</v>
      </c>
      <c r="C23" s="74">
        <v>20</v>
      </c>
    </row>
    <row r="24" spans="1:3" ht="24" customHeight="1">
      <c r="A24" s="413" t="s">
        <v>510</v>
      </c>
      <c r="B24" s="408" t="s">
        <v>584</v>
      </c>
      <c r="C24" s="74">
        <v>21</v>
      </c>
    </row>
    <row r="25" spans="1:3" ht="36" customHeight="1">
      <c r="A25" s="384" t="s">
        <v>501</v>
      </c>
      <c r="B25" s="408" t="s">
        <v>585</v>
      </c>
      <c r="C25" s="74">
        <v>22</v>
      </c>
    </row>
    <row r="26" spans="1:3" ht="24" customHeight="1">
      <c r="A26" s="413" t="s">
        <v>333</v>
      </c>
      <c r="B26" s="408" t="s">
        <v>586</v>
      </c>
      <c r="C26" s="74">
        <v>23</v>
      </c>
    </row>
    <row r="27" spans="1:3" ht="36" customHeight="1">
      <c r="A27" s="384" t="s">
        <v>502</v>
      </c>
      <c r="B27" s="408" t="s">
        <v>587</v>
      </c>
      <c r="C27" s="74">
        <v>25</v>
      </c>
    </row>
    <row r="28" spans="1:3" ht="24" customHeight="1">
      <c r="A28" s="413" t="s">
        <v>334</v>
      </c>
      <c r="B28" s="408" t="s">
        <v>588</v>
      </c>
      <c r="C28" s="74">
        <v>26</v>
      </c>
    </row>
    <row r="29" spans="1:3" ht="36" customHeight="1">
      <c r="A29" s="384" t="s">
        <v>503</v>
      </c>
      <c r="B29" s="408" t="s">
        <v>589</v>
      </c>
      <c r="C29" s="74">
        <v>27</v>
      </c>
    </row>
    <row r="30" spans="1:3" ht="24" customHeight="1">
      <c r="A30" s="72" t="s">
        <v>462</v>
      </c>
      <c r="B30" s="75" t="s">
        <v>278</v>
      </c>
      <c r="C30" s="76" t="s">
        <v>276</v>
      </c>
    </row>
    <row r="31" spans="1:3" ht="24" customHeight="1">
      <c r="A31" s="413" t="s">
        <v>475</v>
      </c>
      <c r="B31" s="408" t="s">
        <v>590</v>
      </c>
      <c r="C31" s="74">
        <v>28</v>
      </c>
    </row>
    <row r="32" spans="1:3" ht="24" customHeight="1">
      <c r="A32" s="413" t="s">
        <v>335</v>
      </c>
      <c r="B32" s="408" t="s">
        <v>591</v>
      </c>
      <c r="C32" s="74">
        <v>28</v>
      </c>
    </row>
    <row r="33" spans="1:6" ht="24" customHeight="1">
      <c r="A33" s="413" t="s">
        <v>80</v>
      </c>
      <c r="B33" s="408" t="s">
        <v>592</v>
      </c>
      <c r="C33" s="74">
        <v>29</v>
      </c>
    </row>
    <row r="34" spans="1:6" ht="24" customHeight="1">
      <c r="A34" s="413" t="s">
        <v>337</v>
      </c>
      <c r="B34" s="408" t="s">
        <v>593</v>
      </c>
      <c r="C34" s="74">
        <v>29</v>
      </c>
    </row>
    <row r="35" spans="1:6" ht="30" customHeight="1">
      <c r="A35" s="72" t="s">
        <v>539</v>
      </c>
      <c r="B35" s="81"/>
      <c r="C35" s="81"/>
    </row>
    <row r="36" spans="1:6" ht="24.75" customHeight="1">
      <c r="A36" s="384" t="s">
        <v>540</v>
      </c>
      <c r="B36" s="412" t="s">
        <v>594</v>
      </c>
      <c r="C36" s="74">
        <v>30</v>
      </c>
    </row>
    <row r="37" spans="1:6" ht="24" customHeight="1">
      <c r="A37" s="72" t="s">
        <v>454</v>
      </c>
      <c r="B37" s="81"/>
      <c r="C37" s="81"/>
    </row>
    <row r="38" spans="1:6" ht="24" customHeight="1">
      <c r="A38" s="384" t="s">
        <v>267</v>
      </c>
      <c r="B38" s="412" t="s">
        <v>595</v>
      </c>
      <c r="C38" s="74">
        <v>31</v>
      </c>
    </row>
    <row r="39" spans="1:6" ht="24" customHeight="1">
      <c r="A39" s="384" t="s">
        <v>336</v>
      </c>
      <c r="B39" s="412" t="s">
        <v>596</v>
      </c>
      <c r="C39" s="74">
        <v>31</v>
      </c>
    </row>
    <row r="40" spans="1:6" ht="24" customHeight="1">
      <c r="A40" s="413" t="s">
        <v>268</v>
      </c>
      <c r="B40" s="412" t="s">
        <v>597</v>
      </c>
      <c r="C40" s="396">
        <v>33</v>
      </c>
    </row>
    <row r="41" spans="1:6" ht="24" customHeight="1">
      <c r="A41" s="413" t="s">
        <v>269</v>
      </c>
      <c r="B41" s="412" t="s">
        <v>598</v>
      </c>
      <c r="C41" s="396">
        <v>33</v>
      </c>
    </row>
    <row r="42" spans="1:6" ht="24" customHeight="1">
      <c r="A42" s="71" t="s">
        <v>325</v>
      </c>
      <c r="B42" s="78"/>
      <c r="C42" s="78"/>
    </row>
    <row r="43" spans="1:6" ht="24" customHeight="1">
      <c r="A43" s="413" t="s">
        <v>476</v>
      </c>
      <c r="B43" s="408" t="s">
        <v>599</v>
      </c>
      <c r="C43" s="74">
        <v>35</v>
      </c>
    </row>
    <row r="44" spans="1:6" ht="24" customHeight="1">
      <c r="A44" s="413" t="s">
        <v>477</v>
      </c>
      <c r="B44" s="408" t="s">
        <v>600</v>
      </c>
      <c r="C44" s="74">
        <v>36</v>
      </c>
    </row>
    <row r="45" spans="1:6" ht="24" customHeight="1">
      <c r="A45" s="413" t="s">
        <v>478</v>
      </c>
      <c r="B45" s="408" t="s">
        <v>601</v>
      </c>
      <c r="C45" s="74">
        <v>36</v>
      </c>
      <c r="D45" s="865"/>
      <c r="E45" s="865"/>
      <c r="F45" s="865"/>
    </row>
    <row r="46" spans="1:6" ht="24" customHeight="1">
      <c r="A46" s="413" t="s">
        <v>479</v>
      </c>
      <c r="B46" s="408" t="s">
        <v>602</v>
      </c>
      <c r="C46" s="74">
        <v>37</v>
      </c>
      <c r="D46" s="865"/>
      <c r="E46" s="865"/>
      <c r="F46" s="865"/>
    </row>
    <row r="47" spans="1:6" ht="36" customHeight="1">
      <c r="A47" s="384" t="s">
        <v>480</v>
      </c>
      <c r="B47" s="408" t="s">
        <v>603</v>
      </c>
      <c r="C47" s="74">
        <v>38</v>
      </c>
    </row>
    <row r="48" spans="1:6" ht="36" customHeight="1">
      <c r="A48" s="384" t="s">
        <v>533</v>
      </c>
      <c r="B48" s="408" t="s">
        <v>604</v>
      </c>
      <c r="C48" s="74">
        <v>38</v>
      </c>
    </row>
    <row r="49" spans="1:8" ht="24" customHeight="1">
      <c r="A49" s="413" t="s">
        <v>338</v>
      </c>
      <c r="B49" s="408" t="s">
        <v>605</v>
      </c>
      <c r="C49" s="74">
        <v>39</v>
      </c>
    </row>
    <row r="50" spans="1:8" ht="24" customHeight="1">
      <c r="A50" s="413" t="s">
        <v>481</v>
      </c>
      <c r="B50" s="408" t="s">
        <v>606</v>
      </c>
      <c r="C50" s="74">
        <v>39</v>
      </c>
    </row>
    <row r="51" spans="1:8" ht="24" customHeight="1">
      <c r="A51" s="71" t="s">
        <v>455</v>
      </c>
    </row>
    <row r="52" spans="1:8" ht="24" customHeight="1">
      <c r="A52" s="413" t="s">
        <v>511</v>
      </c>
      <c r="B52" s="408" t="s">
        <v>607</v>
      </c>
      <c r="C52" s="74">
        <v>40</v>
      </c>
    </row>
    <row r="53" spans="1:8" s="68" customFormat="1" ht="24" customHeight="1">
      <c r="A53" s="413" t="s">
        <v>482</v>
      </c>
      <c r="B53" s="408" t="s">
        <v>608</v>
      </c>
      <c r="C53" s="74">
        <v>40</v>
      </c>
    </row>
    <row r="54" spans="1:8" ht="36" customHeight="1">
      <c r="A54" s="99" t="s">
        <v>273</v>
      </c>
      <c r="B54" s="75" t="s">
        <v>278</v>
      </c>
      <c r="C54" s="76" t="s">
        <v>276</v>
      </c>
    </row>
    <row r="55" spans="1:8" ht="24" customHeight="1">
      <c r="A55" s="413" t="s">
        <v>509</v>
      </c>
      <c r="B55" s="408">
        <v>1</v>
      </c>
      <c r="C55" s="74">
        <v>20</v>
      </c>
      <c r="H55" s="388"/>
    </row>
    <row r="56" spans="1:8" ht="36" customHeight="1">
      <c r="A56" s="384" t="s">
        <v>529</v>
      </c>
      <c r="B56" s="408">
        <v>2</v>
      </c>
      <c r="C56" s="74">
        <v>21</v>
      </c>
      <c r="H56" s="388"/>
    </row>
    <row r="57" spans="1:8" ht="24" customHeight="1">
      <c r="A57" s="413" t="s">
        <v>271</v>
      </c>
      <c r="B57" s="414">
        <v>3</v>
      </c>
      <c r="C57" s="74">
        <v>24</v>
      </c>
    </row>
    <row r="58" spans="1:8" ht="24" customHeight="1">
      <c r="A58" s="413" t="s">
        <v>272</v>
      </c>
      <c r="B58" s="410">
        <v>4</v>
      </c>
      <c r="C58" s="74">
        <v>32</v>
      </c>
    </row>
    <row r="59" spans="1:8" ht="24" customHeight="1">
      <c r="A59" s="413" t="s">
        <v>270</v>
      </c>
      <c r="B59" s="410">
        <v>5</v>
      </c>
      <c r="C59" s="74">
        <v>34</v>
      </c>
    </row>
  </sheetData>
  <mergeCells count="2">
    <mergeCell ref="D45:F45"/>
    <mergeCell ref="D46:F46"/>
  </mergeCells>
  <hyperlinks>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40:B40" location="'Tab 3 (28) i 4 (29)'!A1"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2:B22" location="'Tab 1 (13)'!A1" display="Przeciętna miesięczna liczba emerytur i rent według rodzajów świadczeń" xr:uid="{289DC139-A611-4D80-B61D-97BE9377F676}"/>
    <hyperlink ref="A23:B23" location="'Tab 2 (14) i wykres 1'!Obszar_wydruku" display="Przeciętna miesięczna liczba świadczeniobiorców oraz liczba ubezpieczonych według województw" xr:uid="{3D416758-7404-46A1-A888-C991328E9B01}"/>
    <hyperlink ref="A55:B55" location="'Tab 2 (14) i wykres 1'!Obszar_wydruku" display="Przeciętna miesięczna liczba świadczeniobiorców na tle liczby ubezpieczonych" xr:uid="{6A039A16-4291-49D7-AEF2-A9C2B4BDE6E6}"/>
    <hyperlink ref="A24:B24" location="'Tab 3 (15) i wykres 2'!A1" display="Przeciętne miesięczne świadczenia emerytalno-rentowe według województw" xr:uid="{ECBB5FF5-3B61-4A87-8E34-9E1E6121D550}"/>
    <hyperlink ref="A56:B56" location="'Tab 3 (15) i wykres 2'!A1" display="Przeciętne miesięczne świadczenia rolne wypłacane z FER w odniesieniu do świadczeń realizowanych przez KRUS ogółem " xr:uid="{DB3AB437-A7AB-492A-9720-1124CDB2AB9E}"/>
    <hyperlink ref="A25:B25" location="'Tab 4 (16)'!A1" display="Przeciętna miesięczna liczba emerytur i rent według województw oraz świadczeń emerytalnych wypłaconych przez MON, MSWiA i MS" xr:uid="{1068F3F2-6E3A-4EC0-B4F5-50CAF37CF25D}"/>
    <hyperlink ref="A26:B26" location="'Tab 5 (17)'!A1" display="Wydatki na świadczenia emerytalno-rentowe według rodzajów świadczeń" xr:uid="{8201A737-EE2A-47E3-A8D9-756A4EB5B97C}"/>
    <hyperlink ref="A57:B57" location="'Wykres 3'!Obszar_wydruku" display="Struktura wydatków na świadczenia finansowane z Funduszu Emerytalno-Rentowego" xr:uid="{9EE13809-F626-4D02-B429-8160E2108C8A}"/>
    <hyperlink ref="A27:B27" location="'Tab 6 (18)'!A1" display="Wydatki na świadczenia emerytalno-rentowe według województw oraz świadczenia emerytalne wypłacone przez MON, MSWiA i MS" xr:uid="{B7649053-4E20-4AB2-953A-35C16FF6FCA3}"/>
    <hyperlink ref="A28:B28" location="'Tab 7 (19)'!A1" display="Przeciętne miesięczne świadczenie emerytalno-rentowe według rodzajów świadczeń" xr:uid="{189F24A9-6BDE-4A84-B4A9-2859F26FEC28}"/>
    <hyperlink ref="A29:B29" location="'Tab 8 (20)'!A1" display="Przeciętne miesięczne świadczenie emerytalno-rentowe według województw oraz przeciętne miesięczne świadczenie emerytalne wypłacone przez MON, MSWiA i MS" xr:uid="{3B8E4BE9-DD20-4784-A29E-9FF06F905810}"/>
    <hyperlink ref="A31:B32" location="'Tab 14 (27) i 15 (28)'!Obszar_wydruku" display="Zasiłki macierzyńskie" xr:uid="{A1324B69-7D20-42EE-B664-BEA5D85250FE}"/>
    <hyperlink ref="A33:B34" location="'Tab 16 (29) i 17 (30)'!Obszar_wydruku" display="Zasiłki pogrzebowe" xr:uid="{C8BD0FD0-EBCC-4C09-9B9F-5423A0CED00E}"/>
    <hyperlink ref="A36:B36" location="'Tab 1 (25)'!A1" display="Świadczenia zlecone do wypłaty Kasie Rolniczego Ubezpieczenia Społecznego" xr:uid="{D44CCE19-A1B8-4C61-ADB7-160C144070A7}"/>
    <hyperlink ref="A38:B39" location="'Tab 1 (32) i 2 (33)'!Obszar_wydruku" display="Zasiłki chorobowe i jednorazowe odszkodowania" xr:uid="{91C4685F-84C9-4EDA-B276-C954E0CF17B1}"/>
    <hyperlink ref="A58:B58" location="'Wykres 4'!A1" display="Struktura wydatków na świadczenia finansowane z Funduszu Składkowego" xr:uid="{FD3C20A7-4C08-40A5-BEB2-852AFAD86B76}"/>
    <hyperlink ref="A41:B41" location="'Tab 3 (28) i 4 (29)'!A1" display="Wypadki i choroby zawodowe, z tytułu których przyznano jednorazowe odszkodowania według województw " xr:uid="{B1E6C929-414B-4CCC-BAB6-1DE51605145E}"/>
    <hyperlink ref="A59:B59" location="'Wykres 5'!A1" display="Wypadki przy pracy rolniczej" xr:uid="{F1017799-3C06-454A-A529-1F07BC06D1FE}"/>
    <hyperlink ref="A43:B43" location="'Tab 1 (30)'!A1" display="Liczba płatników składek według województw" xr:uid="{F2F860A1-F459-4256-B8AC-6B0A8E27BCE0}"/>
    <hyperlink ref="A44:B45" location="'Tab 2 (37) i 3 (38)'!Obszar_wydruku" display="Liczba ubezpieczonych według statusu ubezpieczonego" xr:uid="{E15EF40B-097C-48BC-B78B-5866AA6BBF26}"/>
    <hyperlink ref="A46:B46" location="'Tab 4 (33)'!A1" display="Liczba ubezpieczonych według województw" xr:uid="{6881323C-1A86-4D94-A83C-A68DB237A714}"/>
    <hyperlink ref="A47:B48" location="'Tab 6 (41) i 7 (42)'!Obszar_wydruku" display="Liczba ubezpieczonych z tytułu prowadzenia jednocześnie działalności rolniczej i pozarolniczej działalności gospodarczej według województw" xr:uid="{70A8AB8F-324E-4A7E-B5C1-8FDAB9126D38}"/>
    <hyperlink ref="A49:B50" location="'Tab 7 (36) i 8 (37)'!A1" display="Przypis i wpływy należności z tytułu składek na ubezpieczenie społeczne rolników według województw" xr:uid="{E7169288-886E-4FAD-9143-0424B03DE54A}"/>
    <hyperlink ref="A52:B53" location="'Tab 1 (38) i 2 (39)'!A1" display="Liczba osób podlegających ubezpieczeniu zdrowotnemu według województw" xr:uid="{867205A3-7207-4735-BABB-1D164DEFC374}"/>
    <hyperlink ref="A12:B12" location="'Tab 2 i 3'!A1" display="Wnioski o przyznanie emerytur i rent według rodzajów świadczeń" xr:uid="{130FBD25-B1E7-43A8-97DE-2227A0D97368}"/>
    <hyperlink ref="A10" location="'Tab 2 i 3'!A1" display="Wnioski i decyzje w sprawach o przyznanie rodzicielskich świadczeń uzupełniających według województw " xr:uid="{7CCC84AE-D022-497E-8924-04824806B8C9}"/>
    <hyperlink ref="A11" location="'Tab 4 i 5'!A1" display="Wnioski o przyznanie emerytur i rent według rodzajów świadczeń" xr:uid="{7F8E0CB7-1CBD-46DB-9A66-2BD21D1C9468}"/>
    <hyperlink ref="A12" location="'Tab 4 i 5'!A1" display="Wnioski o przyznanie emerytur i rent według województw" xr:uid="{26DCAEF6-1396-4191-97D9-7A33C57C3675}"/>
    <hyperlink ref="A13" location="'Tab 6 i 7'!A1" display="Decyzje i postępowania umorzone w sprawach o emerytury i renty według rodzajów świadczeń" xr:uid="{9C219846-301A-470F-A149-264ADA533E81}"/>
    <hyperlink ref="A14" location="'Tab 6 i 7'!A1" display="Decyzje i postępowania umorzone w sprawach o emerytury i renty według województw" xr:uid="{A41C4778-BBD8-4650-9C05-F07E49F2E8AF}"/>
    <hyperlink ref="B10" location="'Tab 2 i 3'!A1" display="'Tab 2 i 3'!A1" xr:uid="{40B3D51D-8519-44D4-80E2-E5C6A9816524}"/>
    <hyperlink ref="B12" location="'Tab 4 i 5'!A1" display="'Tab 4 i 5'!A1" xr:uid="{18DE95DE-24C1-40C9-8FF9-69650F494A0D}"/>
    <hyperlink ref="B13" location="'Tab 6 i 7'!A1" display="'Tab 6 i 7'!A1" xr:uid="{1D541844-FFBD-4798-98D0-069144DF84F2}"/>
    <hyperlink ref="B14" location="'Tab 6 i 7'!A1" display="'Tab 6 i 7'!A1" xr:uid="{B0BFE763-6E9A-44A9-9571-C0D0EC3EA384}"/>
    <hyperlink ref="A31:B31" location="'Tab 9 (21) i 10 (22)'!Obszar_wydruku" display="Zasiłki macierzyńskie" xr:uid="{2E69FE44-1C7B-495E-A866-06D7EA32405D}"/>
    <hyperlink ref="A32:B32" location="'Tab 9 (21) i 10 (22)'!A1" display="Zasiłki macierzyńskie według województw" xr:uid="{1087AA4E-B888-4FA7-B2A7-EBF14C534D89}"/>
    <hyperlink ref="A33:B33" location="'Tab 11 (23) i 12 (24)'!A1" display="Zasiłki pogrzebowe" xr:uid="{8C3B578E-B6F7-4C15-9FDD-72A9116729CB}"/>
    <hyperlink ref="A34:B34" location="'Tab 11 (23) i 12 (24)'!A1" display="Zasiłki pogrzebowe według województw" xr:uid="{1FBAED55-6A91-4832-AD1F-1F0BB1AFF3D5}"/>
    <hyperlink ref="A38:B38" location="'Tab 1 (26) i 2 (27)'!A1" display="Zasiłki chorobowe i jednorazowe odszkodowania" xr:uid="{55F42118-31AC-4327-985A-01BEC13A2343}"/>
    <hyperlink ref="A39:B39" location="'Tab 1 (26) i 2 (27)'!A1" display="Zasiłki chorobowe i jednorazowe odszkodowania według województw" xr:uid="{D2D3FCAE-1432-4873-8B71-EE63D93554CB}"/>
    <hyperlink ref="A44:B44" location="'Tab 2 (31) i 3 (32)'!A1" display="Liczba ubezpieczonych według statusu ubezpieczonego" xr:uid="{C151FA33-C6AB-4DEC-83A4-25BC815AAB5F}"/>
    <hyperlink ref="A45:B45" location="'Tab 2 (31) i 3 (32)'!A1" display="Liczba ubezpieczonych i płatników składek" xr:uid="{A683316E-3FF8-4E5F-B574-928AE6A7281B}"/>
    <hyperlink ref="A48:B48" location="'Tab 5 (34) i 6 (35)'!A1" display="Liczba ubezpieczonych w KRUS przy jednoczesnym objęciu ubezpieczeniem społecznym w ZUS z innego tytułu według województw" xr:uid="{CB78C9C5-1A24-48D5-95AD-79CE0EA14B78}"/>
    <hyperlink ref="A47:B47" location="'Tab 5 (34) i 6 (35)'!A1" display="Liczba ubezpieczonych z tytułu prowadzenia jednocześnie działalności rolniczej i pozarolniczej działalności gospodarczej według województw" xr:uid="{2DEE4F36-A299-4226-A0DB-831732869239}"/>
    <hyperlink ref="A8:B8" location="'Tab 1'!A1" display="Emerytury i renty" xr:uid="{50C7525B-D4A7-4257-8871-0071DAE3204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6B34-9522-40CC-B46B-B62988F3DD3D}">
  <sheetPr>
    <tabColor theme="2"/>
  </sheetPr>
  <dimension ref="A1:I40"/>
  <sheetViews>
    <sheetView showGridLines="0" view="pageBreakPreview" topLeftCell="A4" zoomScale="90" zoomScaleNormal="100" zoomScaleSheetLayoutView="90" workbookViewId="0">
      <selection activeCell="B28" sqref="B28:B31"/>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944" t="s">
        <v>452</v>
      </c>
      <c r="B1" s="944"/>
      <c r="C1" s="944"/>
      <c r="D1" s="944"/>
      <c r="E1" s="944"/>
      <c r="F1" s="944"/>
      <c r="G1" s="944"/>
      <c r="H1" s="944"/>
    </row>
    <row r="2" spans="1:9" ht="23.25" customHeight="1">
      <c r="A2" s="10"/>
      <c r="B2" s="10"/>
      <c r="C2" s="10"/>
      <c r="D2" s="10"/>
      <c r="E2" s="10"/>
      <c r="F2" s="10"/>
      <c r="G2" s="10"/>
      <c r="H2" s="10"/>
    </row>
    <row r="3" spans="1:9" ht="34.5" customHeight="1">
      <c r="A3" s="959" t="s">
        <v>559</v>
      </c>
      <c r="B3" s="959"/>
      <c r="C3" s="959"/>
      <c r="D3" s="959"/>
      <c r="E3" s="959"/>
      <c r="F3" s="959"/>
      <c r="G3" s="959"/>
      <c r="H3" s="959"/>
      <c r="I3" s="384" t="s">
        <v>528</v>
      </c>
    </row>
    <row r="4" spans="1:9">
      <c r="A4" s="960" t="s">
        <v>13</v>
      </c>
      <c r="B4" s="960" t="s">
        <v>487</v>
      </c>
      <c r="C4" s="966" t="s">
        <v>71</v>
      </c>
      <c r="D4" s="967"/>
      <c r="E4" s="967"/>
      <c r="F4" s="967"/>
      <c r="G4" s="967"/>
      <c r="H4" s="968"/>
    </row>
    <row r="5" spans="1:9">
      <c r="A5" s="961"/>
      <c r="B5" s="961"/>
      <c r="C5" s="960" t="s">
        <v>423</v>
      </c>
      <c r="D5" s="960" t="s">
        <v>36</v>
      </c>
      <c r="E5" s="966" t="s">
        <v>35</v>
      </c>
      <c r="F5" s="967"/>
      <c r="G5" s="967"/>
      <c r="H5" s="968"/>
    </row>
    <row r="6" spans="1:9" ht="29.25" customHeight="1">
      <c r="A6" s="961"/>
      <c r="B6" s="961"/>
      <c r="C6" s="961"/>
      <c r="D6" s="961"/>
      <c r="E6" s="969" t="s">
        <v>72</v>
      </c>
      <c r="F6" s="970"/>
      <c r="G6" s="971" t="s">
        <v>426</v>
      </c>
      <c r="H6" s="971"/>
    </row>
    <row r="7" spans="1:9">
      <c r="A7" s="961"/>
      <c r="B7" s="961"/>
      <c r="C7" s="961"/>
      <c r="D7" s="961"/>
      <c r="E7" s="971" t="s">
        <v>39</v>
      </c>
      <c r="F7" s="972" t="s">
        <v>40</v>
      </c>
      <c r="G7" s="960" t="s">
        <v>41</v>
      </c>
      <c r="H7" s="972" t="s">
        <v>40</v>
      </c>
    </row>
    <row r="8" spans="1:9" ht="21.75" customHeight="1">
      <c r="A8" s="961"/>
      <c r="B8" s="962"/>
      <c r="C8" s="962"/>
      <c r="D8" s="962"/>
      <c r="E8" s="971"/>
      <c r="F8" s="972"/>
      <c r="G8" s="962"/>
      <c r="H8" s="972"/>
    </row>
    <row r="9" spans="1:9" ht="17.25" customHeight="1">
      <c r="A9" s="961"/>
      <c r="B9" s="975" t="s">
        <v>662</v>
      </c>
      <c r="C9" s="976"/>
      <c r="D9" s="976"/>
      <c r="E9" s="976"/>
      <c r="F9" s="976"/>
      <c r="G9" s="976"/>
      <c r="H9" s="977"/>
    </row>
    <row r="10" spans="1:9" ht="19.5" customHeight="1">
      <c r="A10" s="962"/>
      <c r="B10" s="969" t="s">
        <v>327</v>
      </c>
      <c r="C10" s="1010"/>
      <c r="D10" s="1010"/>
      <c r="E10" s="1010"/>
      <c r="F10" s="1010"/>
      <c r="G10" s="1010"/>
      <c r="H10" s="970"/>
    </row>
    <row r="11" spans="1:9" ht="21" customHeight="1">
      <c r="A11" s="225" t="s">
        <v>73</v>
      </c>
      <c r="B11" s="226">
        <v>1999.62</v>
      </c>
      <c r="C11" s="554">
        <v>2015.48</v>
      </c>
      <c r="D11" s="555">
        <v>1941.24</v>
      </c>
      <c r="E11" s="226">
        <v>1905.71</v>
      </c>
      <c r="F11" s="554">
        <v>1933.7</v>
      </c>
      <c r="G11" s="226">
        <v>2088.83</v>
      </c>
      <c r="H11" s="556">
        <v>2221.19</v>
      </c>
    </row>
    <row r="12" spans="1:9" ht="21" customHeight="1">
      <c r="A12" s="214" t="s">
        <v>42</v>
      </c>
      <c r="B12" s="557">
        <v>1987.03</v>
      </c>
      <c r="C12" s="558">
        <v>2005.09</v>
      </c>
      <c r="D12" s="559">
        <v>1915.08</v>
      </c>
      <c r="E12" s="557">
        <v>1893.73</v>
      </c>
      <c r="F12" s="558">
        <v>1863.01</v>
      </c>
      <c r="G12" s="557">
        <v>2003.1</v>
      </c>
      <c r="H12" s="560">
        <v>2074.89</v>
      </c>
    </row>
    <row r="13" spans="1:9" ht="21" customHeight="1">
      <c r="A13" s="214" t="s">
        <v>43</v>
      </c>
      <c r="B13" s="557">
        <v>2050.92</v>
      </c>
      <c r="C13" s="558">
        <v>2063.04</v>
      </c>
      <c r="D13" s="559">
        <v>2006.34</v>
      </c>
      <c r="E13" s="557">
        <v>1946.66</v>
      </c>
      <c r="F13" s="558">
        <v>1998.87</v>
      </c>
      <c r="G13" s="557">
        <v>2309.75</v>
      </c>
      <c r="H13" s="560">
        <v>2500.71</v>
      </c>
    </row>
    <row r="14" spans="1:9" ht="21" customHeight="1">
      <c r="A14" s="214" t="s">
        <v>44</v>
      </c>
      <c r="B14" s="557">
        <v>1999.91</v>
      </c>
      <c r="C14" s="558">
        <v>2014.15</v>
      </c>
      <c r="D14" s="559">
        <v>1947.63</v>
      </c>
      <c r="E14" s="557">
        <v>1917.03</v>
      </c>
      <c r="F14" s="558">
        <v>1951.67</v>
      </c>
      <c r="G14" s="557">
        <v>2080.56</v>
      </c>
      <c r="H14" s="560">
        <v>2075.09</v>
      </c>
    </row>
    <row r="15" spans="1:9" ht="21" customHeight="1">
      <c r="A15" s="214" t="s">
        <v>45</v>
      </c>
      <c r="B15" s="557">
        <v>1931.3</v>
      </c>
      <c r="C15" s="558">
        <v>1943.2</v>
      </c>
      <c r="D15" s="559">
        <v>1895.82</v>
      </c>
      <c r="E15" s="557">
        <v>1871.97</v>
      </c>
      <c r="F15" s="558">
        <v>1828.76</v>
      </c>
      <c r="G15" s="557">
        <v>2012.3</v>
      </c>
      <c r="H15" s="560">
        <v>1984.57</v>
      </c>
    </row>
    <row r="16" spans="1:9" ht="21" customHeight="1">
      <c r="A16" s="214" t="s">
        <v>46</v>
      </c>
      <c r="B16" s="557">
        <v>2023.88</v>
      </c>
      <c r="C16" s="558">
        <v>2019</v>
      </c>
      <c r="D16" s="559">
        <v>2050.58</v>
      </c>
      <c r="E16" s="557">
        <v>1922.46</v>
      </c>
      <c r="F16" s="558">
        <v>1934.78</v>
      </c>
      <c r="G16" s="557">
        <v>2487.0300000000002</v>
      </c>
      <c r="H16" s="560">
        <v>3407.05</v>
      </c>
    </row>
    <row r="17" spans="1:8" ht="21" customHeight="1">
      <c r="A17" s="214" t="s">
        <v>47</v>
      </c>
      <c r="B17" s="557">
        <v>1955.58</v>
      </c>
      <c r="C17" s="558">
        <v>1977.59</v>
      </c>
      <c r="D17" s="559">
        <v>1908.13</v>
      </c>
      <c r="E17" s="557">
        <v>1892.94</v>
      </c>
      <c r="F17" s="558">
        <v>1915.81</v>
      </c>
      <c r="G17" s="557">
        <v>2001.99</v>
      </c>
      <c r="H17" s="560">
        <v>2112.2399999999998</v>
      </c>
    </row>
    <row r="18" spans="1:8" s="20" customFormat="1" ht="21" customHeight="1">
      <c r="A18" s="214" t="s">
        <v>48</v>
      </c>
      <c r="B18" s="557">
        <v>2015.3</v>
      </c>
      <c r="C18" s="558">
        <v>2034.64</v>
      </c>
      <c r="D18" s="559">
        <v>1929.23</v>
      </c>
      <c r="E18" s="557">
        <v>1899.96</v>
      </c>
      <c r="F18" s="558">
        <v>1950.51</v>
      </c>
      <c r="G18" s="557">
        <v>2019.11</v>
      </c>
      <c r="H18" s="560">
        <v>2147.7199999999998</v>
      </c>
    </row>
    <row r="19" spans="1:8" ht="21" customHeight="1">
      <c r="A19" s="214" t="s">
        <v>49</v>
      </c>
      <c r="B19" s="557">
        <v>2027.75</v>
      </c>
      <c r="C19" s="558">
        <v>2030.48</v>
      </c>
      <c r="D19" s="559">
        <v>2010.26</v>
      </c>
      <c r="E19" s="557">
        <v>1943.43</v>
      </c>
      <c r="F19" s="558">
        <v>1968.7</v>
      </c>
      <c r="G19" s="557">
        <v>2201.7600000000002</v>
      </c>
      <c r="H19" s="560">
        <v>2153.08</v>
      </c>
    </row>
    <row r="20" spans="1:8" ht="21" customHeight="1">
      <c r="A20" s="214" t="s">
        <v>50</v>
      </c>
      <c r="B20" s="557">
        <v>1980.35</v>
      </c>
      <c r="C20" s="558">
        <v>2003.08</v>
      </c>
      <c r="D20" s="559">
        <v>1911.81</v>
      </c>
      <c r="E20" s="557">
        <v>1877.65</v>
      </c>
      <c r="F20" s="558">
        <v>1860.89</v>
      </c>
      <c r="G20" s="557">
        <v>2085.15</v>
      </c>
      <c r="H20" s="560">
        <v>2300.0100000000002</v>
      </c>
    </row>
    <row r="21" spans="1:8" ht="21" customHeight="1">
      <c r="A21" s="214" t="s">
        <v>51</v>
      </c>
      <c r="B21" s="557">
        <v>2026.64</v>
      </c>
      <c r="C21" s="558">
        <v>2043.69</v>
      </c>
      <c r="D21" s="559">
        <v>1957.07</v>
      </c>
      <c r="E21" s="557">
        <v>1900.55</v>
      </c>
      <c r="F21" s="558">
        <v>1950.39</v>
      </c>
      <c r="G21" s="557">
        <v>2169.83</v>
      </c>
      <c r="H21" s="560">
        <v>2239.59</v>
      </c>
    </row>
    <row r="22" spans="1:8" ht="21" customHeight="1">
      <c r="A22" s="214" t="s">
        <v>52</v>
      </c>
      <c r="B22" s="557">
        <v>2023.06</v>
      </c>
      <c r="C22" s="558">
        <v>2044.89</v>
      </c>
      <c r="D22" s="559">
        <v>1955.64</v>
      </c>
      <c r="E22" s="557">
        <v>1919.45</v>
      </c>
      <c r="F22" s="558">
        <v>1959.29</v>
      </c>
      <c r="G22" s="557">
        <v>2109.9699999999998</v>
      </c>
      <c r="H22" s="560">
        <v>2254.9699999999998</v>
      </c>
    </row>
    <row r="23" spans="1:8" ht="21" customHeight="1">
      <c r="A23" s="214" t="s">
        <v>53</v>
      </c>
      <c r="B23" s="557">
        <v>1924.09</v>
      </c>
      <c r="C23" s="558">
        <v>1935.33</v>
      </c>
      <c r="D23" s="559">
        <v>1878.64</v>
      </c>
      <c r="E23" s="557">
        <v>1867.08</v>
      </c>
      <c r="F23" s="558">
        <v>1838.96</v>
      </c>
      <c r="G23" s="557">
        <v>1929.88</v>
      </c>
      <c r="H23" s="560">
        <v>2113.71</v>
      </c>
    </row>
    <row r="24" spans="1:8" ht="21" customHeight="1">
      <c r="A24" s="214" t="s">
        <v>54</v>
      </c>
      <c r="B24" s="557">
        <v>1993.96</v>
      </c>
      <c r="C24" s="558">
        <v>2009.58</v>
      </c>
      <c r="D24" s="559">
        <v>1931.14</v>
      </c>
      <c r="E24" s="557">
        <v>1908.93</v>
      </c>
      <c r="F24" s="558">
        <v>1931.04</v>
      </c>
      <c r="G24" s="557">
        <v>2012.4</v>
      </c>
      <c r="H24" s="560">
        <v>1971.58</v>
      </c>
    </row>
    <row r="25" spans="1:8" ht="21" customHeight="1">
      <c r="A25" s="214" t="s">
        <v>55</v>
      </c>
      <c r="B25" s="557">
        <v>2033.93</v>
      </c>
      <c r="C25" s="558">
        <v>2057.63</v>
      </c>
      <c r="D25" s="559">
        <v>1954.46</v>
      </c>
      <c r="E25" s="557">
        <v>1920.11</v>
      </c>
      <c r="F25" s="558">
        <v>1921.01</v>
      </c>
      <c r="G25" s="557">
        <v>2073.87</v>
      </c>
      <c r="H25" s="560">
        <v>2131.3200000000002</v>
      </c>
    </row>
    <row r="26" spans="1:8" ht="21" customHeight="1">
      <c r="A26" s="214" t="s">
        <v>56</v>
      </c>
      <c r="B26" s="557">
        <v>1964.43</v>
      </c>
      <c r="C26" s="558">
        <v>1980.83</v>
      </c>
      <c r="D26" s="559">
        <v>1907.54</v>
      </c>
      <c r="E26" s="557">
        <v>1904.21</v>
      </c>
      <c r="F26" s="558">
        <v>1940.32</v>
      </c>
      <c r="G26" s="557">
        <v>1921.48</v>
      </c>
      <c r="H26" s="560">
        <v>2142.9499999999998</v>
      </c>
    </row>
    <row r="27" spans="1:8" ht="21" customHeight="1">
      <c r="A27" s="227" t="s">
        <v>57</v>
      </c>
      <c r="B27" s="557">
        <v>2022.43</v>
      </c>
      <c r="C27" s="558">
        <v>2036.57</v>
      </c>
      <c r="D27" s="559">
        <v>1967.38</v>
      </c>
      <c r="E27" s="557">
        <v>1899.46</v>
      </c>
      <c r="F27" s="558">
        <v>1929.05</v>
      </c>
      <c r="G27" s="557">
        <v>2250.39</v>
      </c>
      <c r="H27" s="560">
        <v>2022.06</v>
      </c>
    </row>
    <row r="28" spans="1:8" s="2" customFormat="1" ht="41.25" customHeight="1">
      <c r="A28" s="345" t="s">
        <v>609</v>
      </c>
      <c r="B28" s="216">
        <f>C28</f>
        <v>903.69</v>
      </c>
      <c r="C28" s="846">
        <v>903.69</v>
      </c>
      <c r="D28" s="188">
        <v>0</v>
      </c>
      <c r="E28" s="188">
        <v>0</v>
      </c>
      <c r="F28" s="188">
        <v>0</v>
      </c>
      <c r="G28" s="188">
        <v>0</v>
      </c>
      <c r="H28" s="189">
        <v>0</v>
      </c>
    </row>
    <row r="29" spans="1:8" ht="21" customHeight="1">
      <c r="A29" s="190" t="s">
        <v>59</v>
      </c>
      <c r="B29" s="199">
        <f t="shared" ref="B29:B31" si="0">C29</f>
        <v>1022.92</v>
      </c>
      <c r="C29" s="557">
        <v>1022.92</v>
      </c>
      <c r="D29" s="191">
        <v>0</v>
      </c>
      <c r="E29" s="191">
        <v>0</v>
      </c>
      <c r="F29" s="191">
        <v>0</v>
      </c>
      <c r="G29" s="191">
        <v>0</v>
      </c>
      <c r="H29" s="192">
        <v>0</v>
      </c>
    </row>
    <row r="30" spans="1:8" ht="21" customHeight="1">
      <c r="A30" s="190" t="s">
        <v>60</v>
      </c>
      <c r="B30" s="199">
        <f t="shared" si="0"/>
        <v>885.03</v>
      </c>
      <c r="C30" s="557">
        <v>885.03</v>
      </c>
      <c r="D30" s="191">
        <v>0</v>
      </c>
      <c r="E30" s="191">
        <v>0</v>
      </c>
      <c r="F30" s="191">
        <v>0</v>
      </c>
      <c r="G30" s="191">
        <v>0</v>
      </c>
      <c r="H30" s="192">
        <v>0</v>
      </c>
    </row>
    <row r="31" spans="1:8" ht="21" customHeight="1">
      <c r="A31" s="193" t="s">
        <v>61</v>
      </c>
      <c r="B31" s="209">
        <f t="shared" si="0"/>
        <v>821.66</v>
      </c>
      <c r="C31" s="561">
        <v>821.66</v>
      </c>
      <c r="D31" s="194">
        <v>0</v>
      </c>
      <c r="E31" s="194">
        <v>0</v>
      </c>
      <c r="F31" s="194">
        <v>0</v>
      </c>
      <c r="G31" s="194">
        <v>0</v>
      </c>
      <c r="H31" s="195">
        <v>0</v>
      </c>
    </row>
    <row r="32" spans="1:8" ht="15.75" customHeight="1">
      <c r="A32" s="988" t="s">
        <v>461</v>
      </c>
      <c r="B32" s="988"/>
      <c r="C32" s="988"/>
      <c r="D32" s="988"/>
      <c r="E32" s="988"/>
      <c r="F32" s="988"/>
      <c r="G32" s="988"/>
      <c r="H32" s="988"/>
    </row>
    <row r="33" spans="1:8" ht="24.75" customHeight="1">
      <c r="A33" s="1009"/>
      <c r="B33" s="1009"/>
      <c r="C33" s="1009"/>
      <c r="D33" s="1009"/>
      <c r="E33" s="1009"/>
      <c r="F33" s="1009"/>
      <c r="G33" s="1009"/>
      <c r="H33" s="1009"/>
    </row>
    <row r="34" spans="1:8">
      <c r="A34" s="34"/>
      <c r="B34" s="34"/>
      <c r="C34" s="34"/>
      <c r="D34" s="34"/>
      <c r="E34" s="34"/>
      <c r="F34" s="34"/>
      <c r="G34" s="34"/>
      <c r="H34" s="34"/>
    </row>
    <row r="37" spans="1:8">
      <c r="C37" s="29"/>
    </row>
    <row r="39" spans="1:8" ht="15">
      <c r="D39" s="562"/>
    </row>
    <row r="40" spans="1:8">
      <c r="G40" s="348"/>
    </row>
  </sheetData>
  <mergeCells count="18">
    <mergeCell ref="A1:H1"/>
    <mergeCell ref="A3:H3"/>
    <mergeCell ref="A4:A10"/>
    <mergeCell ref="B4:B8"/>
    <mergeCell ref="C4:H4"/>
    <mergeCell ref="C5:C8"/>
    <mergeCell ref="D5:D8"/>
    <mergeCell ref="E5:H5"/>
    <mergeCell ref="E6:F6"/>
    <mergeCell ref="G6:H6"/>
    <mergeCell ref="A32:H32"/>
    <mergeCell ref="A33:H33"/>
    <mergeCell ref="E7:E8"/>
    <mergeCell ref="F7:F8"/>
    <mergeCell ref="G7:G8"/>
    <mergeCell ref="H7:H8"/>
    <mergeCell ref="B9:H9"/>
    <mergeCell ref="B10:H10"/>
  </mergeCells>
  <hyperlinks>
    <hyperlink ref="I3" location="'Spis treści'!A1" display="Powrót do spisu" xr:uid="{240DE6FF-7C2C-498F-B4E1-A8A777AFE073}"/>
  </hyperlinks>
  <printOptions horizontalCentered="1"/>
  <pageMargins left="0.51181102362204722" right="0.51181102362204722" top="0.6692913385826772"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pageSetUpPr fitToPage="1"/>
  </sheetPr>
  <dimension ref="A1:J41"/>
  <sheetViews>
    <sheetView showGridLines="0" view="pageBreakPreview" zoomScale="90" zoomScaleNormal="100" zoomScaleSheetLayoutView="90" workbookViewId="0">
      <selection activeCell="B14" sqref="B14"/>
    </sheetView>
  </sheetViews>
  <sheetFormatPr defaultColWidth="8" defaultRowHeight="12.75"/>
  <cols>
    <col min="1" max="1" width="20.375" style="1" customWidth="1"/>
    <col min="2" max="2" width="11.375" style="1" customWidth="1"/>
    <col min="3" max="3" width="11.625" style="1" customWidth="1"/>
    <col min="4" max="6" width="11.375" style="1" customWidth="1"/>
    <col min="7" max="7" width="9.25" style="1" customWidth="1"/>
    <col min="8" max="8" width="9" style="1" customWidth="1"/>
    <col min="9" max="9" width="8.875" style="1" customWidth="1"/>
    <col min="10" max="10" width="9.25" style="1" customWidth="1"/>
    <col min="11" max="16383" width="8" style="1"/>
    <col min="16384" max="16384" width="0.625" style="1" customWidth="1"/>
  </cols>
  <sheetData>
    <row r="1" spans="1:10" ht="30" customHeight="1">
      <c r="A1" s="944" t="s">
        <v>452</v>
      </c>
      <c r="B1" s="944"/>
      <c r="C1" s="944"/>
      <c r="D1" s="944"/>
      <c r="E1" s="944"/>
      <c r="F1" s="944"/>
      <c r="G1" s="944"/>
      <c r="H1" s="944"/>
      <c r="I1" s="944"/>
    </row>
    <row r="2" spans="1:10" s="36" customFormat="1" ht="23.25" customHeight="1">
      <c r="A2" s="35"/>
      <c r="B2" s="35"/>
      <c r="C2" s="35"/>
      <c r="D2" s="35"/>
      <c r="E2" s="35"/>
      <c r="F2" s="35"/>
    </row>
    <row r="3" spans="1:10" ht="26.25" customHeight="1">
      <c r="A3" s="1015" t="s">
        <v>560</v>
      </c>
      <c r="B3" s="1015"/>
      <c r="C3" s="1015"/>
      <c r="D3" s="1015"/>
      <c r="E3" s="1015"/>
      <c r="F3" s="1015"/>
      <c r="G3" s="1015"/>
      <c r="H3" s="1015"/>
      <c r="I3" s="1015"/>
      <c r="J3" s="384" t="s">
        <v>528</v>
      </c>
    </row>
    <row r="4" spans="1:10" ht="21.75" customHeight="1">
      <c r="A4" s="893" t="s">
        <v>13</v>
      </c>
      <c r="B4" s="872" t="s">
        <v>538</v>
      </c>
      <c r="C4" s="873"/>
      <c r="D4" s="872" t="s">
        <v>655</v>
      </c>
      <c r="E4" s="874"/>
      <c r="F4" s="874"/>
      <c r="G4" s="874"/>
      <c r="H4" s="874"/>
      <c r="I4" s="873"/>
    </row>
    <row r="5" spans="1:10" ht="24" customHeight="1">
      <c r="A5" s="1012"/>
      <c r="B5" s="875" t="s">
        <v>640</v>
      </c>
      <c r="C5" s="875" t="s">
        <v>644</v>
      </c>
      <c r="D5" s="1014" t="s">
        <v>632</v>
      </c>
      <c r="E5" s="1014" t="s">
        <v>640</v>
      </c>
      <c r="F5" s="875" t="s">
        <v>644</v>
      </c>
      <c r="G5" s="906" t="s">
        <v>14</v>
      </c>
      <c r="H5" s="876"/>
      <c r="I5" s="877"/>
    </row>
    <row r="6" spans="1:10" ht="72.75" customHeight="1">
      <c r="A6" s="1013"/>
      <c r="B6" s="875"/>
      <c r="C6" s="875"/>
      <c r="D6" s="1014"/>
      <c r="E6" s="1014"/>
      <c r="F6" s="875"/>
      <c r="G6" s="460" t="s">
        <v>656</v>
      </c>
      <c r="H6" s="460" t="s">
        <v>657</v>
      </c>
      <c r="I6" s="459" t="s">
        <v>658</v>
      </c>
    </row>
    <row r="7" spans="1:10" ht="21" customHeight="1">
      <c r="A7" s="220" t="s">
        <v>75</v>
      </c>
      <c r="B7" s="709">
        <v>29190</v>
      </c>
      <c r="C7" s="709">
        <v>90097</v>
      </c>
      <c r="D7" s="709">
        <v>26589</v>
      </c>
      <c r="E7" s="709">
        <v>25591</v>
      </c>
      <c r="F7" s="709">
        <v>79558</v>
      </c>
      <c r="G7" s="110">
        <f>E7/D7-1</f>
        <v>-3.7534318703223102E-2</v>
      </c>
      <c r="H7" s="367">
        <f>E7/B7-1</f>
        <v>-0.12329564919492975</v>
      </c>
      <c r="I7" s="367">
        <f>F7/C7-1</f>
        <v>-0.11697392809971474</v>
      </c>
    </row>
    <row r="8" spans="1:10" ht="21" customHeight="1">
      <c r="A8" s="221" t="s">
        <v>76</v>
      </c>
      <c r="B8" s="710">
        <v>28750100.699999996</v>
      </c>
      <c r="C8" s="710">
        <v>88749534</v>
      </c>
      <c r="D8" s="710">
        <v>26548799.619999994</v>
      </c>
      <c r="E8" s="710">
        <v>25374484.049999997</v>
      </c>
      <c r="F8" s="710">
        <v>79143353.459999979</v>
      </c>
      <c r="G8" s="112">
        <f t="shared" ref="G8:G9" si="0">E8/D8-1</f>
        <v>-4.4232341454539803E-2</v>
      </c>
      <c r="H8" s="222">
        <f t="shared" ref="H8:I9" si="1">E8/B8-1</f>
        <v>-0.11741234179398885</v>
      </c>
      <c r="I8" s="222">
        <f t="shared" si="1"/>
        <v>-0.10823922230397309</v>
      </c>
    </row>
    <row r="9" spans="1:10" ht="21" customHeight="1">
      <c r="A9" s="223" t="s">
        <v>77</v>
      </c>
      <c r="B9" s="712">
        <f>ROUND(B8/B7,2)</f>
        <v>984.93</v>
      </c>
      <c r="C9" s="712">
        <f t="shared" ref="C9:F9" si="2">ROUND(C8/C7,2)</f>
        <v>985.04</v>
      </c>
      <c r="D9" s="711">
        <f t="shared" si="2"/>
        <v>998.49</v>
      </c>
      <c r="E9" s="711">
        <f t="shared" si="2"/>
        <v>991.54</v>
      </c>
      <c r="F9" s="711">
        <f t="shared" si="2"/>
        <v>994.79</v>
      </c>
      <c r="G9" s="115">
        <f t="shared" si="0"/>
        <v>-6.9605103706597005E-3</v>
      </c>
      <c r="H9" s="125">
        <f t="shared" si="1"/>
        <v>6.7111368320591502E-3</v>
      </c>
      <c r="I9" s="125">
        <f t="shared" si="1"/>
        <v>9.8980752050679133E-3</v>
      </c>
    </row>
    <row r="10" spans="1:10" ht="27.75" customHeight="1">
      <c r="A10" s="63"/>
      <c r="B10" s="63"/>
      <c r="C10" s="63"/>
      <c r="D10" s="63"/>
      <c r="E10" s="63"/>
      <c r="F10" s="63"/>
      <c r="G10" s="63"/>
      <c r="H10" s="63"/>
      <c r="I10" s="63"/>
    </row>
    <row r="11" spans="1:10" s="64" customFormat="1" ht="29.25" customHeight="1">
      <c r="A11" s="1011" t="s">
        <v>561</v>
      </c>
      <c r="B11" s="1011"/>
      <c r="C11" s="1011"/>
      <c r="D11" s="1011"/>
      <c r="E11" s="424"/>
      <c r="F11" s="424"/>
      <c r="G11" s="83"/>
      <c r="H11" s="83"/>
      <c r="I11" s="83"/>
    </row>
    <row r="12" spans="1:10" ht="41.25" customHeight="1">
      <c r="A12" s="893" t="s">
        <v>13</v>
      </c>
      <c r="B12" s="327" t="s">
        <v>78</v>
      </c>
      <c r="C12" s="327" t="s">
        <v>323</v>
      </c>
      <c r="D12" s="328" t="s">
        <v>427</v>
      </c>
      <c r="E12" s="428"/>
      <c r="F12" s="430"/>
      <c r="G12" s="364"/>
    </row>
    <row r="13" spans="1:10" ht="20.25" customHeight="1">
      <c r="A13" s="894"/>
      <c r="B13" s="872" t="s">
        <v>663</v>
      </c>
      <c r="C13" s="874"/>
      <c r="D13" s="873"/>
      <c r="E13" s="429"/>
      <c r="F13" s="431"/>
      <c r="G13" s="332"/>
    </row>
    <row r="14" spans="1:10" ht="21" customHeight="1">
      <c r="A14" s="137" t="s">
        <v>68</v>
      </c>
      <c r="B14" s="132">
        <f>SUM(B15:B30)</f>
        <v>25591</v>
      </c>
      <c r="C14" s="224">
        <f>SUM(C15:C30)</f>
        <v>25374484.049999993</v>
      </c>
      <c r="D14" s="224">
        <f>ROUND(C14/B14,2)</f>
        <v>991.54</v>
      </c>
      <c r="E14" s="427"/>
      <c r="F14" s="425"/>
      <c r="G14" s="365"/>
    </row>
    <row r="15" spans="1:10" ht="21" customHeight="1">
      <c r="A15" s="138" t="s">
        <v>42</v>
      </c>
      <c r="B15" s="134">
        <v>429</v>
      </c>
      <c r="C15" s="714">
        <v>430210.15</v>
      </c>
      <c r="D15" s="713">
        <v>1002.82</v>
      </c>
      <c r="E15" s="241"/>
      <c r="F15" s="596"/>
      <c r="G15" s="366"/>
    </row>
    <row r="16" spans="1:10" ht="21" customHeight="1">
      <c r="A16" s="138" t="s">
        <v>43</v>
      </c>
      <c r="B16" s="134">
        <v>1152</v>
      </c>
      <c r="C16" s="714">
        <v>1157157.54</v>
      </c>
      <c r="D16" s="713">
        <v>1004.48</v>
      </c>
      <c r="E16" s="241"/>
      <c r="F16" s="596"/>
      <c r="G16" s="366"/>
    </row>
    <row r="17" spans="1:7" ht="21" customHeight="1">
      <c r="A17" s="138" t="s">
        <v>44</v>
      </c>
      <c r="B17" s="134">
        <v>3048</v>
      </c>
      <c r="C17" s="714">
        <v>3113652.5999999996</v>
      </c>
      <c r="D17" s="713">
        <v>1021.54</v>
      </c>
      <c r="E17" s="241"/>
      <c r="F17" s="596"/>
      <c r="G17" s="366"/>
    </row>
    <row r="18" spans="1:7" ht="21" customHeight="1">
      <c r="A18" s="138" t="s">
        <v>45</v>
      </c>
      <c r="B18" s="134">
        <v>189</v>
      </c>
      <c r="C18" s="714">
        <v>193797.1</v>
      </c>
      <c r="D18" s="713">
        <v>1025.3800000000001</v>
      </c>
      <c r="E18" s="241"/>
      <c r="F18" s="596"/>
      <c r="G18" s="366"/>
    </row>
    <row r="19" spans="1:7" ht="21" customHeight="1">
      <c r="A19" s="138" t="s">
        <v>46</v>
      </c>
      <c r="B19" s="134">
        <v>1539</v>
      </c>
      <c r="C19" s="714">
        <v>1528992.5999999999</v>
      </c>
      <c r="D19" s="713">
        <v>993.5</v>
      </c>
      <c r="E19" s="241"/>
      <c r="F19" s="596"/>
      <c r="G19" s="366"/>
    </row>
    <row r="20" spans="1:7" ht="21" customHeight="1">
      <c r="A20" s="138" t="s">
        <v>47</v>
      </c>
      <c r="B20" s="134">
        <v>4812</v>
      </c>
      <c r="C20" s="714">
        <v>4683980.13</v>
      </c>
      <c r="D20" s="713">
        <v>973.4</v>
      </c>
      <c r="E20" s="241"/>
      <c r="F20" s="596"/>
      <c r="G20" s="366"/>
    </row>
    <row r="21" spans="1:7" ht="21" customHeight="1">
      <c r="A21" s="138" t="s">
        <v>48</v>
      </c>
      <c r="B21" s="134">
        <v>3062</v>
      </c>
      <c r="C21" s="714">
        <v>3079072.9</v>
      </c>
      <c r="D21" s="713">
        <v>1005.58</v>
      </c>
      <c r="E21" s="241"/>
      <c r="F21" s="596"/>
      <c r="G21" s="366"/>
    </row>
    <row r="22" spans="1:7" ht="21" customHeight="1">
      <c r="A22" s="138" t="s">
        <v>49</v>
      </c>
      <c r="B22" s="134">
        <v>543</v>
      </c>
      <c r="C22" s="714">
        <v>529489.69999999995</v>
      </c>
      <c r="D22" s="713">
        <v>975.12</v>
      </c>
      <c r="E22" s="241"/>
      <c r="F22" s="596"/>
      <c r="G22" s="366"/>
    </row>
    <row r="23" spans="1:7" ht="21" customHeight="1">
      <c r="A23" s="138" t="s">
        <v>50</v>
      </c>
      <c r="B23" s="134">
        <v>2310</v>
      </c>
      <c r="C23" s="714">
        <v>2249333.6</v>
      </c>
      <c r="D23" s="713">
        <v>973.74</v>
      </c>
      <c r="E23" s="241"/>
      <c r="F23" s="596"/>
      <c r="G23" s="366"/>
    </row>
    <row r="24" spans="1:7" ht="21" customHeight="1">
      <c r="A24" s="138" t="s">
        <v>51</v>
      </c>
      <c r="B24" s="134">
        <v>2063</v>
      </c>
      <c r="C24" s="714">
        <v>2044927.56</v>
      </c>
      <c r="D24" s="713">
        <v>991.24</v>
      </c>
      <c r="E24" s="241"/>
      <c r="F24" s="596"/>
      <c r="G24" s="366"/>
    </row>
    <row r="25" spans="1:7" ht="21" customHeight="1">
      <c r="A25" s="138" t="s">
        <v>52</v>
      </c>
      <c r="B25" s="134">
        <v>984</v>
      </c>
      <c r="C25" s="714">
        <v>963025</v>
      </c>
      <c r="D25" s="713">
        <v>978.68</v>
      </c>
      <c r="E25" s="241"/>
      <c r="F25" s="596"/>
      <c r="G25" s="366"/>
    </row>
    <row r="26" spans="1:7" ht="21" customHeight="1">
      <c r="A26" s="138" t="s">
        <v>53</v>
      </c>
      <c r="B26" s="134">
        <v>569</v>
      </c>
      <c r="C26" s="714">
        <v>554779.30000000005</v>
      </c>
      <c r="D26" s="713">
        <v>975.01</v>
      </c>
      <c r="E26" s="241"/>
      <c r="F26" s="596"/>
      <c r="G26" s="366"/>
    </row>
    <row r="27" spans="1:7" ht="21" customHeight="1">
      <c r="A27" s="138" t="s">
        <v>54</v>
      </c>
      <c r="B27" s="134">
        <v>1296</v>
      </c>
      <c r="C27" s="714">
        <v>1298714.8799999999</v>
      </c>
      <c r="D27" s="713">
        <v>1002.09</v>
      </c>
      <c r="E27" s="241"/>
      <c r="F27" s="596"/>
      <c r="G27" s="366"/>
    </row>
    <row r="28" spans="1:7" ht="21" customHeight="1">
      <c r="A28" s="138" t="s">
        <v>55</v>
      </c>
      <c r="B28" s="134">
        <v>788</v>
      </c>
      <c r="C28" s="714">
        <v>779109.5</v>
      </c>
      <c r="D28" s="713">
        <v>988.72</v>
      </c>
      <c r="E28" s="241"/>
      <c r="F28" s="596"/>
      <c r="G28" s="366"/>
    </row>
    <row r="29" spans="1:7" ht="21" customHeight="1">
      <c r="A29" s="138" t="s">
        <v>56</v>
      </c>
      <c r="B29" s="134">
        <v>2535</v>
      </c>
      <c r="C29" s="714">
        <v>2492071.58</v>
      </c>
      <c r="D29" s="713">
        <v>983.07</v>
      </c>
      <c r="E29" s="241"/>
      <c r="F29" s="596"/>
      <c r="G29" s="366"/>
    </row>
    <row r="30" spans="1:7" ht="21" customHeight="1">
      <c r="A30" s="139" t="s">
        <v>57</v>
      </c>
      <c r="B30" s="616">
        <v>272</v>
      </c>
      <c r="C30" s="712">
        <v>276169.91000000003</v>
      </c>
      <c r="D30" s="711">
        <v>1015.33</v>
      </c>
      <c r="E30" s="241"/>
      <c r="F30" s="596"/>
      <c r="G30" s="366"/>
    </row>
    <row r="31" spans="1:7" ht="21" customHeight="1">
      <c r="A31" s="595"/>
      <c r="B31" s="585"/>
      <c r="C31" s="699"/>
      <c r="D31" s="699"/>
      <c r="E31" s="426"/>
      <c r="F31" s="596"/>
      <c r="G31" s="366"/>
    </row>
    <row r="32" spans="1:7">
      <c r="B32" s="462"/>
      <c r="C32" s="463"/>
      <c r="D32" s="463"/>
      <c r="F32" s="597"/>
    </row>
    <row r="33" spans="2:7">
      <c r="B33" s="12"/>
      <c r="C33" s="12"/>
      <c r="D33" s="12"/>
      <c r="E33" s="12"/>
      <c r="F33" s="12"/>
    </row>
    <row r="34" spans="2:7">
      <c r="D34" s="38"/>
      <c r="E34" s="38"/>
      <c r="F34" s="38"/>
    </row>
    <row r="35" spans="2:7">
      <c r="D35" s="38"/>
      <c r="E35" s="38"/>
      <c r="F35" s="38"/>
    </row>
    <row r="41" spans="2:7">
      <c r="G41" s="348"/>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6" orientation="portrait" horizontalDpi="4294967293" verticalDpi="4294967293"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S46"/>
  <sheetViews>
    <sheetView showGridLines="0" view="pageBreakPreview" zoomScale="90" zoomScaleNormal="110" zoomScaleSheetLayoutView="90" workbookViewId="0">
      <selection activeCell="E41" sqref="E41"/>
    </sheetView>
  </sheetViews>
  <sheetFormatPr defaultColWidth="8" defaultRowHeight="12.75"/>
  <cols>
    <col min="1" max="1" width="19.375" style="1" customWidth="1"/>
    <col min="2" max="2" width="10.5" style="1" customWidth="1"/>
    <col min="3" max="3" width="11.125" style="1" customWidth="1"/>
    <col min="4" max="4" width="10.75" style="1" customWidth="1"/>
    <col min="5" max="5" width="10.5" style="28" customWidth="1"/>
    <col min="6" max="6" width="11.75" style="28" customWidth="1"/>
    <col min="7" max="7" width="9.375" style="28" customWidth="1"/>
    <col min="8" max="9" width="10.5" style="28" customWidth="1"/>
    <col min="10" max="10" width="9.625" style="28" customWidth="1"/>
    <col min="11" max="11" width="13.875" style="28" customWidth="1"/>
    <col min="12" max="894" width="8" style="28" customWidth="1"/>
    <col min="895" max="16380" width="8" style="1" customWidth="1"/>
    <col min="16381" max="16384" width="0.25" style="1" customWidth="1"/>
  </cols>
  <sheetData>
    <row r="1" spans="1:903" ht="30" customHeight="1">
      <c r="A1" s="944" t="s">
        <v>452</v>
      </c>
      <c r="B1" s="944"/>
      <c r="C1" s="944"/>
      <c r="D1" s="944"/>
      <c r="E1" s="944"/>
      <c r="F1" s="944"/>
      <c r="G1" s="944"/>
      <c r="H1" s="944"/>
      <c r="I1" s="944"/>
    </row>
    <row r="2" spans="1:903" ht="30" customHeight="1">
      <c r="A2" s="945" t="s">
        <v>562</v>
      </c>
      <c r="B2" s="945"/>
      <c r="C2" s="945"/>
      <c r="D2" s="945"/>
      <c r="J2" s="384" t="s">
        <v>528</v>
      </c>
    </row>
    <row r="3" spans="1:903" s="8" customFormat="1" ht="16.5" customHeight="1">
      <c r="A3" s="875" t="s">
        <v>13</v>
      </c>
      <c r="B3" s="872" t="s">
        <v>538</v>
      </c>
      <c r="C3" s="873"/>
      <c r="D3" s="872" t="s">
        <v>655</v>
      </c>
      <c r="E3" s="874"/>
      <c r="F3" s="874"/>
      <c r="G3" s="874"/>
      <c r="H3" s="874"/>
      <c r="I3" s="873"/>
      <c r="J3" s="368"/>
      <c r="K3" s="369"/>
      <c r="L3" s="369"/>
      <c r="M3" s="234"/>
      <c r="N3" s="234"/>
      <c r="O3" s="234"/>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c r="IW3" s="39"/>
      <c r="IX3" s="39"/>
      <c r="IY3" s="39"/>
      <c r="IZ3" s="39"/>
      <c r="JA3" s="39"/>
      <c r="JB3" s="39"/>
      <c r="JC3" s="39"/>
      <c r="JD3" s="39"/>
      <c r="JE3" s="39"/>
      <c r="JF3" s="39"/>
      <c r="JG3" s="39"/>
      <c r="JH3" s="39"/>
      <c r="JI3" s="39"/>
      <c r="JJ3" s="39"/>
      <c r="JK3" s="39"/>
      <c r="JL3" s="39"/>
      <c r="JM3" s="39"/>
      <c r="JN3" s="39"/>
      <c r="JO3" s="39"/>
      <c r="JP3" s="39"/>
      <c r="JQ3" s="39"/>
      <c r="JR3" s="39"/>
      <c r="JS3" s="39"/>
      <c r="JT3" s="39"/>
      <c r="JU3" s="39"/>
      <c r="JV3" s="39"/>
      <c r="JW3" s="39"/>
      <c r="JX3" s="39"/>
      <c r="JY3" s="39"/>
      <c r="JZ3" s="39"/>
      <c r="KA3" s="39"/>
      <c r="KB3" s="39"/>
      <c r="KC3" s="39"/>
      <c r="KD3" s="39"/>
      <c r="KE3" s="39"/>
      <c r="KF3" s="39"/>
      <c r="KG3" s="39"/>
      <c r="KH3" s="39"/>
      <c r="KI3" s="39"/>
      <c r="KJ3" s="39"/>
      <c r="KK3" s="39"/>
      <c r="KL3" s="39"/>
      <c r="KM3" s="39"/>
      <c r="KN3" s="39"/>
      <c r="KO3" s="39"/>
      <c r="KP3" s="39"/>
      <c r="KQ3" s="39"/>
      <c r="KR3" s="39"/>
      <c r="KS3" s="39"/>
      <c r="KT3" s="39"/>
      <c r="KU3" s="39"/>
      <c r="KV3" s="39"/>
      <c r="KW3" s="39"/>
      <c r="KX3" s="39"/>
      <c r="KY3" s="39"/>
      <c r="KZ3" s="39"/>
      <c r="LA3" s="39"/>
      <c r="LB3" s="39"/>
      <c r="LC3" s="39"/>
      <c r="LD3" s="39"/>
      <c r="LE3" s="39"/>
      <c r="LF3" s="39"/>
      <c r="LG3" s="39"/>
      <c r="LH3" s="39"/>
      <c r="LI3" s="39"/>
      <c r="LJ3" s="39"/>
      <c r="LK3" s="39"/>
      <c r="LL3" s="39"/>
      <c r="LM3" s="39"/>
      <c r="LN3" s="39"/>
      <c r="LO3" s="39"/>
      <c r="LP3" s="39"/>
      <c r="LQ3" s="39"/>
      <c r="LR3" s="39"/>
      <c r="LS3" s="39"/>
      <c r="LT3" s="39"/>
      <c r="LU3" s="39"/>
      <c r="LV3" s="39"/>
      <c r="LW3" s="39"/>
      <c r="LX3" s="39"/>
      <c r="LY3" s="39"/>
      <c r="LZ3" s="39"/>
      <c r="MA3" s="39"/>
      <c r="MB3" s="39"/>
      <c r="MC3" s="39"/>
      <c r="MD3" s="39"/>
      <c r="ME3" s="39"/>
      <c r="MF3" s="39"/>
      <c r="MG3" s="39"/>
      <c r="MH3" s="39"/>
      <c r="MI3" s="39"/>
      <c r="MJ3" s="39"/>
      <c r="MK3" s="39"/>
      <c r="ML3" s="39"/>
      <c r="MM3" s="39"/>
      <c r="MN3" s="39"/>
      <c r="MO3" s="39"/>
      <c r="MP3" s="39"/>
      <c r="MQ3" s="39"/>
      <c r="MR3" s="39"/>
      <c r="MS3" s="39"/>
      <c r="MT3" s="39"/>
      <c r="MU3" s="39"/>
      <c r="MV3" s="39"/>
      <c r="MW3" s="39"/>
      <c r="MX3" s="39"/>
      <c r="MY3" s="39"/>
      <c r="MZ3" s="39"/>
      <c r="NA3" s="39"/>
      <c r="NB3" s="39"/>
      <c r="NC3" s="39"/>
      <c r="ND3" s="39"/>
      <c r="NE3" s="39"/>
      <c r="NF3" s="39"/>
      <c r="NG3" s="39"/>
      <c r="NH3" s="39"/>
      <c r="NI3" s="39"/>
      <c r="NJ3" s="39"/>
      <c r="NK3" s="39"/>
      <c r="NL3" s="39"/>
      <c r="NM3" s="39"/>
      <c r="NN3" s="39"/>
      <c r="NO3" s="39"/>
      <c r="NP3" s="39"/>
      <c r="NQ3" s="39"/>
      <c r="NR3" s="39"/>
      <c r="NS3" s="39"/>
      <c r="NT3" s="39"/>
      <c r="NU3" s="39"/>
      <c r="NV3" s="39"/>
      <c r="NW3" s="39"/>
      <c r="NX3" s="39"/>
      <c r="NY3" s="39"/>
      <c r="NZ3" s="39"/>
      <c r="OA3" s="39"/>
      <c r="OB3" s="39"/>
      <c r="OC3" s="39"/>
      <c r="OD3" s="39"/>
      <c r="OE3" s="39"/>
      <c r="OF3" s="39"/>
      <c r="OG3" s="39"/>
      <c r="OH3" s="39"/>
      <c r="OI3" s="39"/>
      <c r="OJ3" s="39"/>
      <c r="OK3" s="39"/>
      <c r="OL3" s="39"/>
      <c r="OM3" s="39"/>
      <c r="ON3" s="39"/>
      <c r="OO3" s="39"/>
      <c r="OP3" s="39"/>
      <c r="OQ3" s="39"/>
      <c r="OR3" s="39"/>
      <c r="OS3" s="39"/>
      <c r="OT3" s="39"/>
      <c r="OU3" s="39"/>
      <c r="OV3" s="39"/>
      <c r="OW3" s="39"/>
      <c r="OX3" s="39"/>
      <c r="OY3" s="39"/>
      <c r="OZ3" s="39"/>
      <c r="PA3" s="39"/>
      <c r="PB3" s="39"/>
      <c r="PC3" s="39"/>
      <c r="PD3" s="39"/>
      <c r="PE3" s="39"/>
      <c r="PF3" s="39"/>
      <c r="PG3" s="39"/>
      <c r="PH3" s="39"/>
      <c r="PI3" s="39"/>
      <c r="PJ3" s="39"/>
      <c r="PK3" s="39"/>
      <c r="PL3" s="39"/>
      <c r="PM3" s="39"/>
      <c r="PN3" s="39"/>
      <c r="PO3" s="39"/>
      <c r="PP3" s="39"/>
      <c r="PQ3" s="39"/>
      <c r="PR3" s="39"/>
      <c r="PS3" s="39"/>
      <c r="PT3" s="39"/>
      <c r="PU3" s="39"/>
      <c r="PV3" s="39"/>
      <c r="PW3" s="39"/>
      <c r="PX3" s="39"/>
      <c r="PY3" s="39"/>
      <c r="PZ3" s="39"/>
      <c r="QA3" s="39"/>
      <c r="QB3" s="39"/>
      <c r="QC3" s="39"/>
      <c r="QD3" s="39"/>
      <c r="QE3" s="39"/>
      <c r="QF3" s="39"/>
      <c r="QG3" s="39"/>
      <c r="QH3" s="39"/>
      <c r="QI3" s="39"/>
      <c r="QJ3" s="39"/>
      <c r="QK3" s="39"/>
      <c r="QL3" s="39"/>
      <c r="QM3" s="39"/>
      <c r="QN3" s="39"/>
      <c r="QO3" s="39"/>
      <c r="QP3" s="39"/>
      <c r="QQ3" s="39"/>
      <c r="QR3" s="39"/>
      <c r="QS3" s="39"/>
      <c r="QT3" s="39"/>
      <c r="QU3" s="39"/>
      <c r="QV3" s="39"/>
      <c r="QW3" s="39"/>
      <c r="QX3" s="39"/>
      <c r="QY3" s="39"/>
      <c r="QZ3" s="39"/>
      <c r="RA3" s="39"/>
      <c r="RB3" s="39"/>
      <c r="RC3" s="39"/>
      <c r="RD3" s="39"/>
      <c r="RE3" s="39"/>
      <c r="RF3" s="39"/>
      <c r="RG3" s="39"/>
      <c r="RH3" s="39"/>
      <c r="RI3" s="39"/>
      <c r="RJ3" s="39"/>
      <c r="RK3" s="39"/>
      <c r="RL3" s="39"/>
      <c r="RM3" s="39"/>
      <c r="RN3" s="39"/>
      <c r="RO3" s="39"/>
      <c r="RP3" s="39"/>
      <c r="RQ3" s="39"/>
      <c r="RR3" s="39"/>
      <c r="RS3" s="39"/>
      <c r="RT3" s="39"/>
      <c r="RU3" s="39"/>
      <c r="RV3" s="39"/>
      <c r="RW3" s="39"/>
      <c r="RX3" s="39"/>
      <c r="RY3" s="39"/>
      <c r="RZ3" s="39"/>
      <c r="SA3" s="39"/>
      <c r="SB3" s="39"/>
      <c r="SC3" s="39"/>
      <c r="SD3" s="39"/>
      <c r="SE3" s="39"/>
      <c r="SF3" s="39"/>
      <c r="SG3" s="39"/>
      <c r="SH3" s="39"/>
      <c r="SI3" s="39"/>
      <c r="SJ3" s="39"/>
      <c r="SK3" s="39"/>
      <c r="SL3" s="39"/>
      <c r="SM3" s="39"/>
      <c r="SN3" s="39"/>
      <c r="SO3" s="39"/>
      <c r="SP3" s="39"/>
      <c r="SQ3" s="39"/>
      <c r="SR3" s="39"/>
      <c r="SS3" s="39"/>
      <c r="ST3" s="39"/>
      <c r="SU3" s="39"/>
      <c r="SV3" s="39"/>
      <c r="SW3" s="39"/>
      <c r="SX3" s="39"/>
      <c r="SY3" s="39"/>
      <c r="SZ3" s="39"/>
      <c r="TA3" s="39"/>
      <c r="TB3" s="39"/>
      <c r="TC3" s="39"/>
      <c r="TD3" s="39"/>
      <c r="TE3" s="39"/>
      <c r="TF3" s="39"/>
      <c r="TG3" s="39"/>
      <c r="TH3" s="39"/>
      <c r="TI3" s="39"/>
      <c r="TJ3" s="39"/>
      <c r="TK3" s="39"/>
      <c r="TL3" s="39"/>
      <c r="TM3" s="39"/>
      <c r="TN3" s="39"/>
      <c r="TO3" s="39"/>
      <c r="TP3" s="39"/>
      <c r="TQ3" s="39"/>
      <c r="TR3" s="39"/>
      <c r="TS3" s="39"/>
      <c r="TT3" s="39"/>
      <c r="TU3" s="39"/>
      <c r="TV3" s="39"/>
      <c r="TW3" s="39"/>
      <c r="TX3" s="39"/>
      <c r="TY3" s="39"/>
      <c r="TZ3" s="39"/>
      <c r="UA3" s="39"/>
      <c r="UB3" s="39"/>
      <c r="UC3" s="39"/>
      <c r="UD3" s="39"/>
      <c r="UE3" s="39"/>
      <c r="UF3" s="39"/>
      <c r="UG3" s="39"/>
      <c r="UH3" s="39"/>
      <c r="UI3" s="39"/>
      <c r="UJ3" s="39"/>
      <c r="UK3" s="39"/>
      <c r="UL3" s="39"/>
      <c r="UM3" s="39"/>
      <c r="UN3" s="39"/>
      <c r="UO3" s="39"/>
      <c r="UP3" s="39"/>
      <c r="UQ3" s="39"/>
      <c r="UR3" s="39"/>
      <c r="US3" s="39"/>
      <c r="UT3" s="39"/>
      <c r="UU3" s="39"/>
      <c r="UV3" s="39"/>
      <c r="UW3" s="39"/>
      <c r="UX3" s="39"/>
      <c r="UY3" s="39"/>
      <c r="UZ3" s="39"/>
      <c r="VA3" s="39"/>
      <c r="VB3" s="39"/>
      <c r="VC3" s="39"/>
      <c r="VD3" s="39"/>
      <c r="VE3" s="39"/>
      <c r="VF3" s="39"/>
      <c r="VG3" s="39"/>
      <c r="VH3" s="39"/>
      <c r="VI3" s="39"/>
      <c r="VJ3" s="39"/>
      <c r="VK3" s="39"/>
      <c r="VL3" s="39"/>
      <c r="VM3" s="39"/>
      <c r="VN3" s="39"/>
      <c r="VO3" s="39"/>
      <c r="VP3" s="39"/>
      <c r="VQ3" s="39"/>
      <c r="VR3" s="39"/>
      <c r="VS3" s="39"/>
      <c r="VT3" s="39"/>
      <c r="VU3" s="39"/>
      <c r="VV3" s="39"/>
      <c r="VW3" s="39"/>
      <c r="VX3" s="39"/>
      <c r="VY3" s="39"/>
      <c r="VZ3" s="39"/>
      <c r="WA3" s="39"/>
      <c r="WB3" s="39"/>
      <c r="WC3" s="39"/>
      <c r="WD3" s="39"/>
      <c r="WE3" s="39"/>
      <c r="WF3" s="39"/>
      <c r="WG3" s="39"/>
      <c r="WH3" s="39"/>
      <c r="WI3" s="39"/>
      <c r="WJ3" s="39"/>
      <c r="WK3" s="39"/>
      <c r="WL3" s="39"/>
      <c r="WM3" s="39"/>
      <c r="WN3" s="39"/>
      <c r="WO3" s="39"/>
      <c r="WP3" s="39"/>
      <c r="WQ3" s="39"/>
      <c r="WR3" s="39"/>
      <c r="WS3" s="39"/>
      <c r="WT3" s="39"/>
      <c r="WU3" s="39"/>
      <c r="WV3" s="39"/>
      <c r="WW3" s="39"/>
      <c r="WX3" s="39"/>
      <c r="WY3" s="39"/>
      <c r="WZ3" s="39"/>
      <c r="XA3" s="39"/>
      <c r="XB3" s="39"/>
      <c r="XC3" s="39"/>
      <c r="XD3" s="39"/>
      <c r="XE3" s="39"/>
      <c r="XF3" s="39"/>
      <c r="XG3" s="39"/>
      <c r="XH3" s="39"/>
      <c r="XI3" s="39"/>
      <c r="XJ3" s="39"/>
      <c r="XK3" s="39"/>
      <c r="XL3" s="39"/>
      <c r="XM3" s="39"/>
      <c r="XN3" s="39"/>
      <c r="XO3" s="39"/>
      <c r="XP3" s="39"/>
      <c r="XQ3" s="39"/>
      <c r="XR3" s="39"/>
      <c r="XS3" s="39"/>
      <c r="XT3" s="39"/>
      <c r="XU3" s="39"/>
      <c r="XV3" s="39"/>
      <c r="XW3" s="39"/>
      <c r="XX3" s="39"/>
      <c r="XY3" s="39"/>
      <c r="XZ3" s="39"/>
      <c r="YA3" s="39"/>
      <c r="YB3" s="39"/>
      <c r="YC3" s="39"/>
      <c r="YD3" s="39"/>
      <c r="YE3" s="39"/>
      <c r="YF3" s="39"/>
      <c r="YG3" s="39"/>
      <c r="YH3" s="39"/>
      <c r="YI3" s="39"/>
      <c r="YJ3" s="39"/>
      <c r="YK3" s="39"/>
      <c r="YL3" s="39"/>
      <c r="YM3" s="39"/>
      <c r="YN3" s="39"/>
      <c r="YO3" s="39"/>
      <c r="YP3" s="39"/>
      <c r="YQ3" s="39"/>
      <c r="YR3" s="39"/>
      <c r="YS3" s="39"/>
      <c r="YT3" s="39"/>
      <c r="YU3" s="39"/>
      <c r="YV3" s="39"/>
      <c r="YW3" s="39"/>
      <c r="YX3" s="39"/>
      <c r="YY3" s="39"/>
      <c r="YZ3" s="39"/>
      <c r="ZA3" s="39"/>
      <c r="ZB3" s="39"/>
      <c r="ZC3" s="39"/>
      <c r="ZD3" s="39"/>
      <c r="ZE3" s="39"/>
      <c r="ZF3" s="39"/>
      <c r="ZG3" s="39"/>
      <c r="ZH3" s="39"/>
      <c r="ZI3" s="39"/>
      <c r="ZJ3" s="39"/>
      <c r="ZK3" s="39"/>
      <c r="ZL3" s="39"/>
      <c r="ZM3" s="39"/>
      <c r="ZN3" s="39"/>
      <c r="ZO3" s="39"/>
      <c r="ZP3" s="39"/>
      <c r="ZQ3" s="39"/>
      <c r="ZR3" s="39"/>
      <c r="ZS3" s="39"/>
      <c r="ZT3" s="39"/>
      <c r="ZU3" s="39"/>
      <c r="ZV3" s="39"/>
      <c r="ZW3" s="39"/>
      <c r="ZX3" s="39"/>
      <c r="ZY3" s="39"/>
      <c r="ZZ3" s="39"/>
      <c r="AAA3" s="39"/>
      <c r="AAB3" s="39"/>
      <c r="AAC3" s="39"/>
      <c r="AAD3" s="39"/>
      <c r="AAE3" s="39"/>
      <c r="AAF3" s="39"/>
      <c r="AAG3" s="39"/>
      <c r="AAH3" s="39"/>
      <c r="AAI3" s="39"/>
      <c r="AAJ3" s="39"/>
      <c r="AAK3" s="39"/>
      <c r="AAL3" s="39"/>
      <c r="AAM3" s="39"/>
      <c r="AAN3" s="39"/>
      <c r="AAO3" s="39"/>
      <c r="AAP3" s="39"/>
      <c r="AAQ3" s="39"/>
      <c r="AAR3" s="39"/>
      <c r="AAS3" s="39"/>
      <c r="AAT3" s="39"/>
      <c r="AAU3" s="39"/>
      <c r="AAV3" s="39"/>
      <c r="AAW3" s="39"/>
      <c r="AAX3" s="39"/>
      <c r="AAY3" s="39"/>
      <c r="AAZ3" s="39"/>
      <c r="ABA3" s="39"/>
      <c r="ABB3" s="39"/>
      <c r="ABC3" s="39"/>
      <c r="ABD3" s="39"/>
      <c r="ABE3" s="39"/>
      <c r="ABF3" s="39"/>
      <c r="ABG3" s="39"/>
      <c r="ABH3" s="39"/>
      <c r="ABI3" s="39"/>
      <c r="ABJ3" s="39"/>
      <c r="ABK3" s="39"/>
      <c r="ABL3" s="39"/>
      <c r="ABM3" s="39"/>
      <c r="ABN3" s="39"/>
      <c r="ABO3" s="39"/>
      <c r="ABP3" s="39"/>
      <c r="ABQ3" s="39"/>
      <c r="ABR3" s="39"/>
      <c r="ABS3" s="39"/>
      <c r="ABT3" s="39"/>
      <c r="ABU3" s="39"/>
      <c r="ABV3" s="39"/>
      <c r="ABW3" s="39"/>
      <c r="ABX3" s="39"/>
      <c r="ABY3" s="39"/>
      <c r="ABZ3" s="39"/>
      <c r="ACA3" s="39"/>
      <c r="ACB3" s="39"/>
      <c r="ACC3" s="39"/>
      <c r="ACD3" s="39"/>
      <c r="ACE3" s="39"/>
      <c r="ACF3" s="39"/>
      <c r="ACG3" s="39"/>
      <c r="ACH3" s="39"/>
      <c r="ACI3" s="39"/>
      <c r="ACJ3" s="39"/>
      <c r="ACK3" s="39"/>
      <c r="ACL3" s="39"/>
      <c r="ACM3" s="39"/>
      <c r="ACN3" s="39"/>
      <c r="ACO3" s="39"/>
      <c r="ACP3" s="39"/>
      <c r="ACQ3" s="39"/>
      <c r="ACR3" s="39"/>
      <c r="ACS3" s="39"/>
      <c r="ACT3" s="39"/>
      <c r="ACU3" s="39"/>
      <c r="ACV3" s="39"/>
      <c r="ACW3" s="39"/>
      <c r="ACX3" s="39"/>
      <c r="ACY3" s="39"/>
      <c r="ACZ3" s="39"/>
      <c r="ADA3" s="39"/>
      <c r="ADB3" s="39"/>
      <c r="ADC3" s="39"/>
      <c r="ADD3" s="39"/>
      <c r="ADE3" s="39"/>
      <c r="ADF3" s="39"/>
      <c r="ADG3" s="39"/>
      <c r="ADH3" s="39"/>
      <c r="ADI3" s="39"/>
      <c r="ADJ3" s="39"/>
      <c r="ADK3" s="39"/>
      <c r="ADL3" s="39"/>
      <c r="ADM3" s="39"/>
      <c r="ADN3" s="39"/>
      <c r="ADO3" s="39"/>
      <c r="ADP3" s="39"/>
      <c r="ADQ3" s="39"/>
      <c r="ADR3" s="39"/>
      <c r="ADS3" s="39"/>
      <c r="ADT3" s="39"/>
      <c r="ADU3" s="39"/>
      <c r="ADV3" s="39"/>
      <c r="ADW3" s="39"/>
      <c r="ADX3" s="39"/>
      <c r="ADY3" s="39"/>
      <c r="ADZ3" s="39"/>
      <c r="AEA3" s="39"/>
      <c r="AEB3" s="39"/>
      <c r="AEC3" s="39"/>
      <c r="AED3" s="39"/>
      <c r="AEE3" s="39"/>
      <c r="AEF3" s="39"/>
      <c r="AEG3" s="39"/>
      <c r="AEH3" s="39"/>
      <c r="AEI3" s="39"/>
      <c r="AEJ3" s="39"/>
      <c r="AEK3" s="39"/>
      <c r="AEL3" s="39"/>
      <c r="AEM3" s="39"/>
      <c r="AEN3" s="39"/>
      <c r="AEO3" s="39"/>
      <c r="AEP3" s="39"/>
      <c r="AEQ3" s="39"/>
      <c r="AER3" s="39"/>
      <c r="AES3" s="39"/>
      <c r="AET3" s="39"/>
      <c r="AEU3" s="39"/>
      <c r="AEV3" s="39"/>
      <c r="AEW3" s="39"/>
      <c r="AEX3" s="39"/>
      <c r="AEY3" s="39"/>
      <c r="AEZ3" s="39"/>
      <c r="AFA3" s="39"/>
      <c r="AFB3" s="39"/>
      <c r="AFC3" s="39"/>
      <c r="AFD3" s="39"/>
      <c r="AFE3" s="39"/>
      <c r="AFF3" s="39"/>
      <c r="AFG3" s="39"/>
      <c r="AFH3" s="39"/>
      <c r="AFI3" s="39"/>
      <c r="AFJ3" s="39"/>
      <c r="AFK3" s="39"/>
      <c r="AFL3" s="39"/>
      <c r="AFM3" s="39"/>
      <c r="AFN3" s="39"/>
      <c r="AFO3" s="39"/>
      <c r="AFP3" s="39"/>
      <c r="AFQ3" s="39"/>
      <c r="AFR3" s="39"/>
      <c r="AFS3" s="39"/>
      <c r="AFT3" s="39"/>
      <c r="AFU3" s="39"/>
      <c r="AFV3" s="39"/>
      <c r="AFW3" s="39"/>
      <c r="AFX3" s="39"/>
      <c r="AFY3" s="39"/>
      <c r="AFZ3" s="39"/>
      <c r="AGA3" s="39"/>
      <c r="AGB3" s="39"/>
      <c r="AGC3" s="39"/>
      <c r="AGD3" s="39"/>
      <c r="AGE3" s="39"/>
      <c r="AGF3" s="39"/>
      <c r="AGG3" s="39"/>
      <c r="AGH3" s="39"/>
      <c r="AGI3" s="39"/>
      <c r="AGJ3" s="39"/>
      <c r="AGK3" s="39"/>
      <c r="AGL3" s="39"/>
      <c r="AGM3" s="39"/>
      <c r="AGN3" s="39"/>
      <c r="AGO3" s="39"/>
      <c r="AGP3" s="39"/>
      <c r="AGQ3" s="39"/>
      <c r="AGR3" s="39"/>
      <c r="AGS3" s="39"/>
      <c r="AGT3" s="39"/>
      <c r="AGU3" s="39"/>
      <c r="AGV3" s="39"/>
      <c r="AGW3" s="39"/>
      <c r="AGX3" s="39"/>
      <c r="AGY3" s="39"/>
      <c r="AGZ3" s="39"/>
      <c r="AHA3" s="39"/>
      <c r="AHB3" s="39"/>
      <c r="AHC3" s="39"/>
      <c r="AHD3" s="39"/>
      <c r="AHE3" s="39"/>
      <c r="AHF3" s="39"/>
      <c r="AHG3" s="39"/>
      <c r="AHH3" s="39"/>
      <c r="AHI3" s="39"/>
      <c r="AHJ3" s="39"/>
      <c r="AHK3" s="39"/>
      <c r="AHL3" s="39"/>
      <c r="AHM3" s="39"/>
      <c r="AHN3" s="39"/>
      <c r="AHO3" s="39"/>
      <c r="AHP3" s="39"/>
      <c r="AHQ3" s="39"/>
      <c r="AHR3" s="39"/>
      <c r="AHS3" s="39"/>
    </row>
    <row r="4" spans="1:903" s="8" customFormat="1" ht="16.5" customHeight="1">
      <c r="A4" s="875"/>
      <c r="B4" s="875" t="s">
        <v>640</v>
      </c>
      <c r="C4" s="875" t="s">
        <v>644</v>
      </c>
      <c r="D4" s="875" t="s">
        <v>632</v>
      </c>
      <c r="E4" s="875" t="s">
        <v>640</v>
      </c>
      <c r="F4" s="875" t="s">
        <v>644</v>
      </c>
      <c r="G4" s="906" t="s">
        <v>14</v>
      </c>
      <c r="H4" s="876"/>
      <c r="I4" s="877"/>
      <c r="J4" s="128"/>
      <c r="K4" s="275"/>
      <c r="L4" s="275"/>
      <c r="M4" s="1022"/>
      <c r="N4" s="1022"/>
      <c r="O4" s="235"/>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c r="IW4" s="39"/>
      <c r="IX4" s="39"/>
      <c r="IY4" s="39"/>
      <c r="IZ4" s="39"/>
      <c r="JA4" s="39"/>
      <c r="JB4" s="39"/>
      <c r="JC4" s="39"/>
      <c r="JD4" s="39"/>
      <c r="JE4" s="39"/>
      <c r="JF4" s="39"/>
      <c r="JG4" s="39"/>
      <c r="JH4" s="39"/>
      <c r="JI4" s="39"/>
      <c r="JJ4" s="39"/>
      <c r="JK4" s="39"/>
      <c r="JL4" s="39"/>
      <c r="JM4" s="39"/>
      <c r="JN4" s="39"/>
      <c r="JO4" s="39"/>
      <c r="JP4" s="39"/>
      <c r="JQ4" s="39"/>
      <c r="JR4" s="39"/>
      <c r="JS4" s="39"/>
      <c r="JT4" s="39"/>
      <c r="JU4" s="39"/>
      <c r="JV4" s="39"/>
      <c r="JW4" s="39"/>
      <c r="JX4" s="39"/>
      <c r="JY4" s="39"/>
      <c r="JZ4" s="39"/>
      <c r="KA4" s="39"/>
      <c r="KB4" s="39"/>
      <c r="KC4" s="39"/>
      <c r="KD4" s="39"/>
      <c r="KE4" s="39"/>
      <c r="KF4" s="39"/>
      <c r="KG4" s="39"/>
      <c r="KH4" s="39"/>
      <c r="KI4" s="39"/>
      <c r="KJ4" s="39"/>
      <c r="KK4" s="39"/>
      <c r="KL4" s="39"/>
      <c r="KM4" s="39"/>
      <c r="KN4" s="39"/>
      <c r="KO4" s="39"/>
      <c r="KP4" s="39"/>
      <c r="KQ4" s="39"/>
      <c r="KR4" s="39"/>
      <c r="KS4" s="39"/>
      <c r="KT4" s="39"/>
      <c r="KU4" s="39"/>
      <c r="KV4" s="39"/>
      <c r="KW4" s="39"/>
      <c r="KX4" s="39"/>
      <c r="KY4" s="39"/>
      <c r="KZ4" s="39"/>
      <c r="LA4" s="39"/>
      <c r="LB4" s="39"/>
      <c r="LC4" s="39"/>
      <c r="LD4" s="39"/>
      <c r="LE4" s="39"/>
      <c r="LF4" s="39"/>
      <c r="LG4" s="39"/>
      <c r="LH4" s="39"/>
      <c r="LI4" s="39"/>
      <c r="LJ4" s="39"/>
      <c r="LK4" s="39"/>
      <c r="LL4" s="39"/>
      <c r="LM4" s="39"/>
      <c r="LN4" s="39"/>
      <c r="LO4" s="39"/>
      <c r="LP4" s="39"/>
      <c r="LQ4" s="39"/>
      <c r="LR4" s="39"/>
      <c r="LS4" s="39"/>
      <c r="LT4" s="39"/>
      <c r="LU4" s="39"/>
      <c r="LV4" s="39"/>
      <c r="LW4" s="39"/>
      <c r="LX4" s="39"/>
      <c r="LY4" s="39"/>
      <c r="LZ4" s="39"/>
      <c r="MA4" s="39"/>
      <c r="MB4" s="39"/>
      <c r="MC4" s="39"/>
      <c r="MD4" s="39"/>
      <c r="ME4" s="39"/>
      <c r="MF4" s="39"/>
      <c r="MG4" s="39"/>
      <c r="MH4" s="39"/>
      <c r="MI4" s="39"/>
      <c r="MJ4" s="39"/>
      <c r="MK4" s="39"/>
      <c r="ML4" s="39"/>
      <c r="MM4" s="39"/>
      <c r="MN4" s="39"/>
      <c r="MO4" s="39"/>
      <c r="MP4" s="39"/>
      <c r="MQ4" s="39"/>
      <c r="MR4" s="39"/>
      <c r="MS4" s="39"/>
      <c r="MT4" s="39"/>
      <c r="MU4" s="39"/>
      <c r="MV4" s="39"/>
      <c r="MW4" s="39"/>
      <c r="MX4" s="39"/>
      <c r="MY4" s="39"/>
      <c r="MZ4" s="39"/>
      <c r="NA4" s="39"/>
      <c r="NB4" s="39"/>
      <c r="NC4" s="39"/>
      <c r="ND4" s="39"/>
      <c r="NE4" s="39"/>
      <c r="NF4" s="39"/>
      <c r="NG4" s="39"/>
      <c r="NH4" s="39"/>
      <c r="NI4" s="39"/>
      <c r="NJ4" s="39"/>
      <c r="NK4" s="39"/>
      <c r="NL4" s="39"/>
      <c r="NM4" s="39"/>
      <c r="NN4" s="39"/>
      <c r="NO4" s="39"/>
      <c r="NP4" s="39"/>
      <c r="NQ4" s="39"/>
      <c r="NR4" s="39"/>
      <c r="NS4" s="39"/>
      <c r="NT4" s="39"/>
      <c r="NU4" s="39"/>
      <c r="NV4" s="39"/>
      <c r="NW4" s="39"/>
      <c r="NX4" s="39"/>
      <c r="NY4" s="39"/>
      <c r="NZ4" s="39"/>
      <c r="OA4" s="39"/>
      <c r="OB4" s="39"/>
      <c r="OC4" s="39"/>
      <c r="OD4" s="39"/>
      <c r="OE4" s="39"/>
      <c r="OF4" s="39"/>
      <c r="OG4" s="39"/>
      <c r="OH4" s="39"/>
      <c r="OI4" s="39"/>
      <c r="OJ4" s="39"/>
      <c r="OK4" s="39"/>
      <c r="OL4" s="39"/>
      <c r="OM4" s="39"/>
      <c r="ON4" s="39"/>
      <c r="OO4" s="39"/>
      <c r="OP4" s="39"/>
      <c r="OQ4" s="39"/>
      <c r="OR4" s="39"/>
      <c r="OS4" s="39"/>
      <c r="OT4" s="39"/>
      <c r="OU4" s="39"/>
      <c r="OV4" s="39"/>
      <c r="OW4" s="39"/>
      <c r="OX4" s="39"/>
      <c r="OY4" s="39"/>
      <c r="OZ4" s="39"/>
      <c r="PA4" s="39"/>
      <c r="PB4" s="39"/>
      <c r="PC4" s="39"/>
      <c r="PD4" s="39"/>
      <c r="PE4" s="39"/>
      <c r="PF4" s="39"/>
      <c r="PG4" s="39"/>
      <c r="PH4" s="39"/>
      <c r="PI4" s="39"/>
      <c r="PJ4" s="39"/>
      <c r="PK4" s="39"/>
      <c r="PL4" s="39"/>
      <c r="PM4" s="39"/>
      <c r="PN4" s="39"/>
      <c r="PO4" s="39"/>
      <c r="PP4" s="39"/>
      <c r="PQ4" s="39"/>
      <c r="PR4" s="39"/>
      <c r="PS4" s="39"/>
      <c r="PT4" s="39"/>
      <c r="PU4" s="39"/>
      <c r="PV4" s="39"/>
      <c r="PW4" s="39"/>
      <c r="PX4" s="39"/>
      <c r="PY4" s="39"/>
      <c r="PZ4" s="39"/>
      <c r="QA4" s="39"/>
      <c r="QB4" s="39"/>
      <c r="QC4" s="39"/>
      <c r="QD4" s="39"/>
      <c r="QE4" s="39"/>
      <c r="QF4" s="39"/>
      <c r="QG4" s="39"/>
      <c r="QH4" s="39"/>
      <c r="QI4" s="39"/>
      <c r="QJ4" s="39"/>
      <c r="QK4" s="39"/>
      <c r="QL4" s="39"/>
      <c r="QM4" s="39"/>
      <c r="QN4" s="39"/>
      <c r="QO4" s="39"/>
      <c r="QP4" s="39"/>
      <c r="QQ4" s="39"/>
      <c r="QR4" s="39"/>
      <c r="QS4" s="39"/>
      <c r="QT4" s="39"/>
      <c r="QU4" s="39"/>
      <c r="QV4" s="39"/>
      <c r="QW4" s="39"/>
      <c r="QX4" s="39"/>
      <c r="QY4" s="39"/>
      <c r="QZ4" s="39"/>
      <c r="RA4" s="39"/>
      <c r="RB4" s="39"/>
      <c r="RC4" s="39"/>
      <c r="RD4" s="39"/>
      <c r="RE4" s="39"/>
      <c r="RF4" s="39"/>
      <c r="RG4" s="39"/>
      <c r="RH4" s="39"/>
      <c r="RI4" s="39"/>
      <c r="RJ4" s="39"/>
      <c r="RK4" s="39"/>
      <c r="RL4" s="39"/>
      <c r="RM4" s="39"/>
      <c r="RN4" s="39"/>
      <c r="RO4" s="39"/>
      <c r="RP4" s="39"/>
      <c r="RQ4" s="39"/>
      <c r="RR4" s="39"/>
      <c r="RS4" s="39"/>
      <c r="RT4" s="39"/>
      <c r="RU4" s="39"/>
      <c r="RV4" s="39"/>
      <c r="RW4" s="39"/>
      <c r="RX4" s="39"/>
      <c r="RY4" s="39"/>
      <c r="RZ4" s="39"/>
      <c r="SA4" s="39"/>
      <c r="SB4" s="39"/>
      <c r="SC4" s="39"/>
      <c r="SD4" s="39"/>
      <c r="SE4" s="39"/>
      <c r="SF4" s="39"/>
      <c r="SG4" s="39"/>
      <c r="SH4" s="39"/>
      <c r="SI4" s="39"/>
      <c r="SJ4" s="39"/>
      <c r="SK4" s="39"/>
      <c r="SL4" s="39"/>
      <c r="SM4" s="39"/>
      <c r="SN4" s="39"/>
      <c r="SO4" s="39"/>
      <c r="SP4" s="39"/>
      <c r="SQ4" s="39"/>
      <c r="SR4" s="39"/>
      <c r="SS4" s="39"/>
      <c r="ST4" s="39"/>
      <c r="SU4" s="39"/>
      <c r="SV4" s="39"/>
      <c r="SW4" s="39"/>
      <c r="SX4" s="39"/>
      <c r="SY4" s="39"/>
      <c r="SZ4" s="39"/>
      <c r="TA4" s="39"/>
      <c r="TB4" s="39"/>
      <c r="TC4" s="39"/>
      <c r="TD4" s="39"/>
      <c r="TE4" s="39"/>
      <c r="TF4" s="39"/>
      <c r="TG4" s="39"/>
      <c r="TH4" s="39"/>
      <c r="TI4" s="39"/>
      <c r="TJ4" s="39"/>
      <c r="TK4" s="39"/>
      <c r="TL4" s="39"/>
      <c r="TM4" s="39"/>
      <c r="TN4" s="39"/>
      <c r="TO4" s="39"/>
      <c r="TP4" s="39"/>
      <c r="TQ4" s="39"/>
      <c r="TR4" s="39"/>
      <c r="TS4" s="39"/>
      <c r="TT4" s="39"/>
      <c r="TU4" s="39"/>
      <c r="TV4" s="39"/>
      <c r="TW4" s="39"/>
      <c r="TX4" s="39"/>
      <c r="TY4" s="39"/>
      <c r="TZ4" s="39"/>
      <c r="UA4" s="39"/>
      <c r="UB4" s="39"/>
      <c r="UC4" s="39"/>
      <c r="UD4" s="39"/>
      <c r="UE4" s="39"/>
      <c r="UF4" s="39"/>
      <c r="UG4" s="39"/>
      <c r="UH4" s="39"/>
      <c r="UI4" s="39"/>
      <c r="UJ4" s="39"/>
      <c r="UK4" s="39"/>
      <c r="UL4" s="39"/>
      <c r="UM4" s="39"/>
      <c r="UN4" s="39"/>
      <c r="UO4" s="39"/>
      <c r="UP4" s="39"/>
      <c r="UQ4" s="39"/>
      <c r="UR4" s="39"/>
      <c r="US4" s="39"/>
      <c r="UT4" s="39"/>
      <c r="UU4" s="39"/>
      <c r="UV4" s="39"/>
      <c r="UW4" s="39"/>
      <c r="UX4" s="39"/>
      <c r="UY4" s="39"/>
      <c r="UZ4" s="39"/>
      <c r="VA4" s="39"/>
      <c r="VB4" s="39"/>
      <c r="VC4" s="39"/>
      <c r="VD4" s="39"/>
      <c r="VE4" s="39"/>
      <c r="VF4" s="39"/>
      <c r="VG4" s="39"/>
      <c r="VH4" s="39"/>
      <c r="VI4" s="39"/>
      <c r="VJ4" s="39"/>
      <c r="VK4" s="39"/>
      <c r="VL4" s="39"/>
      <c r="VM4" s="39"/>
      <c r="VN4" s="39"/>
      <c r="VO4" s="39"/>
      <c r="VP4" s="39"/>
      <c r="VQ4" s="39"/>
      <c r="VR4" s="39"/>
      <c r="VS4" s="39"/>
      <c r="VT4" s="39"/>
      <c r="VU4" s="39"/>
      <c r="VV4" s="39"/>
      <c r="VW4" s="39"/>
      <c r="VX4" s="39"/>
      <c r="VY4" s="39"/>
      <c r="VZ4" s="39"/>
      <c r="WA4" s="39"/>
      <c r="WB4" s="39"/>
      <c r="WC4" s="39"/>
      <c r="WD4" s="39"/>
      <c r="WE4" s="39"/>
      <c r="WF4" s="39"/>
      <c r="WG4" s="39"/>
      <c r="WH4" s="39"/>
      <c r="WI4" s="39"/>
      <c r="WJ4" s="39"/>
      <c r="WK4" s="39"/>
      <c r="WL4" s="39"/>
      <c r="WM4" s="39"/>
      <c r="WN4" s="39"/>
      <c r="WO4" s="39"/>
      <c r="WP4" s="39"/>
      <c r="WQ4" s="39"/>
      <c r="WR4" s="39"/>
      <c r="WS4" s="39"/>
      <c r="WT4" s="39"/>
      <c r="WU4" s="39"/>
      <c r="WV4" s="39"/>
      <c r="WW4" s="39"/>
      <c r="WX4" s="39"/>
      <c r="WY4" s="39"/>
      <c r="WZ4" s="39"/>
      <c r="XA4" s="39"/>
      <c r="XB4" s="39"/>
      <c r="XC4" s="39"/>
      <c r="XD4" s="39"/>
      <c r="XE4" s="39"/>
      <c r="XF4" s="39"/>
      <c r="XG4" s="39"/>
      <c r="XH4" s="39"/>
      <c r="XI4" s="39"/>
      <c r="XJ4" s="39"/>
      <c r="XK4" s="39"/>
      <c r="XL4" s="39"/>
      <c r="XM4" s="39"/>
      <c r="XN4" s="39"/>
      <c r="XO4" s="39"/>
      <c r="XP4" s="39"/>
      <c r="XQ4" s="39"/>
      <c r="XR4" s="39"/>
      <c r="XS4" s="39"/>
      <c r="XT4" s="39"/>
      <c r="XU4" s="39"/>
      <c r="XV4" s="39"/>
      <c r="XW4" s="39"/>
      <c r="XX4" s="39"/>
      <c r="XY4" s="39"/>
      <c r="XZ4" s="39"/>
      <c r="YA4" s="39"/>
      <c r="YB4" s="39"/>
      <c r="YC4" s="39"/>
      <c r="YD4" s="39"/>
      <c r="YE4" s="39"/>
      <c r="YF4" s="39"/>
      <c r="YG4" s="39"/>
      <c r="YH4" s="39"/>
      <c r="YI4" s="39"/>
      <c r="YJ4" s="39"/>
      <c r="YK4" s="39"/>
      <c r="YL4" s="39"/>
      <c r="YM4" s="39"/>
      <c r="YN4" s="39"/>
      <c r="YO4" s="39"/>
      <c r="YP4" s="39"/>
      <c r="YQ4" s="39"/>
      <c r="YR4" s="39"/>
      <c r="YS4" s="39"/>
      <c r="YT4" s="39"/>
      <c r="YU4" s="39"/>
      <c r="YV4" s="39"/>
      <c r="YW4" s="39"/>
      <c r="YX4" s="39"/>
      <c r="YY4" s="39"/>
      <c r="YZ4" s="39"/>
      <c r="ZA4" s="39"/>
      <c r="ZB4" s="39"/>
      <c r="ZC4" s="39"/>
      <c r="ZD4" s="39"/>
      <c r="ZE4" s="39"/>
      <c r="ZF4" s="39"/>
      <c r="ZG4" s="39"/>
      <c r="ZH4" s="39"/>
      <c r="ZI4" s="39"/>
      <c r="ZJ4" s="39"/>
      <c r="ZK4" s="39"/>
      <c r="ZL4" s="39"/>
      <c r="ZM4" s="39"/>
      <c r="ZN4" s="39"/>
      <c r="ZO4" s="39"/>
      <c r="ZP4" s="39"/>
      <c r="ZQ4" s="39"/>
      <c r="ZR4" s="39"/>
      <c r="ZS4" s="39"/>
      <c r="ZT4" s="39"/>
      <c r="ZU4" s="39"/>
      <c r="ZV4" s="39"/>
      <c r="ZW4" s="39"/>
      <c r="ZX4" s="39"/>
      <c r="ZY4" s="39"/>
      <c r="ZZ4" s="39"/>
      <c r="AAA4" s="39"/>
      <c r="AAB4" s="39"/>
      <c r="AAC4" s="39"/>
      <c r="AAD4" s="39"/>
      <c r="AAE4" s="39"/>
      <c r="AAF4" s="39"/>
      <c r="AAG4" s="39"/>
      <c r="AAH4" s="39"/>
      <c r="AAI4" s="39"/>
      <c r="AAJ4" s="39"/>
      <c r="AAK4" s="39"/>
      <c r="AAL4" s="39"/>
      <c r="AAM4" s="39"/>
      <c r="AAN4" s="39"/>
      <c r="AAO4" s="39"/>
      <c r="AAP4" s="39"/>
      <c r="AAQ4" s="39"/>
      <c r="AAR4" s="39"/>
      <c r="AAS4" s="39"/>
      <c r="AAT4" s="39"/>
      <c r="AAU4" s="39"/>
      <c r="AAV4" s="39"/>
      <c r="AAW4" s="39"/>
      <c r="AAX4" s="39"/>
      <c r="AAY4" s="39"/>
      <c r="AAZ4" s="39"/>
      <c r="ABA4" s="39"/>
      <c r="ABB4" s="39"/>
      <c r="ABC4" s="39"/>
      <c r="ABD4" s="39"/>
      <c r="ABE4" s="39"/>
      <c r="ABF4" s="39"/>
      <c r="ABG4" s="39"/>
      <c r="ABH4" s="39"/>
      <c r="ABI4" s="39"/>
      <c r="ABJ4" s="39"/>
      <c r="ABK4" s="39"/>
      <c r="ABL4" s="39"/>
      <c r="ABM4" s="39"/>
      <c r="ABN4" s="39"/>
      <c r="ABO4" s="39"/>
      <c r="ABP4" s="39"/>
      <c r="ABQ4" s="39"/>
      <c r="ABR4" s="39"/>
      <c r="ABS4" s="39"/>
      <c r="ABT4" s="39"/>
      <c r="ABU4" s="39"/>
      <c r="ABV4" s="39"/>
      <c r="ABW4" s="39"/>
      <c r="ABX4" s="39"/>
      <c r="ABY4" s="39"/>
      <c r="ABZ4" s="39"/>
      <c r="ACA4" s="39"/>
      <c r="ACB4" s="39"/>
      <c r="ACC4" s="39"/>
      <c r="ACD4" s="39"/>
      <c r="ACE4" s="39"/>
      <c r="ACF4" s="39"/>
      <c r="ACG4" s="39"/>
      <c r="ACH4" s="39"/>
      <c r="ACI4" s="39"/>
      <c r="ACJ4" s="39"/>
      <c r="ACK4" s="39"/>
      <c r="ACL4" s="39"/>
      <c r="ACM4" s="39"/>
      <c r="ACN4" s="39"/>
      <c r="ACO4" s="39"/>
      <c r="ACP4" s="39"/>
      <c r="ACQ4" s="39"/>
      <c r="ACR4" s="39"/>
      <c r="ACS4" s="39"/>
      <c r="ACT4" s="39"/>
      <c r="ACU4" s="39"/>
      <c r="ACV4" s="39"/>
      <c r="ACW4" s="39"/>
      <c r="ACX4" s="39"/>
      <c r="ACY4" s="39"/>
      <c r="ACZ4" s="39"/>
      <c r="ADA4" s="39"/>
      <c r="ADB4" s="39"/>
      <c r="ADC4" s="39"/>
      <c r="ADD4" s="39"/>
      <c r="ADE4" s="39"/>
      <c r="ADF4" s="39"/>
      <c r="ADG4" s="39"/>
      <c r="ADH4" s="39"/>
      <c r="ADI4" s="39"/>
      <c r="ADJ4" s="39"/>
      <c r="ADK4" s="39"/>
      <c r="ADL4" s="39"/>
      <c r="ADM4" s="39"/>
      <c r="ADN4" s="39"/>
      <c r="ADO4" s="39"/>
      <c r="ADP4" s="39"/>
      <c r="ADQ4" s="39"/>
      <c r="ADR4" s="39"/>
      <c r="ADS4" s="39"/>
      <c r="ADT4" s="39"/>
      <c r="ADU4" s="39"/>
      <c r="ADV4" s="39"/>
      <c r="ADW4" s="39"/>
      <c r="ADX4" s="39"/>
      <c r="ADY4" s="39"/>
      <c r="ADZ4" s="39"/>
      <c r="AEA4" s="39"/>
      <c r="AEB4" s="39"/>
      <c r="AEC4" s="39"/>
      <c r="AED4" s="39"/>
      <c r="AEE4" s="39"/>
      <c r="AEF4" s="39"/>
      <c r="AEG4" s="39"/>
      <c r="AEH4" s="39"/>
      <c r="AEI4" s="39"/>
      <c r="AEJ4" s="39"/>
      <c r="AEK4" s="39"/>
      <c r="AEL4" s="39"/>
      <c r="AEM4" s="39"/>
      <c r="AEN4" s="39"/>
      <c r="AEO4" s="39"/>
      <c r="AEP4" s="39"/>
      <c r="AEQ4" s="39"/>
      <c r="AER4" s="39"/>
      <c r="AES4" s="39"/>
      <c r="AET4" s="39"/>
      <c r="AEU4" s="39"/>
      <c r="AEV4" s="39"/>
      <c r="AEW4" s="39"/>
      <c r="AEX4" s="39"/>
      <c r="AEY4" s="39"/>
      <c r="AEZ4" s="39"/>
      <c r="AFA4" s="39"/>
      <c r="AFB4" s="39"/>
      <c r="AFC4" s="39"/>
      <c r="AFD4" s="39"/>
      <c r="AFE4" s="39"/>
      <c r="AFF4" s="39"/>
      <c r="AFG4" s="39"/>
      <c r="AFH4" s="39"/>
      <c r="AFI4" s="39"/>
      <c r="AFJ4" s="39"/>
      <c r="AFK4" s="39"/>
      <c r="AFL4" s="39"/>
      <c r="AFM4" s="39"/>
      <c r="AFN4" s="39"/>
      <c r="AFO4" s="39"/>
      <c r="AFP4" s="39"/>
      <c r="AFQ4" s="39"/>
      <c r="AFR4" s="39"/>
      <c r="AFS4" s="39"/>
      <c r="AFT4" s="39"/>
      <c r="AFU4" s="39"/>
      <c r="AFV4" s="39"/>
      <c r="AFW4" s="39"/>
      <c r="AFX4" s="39"/>
      <c r="AFY4" s="39"/>
      <c r="AFZ4" s="39"/>
      <c r="AGA4" s="39"/>
      <c r="AGB4" s="39"/>
      <c r="AGC4" s="39"/>
      <c r="AGD4" s="39"/>
      <c r="AGE4" s="39"/>
      <c r="AGF4" s="39"/>
      <c r="AGG4" s="39"/>
      <c r="AGH4" s="39"/>
      <c r="AGI4" s="39"/>
      <c r="AGJ4" s="39"/>
      <c r="AGK4" s="39"/>
      <c r="AGL4" s="39"/>
      <c r="AGM4" s="39"/>
      <c r="AGN4" s="39"/>
      <c r="AGO4" s="39"/>
      <c r="AGP4" s="39"/>
      <c r="AGQ4" s="39"/>
      <c r="AGR4" s="39"/>
      <c r="AGS4" s="39"/>
      <c r="AGT4" s="39"/>
      <c r="AGU4" s="39"/>
      <c r="AGV4" s="39"/>
      <c r="AGW4" s="39"/>
      <c r="AGX4" s="39"/>
      <c r="AGY4" s="39"/>
      <c r="AGZ4" s="39"/>
      <c r="AHA4" s="39"/>
      <c r="AHB4" s="39"/>
      <c r="AHC4" s="39"/>
      <c r="AHD4" s="39"/>
      <c r="AHE4" s="39"/>
      <c r="AHF4" s="39"/>
      <c r="AHG4" s="39"/>
      <c r="AHH4" s="39"/>
      <c r="AHI4" s="39"/>
      <c r="AHJ4" s="39"/>
      <c r="AHK4" s="39"/>
      <c r="AHL4" s="39"/>
      <c r="AHM4" s="39"/>
      <c r="AHN4" s="39"/>
      <c r="AHO4" s="39"/>
      <c r="AHP4" s="39"/>
      <c r="AHQ4" s="39"/>
      <c r="AHR4" s="39"/>
      <c r="AHS4" s="39"/>
    </row>
    <row r="5" spans="1:903" s="8" customFormat="1" ht="69.75" customHeight="1">
      <c r="A5" s="893"/>
      <c r="B5" s="875"/>
      <c r="C5" s="875"/>
      <c r="D5" s="875"/>
      <c r="E5" s="875"/>
      <c r="F5" s="875"/>
      <c r="G5" s="393" t="s">
        <v>656</v>
      </c>
      <c r="H5" s="423" t="s">
        <v>657</v>
      </c>
      <c r="I5" s="392" t="s">
        <v>658</v>
      </c>
      <c r="J5" s="370"/>
      <c r="K5" s="371"/>
      <c r="L5" s="371"/>
      <c r="M5" s="1022"/>
      <c r="N5" s="1022"/>
      <c r="O5" s="102"/>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c r="KL5" s="39"/>
      <c r="KM5" s="39"/>
      <c r="KN5" s="39"/>
      <c r="KO5" s="39"/>
      <c r="KP5" s="39"/>
      <c r="KQ5" s="39"/>
      <c r="KR5" s="39"/>
      <c r="KS5" s="39"/>
      <c r="KT5" s="39"/>
      <c r="KU5" s="39"/>
      <c r="KV5" s="39"/>
      <c r="KW5" s="39"/>
      <c r="KX5" s="39"/>
      <c r="KY5" s="39"/>
      <c r="KZ5" s="39"/>
      <c r="LA5" s="39"/>
      <c r="LB5" s="39"/>
      <c r="LC5" s="39"/>
      <c r="LD5" s="39"/>
      <c r="LE5" s="39"/>
      <c r="LF5" s="39"/>
      <c r="LG5" s="39"/>
      <c r="LH5" s="39"/>
      <c r="LI5" s="39"/>
      <c r="LJ5" s="39"/>
      <c r="LK5" s="39"/>
      <c r="LL5" s="39"/>
      <c r="LM5" s="39"/>
      <c r="LN5" s="39"/>
      <c r="LO5" s="39"/>
      <c r="LP5" s="39"/>
      <c r="LQ5" s="39"/>
      <c r="LR5" s="39"/>
      <c r="LS5" s="39"/>
      <c r="LT5" s="39"/>
      <c r="LU5" s="39"/>
      <c r="LV5" s="39"/>
      <c r="LW5" s="39"/>
      <c r="LX5" s="39"/>
      <c r="LY5" s="39"/>
      <c r="LZ5" s="39"/>
      <c r="MA5" s="39"/>
      <c r="MB5" s="39"/>
      <c r="MC5" s="39"/>
      <c r="MD5" s="39"/>
      <c r="ME5" s="39"/>
      <c r="MF5" s="39"/>
      <c r="MG5" s="39"/>
      <c r="MH5" s="39"/>
      <c r="MI5" s="39"/>
      <c r="MJ5" s="39"/>
      <c r="MK5" s="39"/>
      <c r="ML5" s="39"/>
      <c r="MM5" s="39"/>
      <c r="MN5" s="39"/>
      <c r="MO5" s="39"/>
      <c r="MP5" s="39"/>
      <c r="MQ5" s="39"/>
      <c r="MR5" s="39"/>
      <c r="MS5" s="39"/>
      <c r="MT5" s="39"/>
      <c r="MU5" s="39"/>
      <c r="MV5" s="39"/>
      <c r="MW5" s="39"/>
      <c r="MX5" s="39"/>
      <c r="MY5" s="39"/>
      <c r="MZ5" s="39"/>
      <c r="NA5" s="39"/>
      <c r="NB5" s="39"/>
      <c r="NC5" s="39"/>
      <c r="ND5" s="39"/>
      <c r="NE5" s="39"/>
      <c r="NF5" s="39"/>
      <c r="NG5" s="39"/>
      <c r="NH5" s="39"/>
      <c r="NI5" s="39"/>
      <c r="NJ5" s="39"/>
      <c r="NK5" s="39"/>
      <c r="NL5" s="39"/>
      <c r="NM5" s="39"/>
      <c r="NN5" s="39"/>
      <c r="NO5" s="39"/>
      <c r="NP5" s="39"/>
      <c r="NQ5" s="39"/>
      <c r="NR5" s="39"/>
      <c r="NS5" s="39"/>
      <c r="NT5" s="39"/>
      <c r="NU5" s="39"/>
      <c r="NV5" s="39"/>
      <c r="NW5" s="39"/>
      <c r="NX5" s="39"/>
      <c r="NY5" s="39"/>
      <c r="NZ5" s="39"/>
      <c r="OA5" s="39"/>
      <c r="OB5" s="39"/>
      <c r="OC5" s="39"/>
      <c r="OD5" s="39"/>
      <c r="OE5" s="39"/>
      <c r="OF5" s="39"/>
      <c r="OG5" s="39"/>
      <c r="OH5" s="39"/>
      <c r="OI5" s="39"/>
      <c r="OJ5" s="39"/>
      <c r="OK5" s="39"/>
      <c r="OL5" s="39"/>
      <c r="OM5" s="39"/>
      <c r="ON5" s="39"/>
      <c r="OO5" s="39"/>
      <c r="OP5" s="39"/>
      <c r="OQ5" s="39"/>
      <c r="OR5" s="39"/>
      <c r="OS5" s="39"/>
      <c r="OT5" s="39"/>
      <c r="OU5" s="39"/>
      <c r="OV5" s="39"/>
      <c r="OW5" s="39"/>
      <c r="OX5" s="39"/>
      <c r="OY5" s="39"/>
      <c r="OZ5" s="39"/>
      <c r="PA5" s="39"/>
      <c r="PB5" s="39"/>
      <c r="PC5" s="39"/>
      <c r="PD5" s="39"/>
      <c r="PE5" s="39"/>
      <c r="PF5" s="39"/>
      <c r="PG5" s="39"/>
      <c r="PH5" s="39"/>
      <c r="PI5" s="39"/>
      <c r="PJ5" s="39"/>
      <c r="PK5" s="39"/>
      <c r="PL5" s="39"/>
      <c r="PM5" s="39"/>
      <c r="PN5" s="39"/>
      <c r="PO5" s="39"/>
      <c r="PP5" s="39"/>
      <c r="PQ5" s="39"/>
      <c r="PR5" s="39"/>
      <c r="PS5" s="39"/>
      <c r="PT5" s="39"/>
      <c r="PU5" s="39"/>
      <c r="PV5" s="39"/>
      <c r="PW5" s="39"/>
      <c r="PX5" s="39"/>
      <c r="PY5" s="39"/>
      <c r="PZ5" s="39"/>
      <c r="QA5" s="39"/>
      <c r="QB5" s="39"/>
      <c r="QC5" s="39"/>
      <c r="QD5" s="39"/>
      <c r="QE5" s="39"/>
      <c r="QF5" s="39"/>
      <c r="QG5" s="39"/>
      <c r="QH5" s="39"/>
      <c r="QI5" s="39"/>
      <c r="QJ5" s="39"/>
      <c r="QK5" s="39"/>
      <c r="QL5" s="39"/>
      <c r="QM5" s="39"/>
      <c r="QN5" s="39"/>
      <c r="QO5" s="39"/>
      <c r="QP5" s="39"/>
      <c r="QQ5" s="39"/>
      <c r="QR5" s="39"/>
      <c r="QS5" s="39"/>
      <c r="QT5" s="39"/>
      <c r="QU5" s="39"/>
      <c r="QV5" s="39"/>
      <c r="QW5" s="39"/>
      <c r="QX5" s="39"/>
      <c r="QY5" s="39"/>
      <c r="QZ5" s="39"/>
      <c r="RA5" s="39"/>
      <c r="RB5" s="39"/>
      <c r="RC5" s="39"/>
      <c r="RD5" s="39"/>
      <c r="RE5" s="39"/>
      <c r="RF5" s="39"/>
      <c r="RG5" s="39"/>
      <c r="RH5" s="39"/>
      <c r="RI5" s="39"/>
      <c r="RJ5" s="39"/>
      <c r="RK5" s="39"/>
      <c r="RL5" s="39"/>
      <c r="RM5" s="39"/>
      <c r="RN5" s="39"/>
      <c r="RO5" s="39"/>
      <c r="RP5" s="39"/>
      <c r="RQ5" s="39"/>
      <c r="RR5" s="39"/>
      <c r="RS5" s="39"/>
      <c r="RT5" s="39"/>
      <c r="RU5" s="39"/>
      <c r="RV5" s="39"/>
      <c r="RW5" s="39"/>
      <c r="RX5" s="39"/>
      <c r="RY5" s="39"/>
      <c r="RZ5" s="39"/>
      <c r="SA5" s="39"/>
      <c r="SB5" s="39"/>
      <c r="SC5" s="39"/>
      <c r="SD5" s="39"/>
      <c r="SE5" s="39"/>
      <c r="SF5" s="39"/>
      <c r="SG5" s="39"/>
      <c r="SH5" s="39"/>
      <c r="SI5" s="39"/>
      <c r="SJ5" s="39"/>
      <c r="SK5" s="39"/>
      <c r="SL5" s="39"/>
      <c r="SM5" s="39"/>
      <c r="SN5" s="39"/>
      <c r="SO5" s="39"/>
      <c r="SP5" s="39"/>
      <c r="SQ5" s="39"/>
      <c r="SR5" s="39"/>
      <c r="SS5" s="39"/>
      <c r="ST5" s="39"/>
      <c r="SU5" s="39"/>
      <c r="SV5" s="39"/>
      <c r="SW5" s="39"/>
      <c r="SX5" s="39"/>
      <c r="SY5" s="39"/>
      <c r="SZ5" s="39"/>
      <c r="TA5" s="39"/>
      <c r="TB5" s="39"/>
      <c r="TC5" s="39"/>
      <c r="TD5" s="39"/>
      <c r="TE5" s="39"/>
      <c r="TF5" s="39"/>
      <c r="TG5" s="39"/>
      <c r="TH5" s="39"/>
      <c r="TI5" s="39"/>
      <c r="TJ5" s="39"/>
      <c r="TK5" s="39"/>
      <c r="TL5" s="39"/>
      <c r="TM5" s="39"/>
      <c r="TN5" s="39"/>
      <c r="TO5" s="39"/>
      <c r="TP5" s="39"/>
      <c r="TQ5" s="39"/>
      <c r="TR5" s="39"/>
      <c r="TS5" s="39"/>
      <c r="TT5" s="39"/>
      <c r="TU5" s="39"/>
      <c r="TV5" s="39"/>
      <c r="TW5" s="39"/>
      <c r="TX5" s="39"/>
      <c r="TY5" s="39"/>
      <c r="TZ5" s="39"/>
      <c r="UA5" s="39"/>
      <c r="UB5" s="39"/>
      <c r="UC5" s="39"/>
      <c r="UD5" s="39"/>
      <c r="UE5" s="39"/>
      <c r="UF5" s="39"/>
      <c r="UG5" s="39"/>
      <c r="UH5" s="39"/>
      <c r="UI5" s="39"/>
      <c r="UJ5" s="39"/>
      <c r="UK5" s="39"/>
      <c r="UL5" s="39"/>
      <c r="UM5" s="39"/>
      <c r="UN5" s="39"/>
      <c r="UO5" s="39"/>
      <c r="UP5" s="39"/>
      <c r="UQ5" s="39"/>
      <c r="UR5" s="39"/>
      <c r="US5" s="39"/>
      <c r="UT5" s="39"/>
      <c r="UU5" s="39"/>
      <c r="UV5" s="39"/>
      <c r="UW5" s="39"/>
      <c r="UX5" s="39"/>
      <c r="UY5" s="39"/>
      <c r="UZ5" s="39"/>
      <c r="VA5" s="39"/>
      <c r="VB5" s="39"/>
      <c r="VC5" s="39"/>
      <c r="VD5" s="39"/>
      <c r="VE5" s="39"/>
      <c r="VF5" s="39"/>
      <c r="VG5" s="39"/>
      <c r="VH5" s="39"/>
      <c r="VI5" s="39"/>
      <c r="VJ5" s="39"/>
      <c r="VK5" s="39"/>
      <c r="VL5" s="39"/>
      <c r="VM5" s="39"/>
      <c r="VN5" s="39"/>
      <c r="VO5" s="39"/>
      <c r="VP5" s="39"/>
      <c r="VQ5" s="39"/>
      <c r="VR5" s="39"/>
      <c r="VS5" s="39"/>
      <c r="VT5" s="39"/>
      <c r="VU5" s="39"/>
      <c r="VV5" s="39"/>
      <c r="VW5" s="39"/>
      <c r="VX5" s="39"/>
      <c r="VY5" s="39"/>
      <c r="VZ5" s="39"/>
      <c r="WA5" s="39"/>
      <c r="WB5" s="39"/>
      <c r="WC5" s="39"/>
      <c r="WD5" s="39"/>
      <c r="WE5" s="39"/>
      <c r="WF5" s="39"/>
      <c r="WG5" s="39"/>
      <c r="WH5" s="39"/>
      <c r="WI5" s="39"/>
      <c r="WJ5" s="39"/>
      <c r="WK5" s="39"/>
      <c r="WL5" s="39"/>
      <c r="WM5" s="39"/>
      <c r="WN5" s="39"/>
      <c r="WO5" s="39"/>
      <c r="WP5" s="39"/>
      <c r="WQ5" s="39"/>
      <c r="WR5" s="39"/>
      <c r="WS5" s="39"/>
      <c r="WT5" s="39"/>
      <c r="WU5" s="39"/>
      <c r="WV5" s="39"/>
      <c r="WW5" s="39"/>
      <c r="WX5" s="39"/>
      <c r="WY5" s="39"/>
      <c r="WZ5" s="39"/>
      <c r="XA5" s="39"/>
      <c r="XB5" s="39"/>
      <c r="XC5" s="39"/>
      <c r="XD5" s="39"/>
      <c r="XE5" s="39"/>
      <c r="XF5" s="39"/>
      <c r="XG5" s="39"/>
      <c r="XH5" s="39"/>
      <c r="XI5" s="39"/>
      <c r="XJ5" s="39"/>
      <c r="XK5" s="39"/>
      <c r="XL5" s="39"/>
      <c r="XM5" s="39"/>
      <c r="XN5" s="39"/>
      <c r="XO5" s="39"/>
      <c r="XP5" s="39"/>
      <c r="XQ5" s="39"/>
      <c r="XR5" s="39"/>
      <c r="XS5" s="39"/>
      <c r="XT5" s="39"/>
      <c r="XU5" s="39"/>
      <c r="XV5" s="39"/>
      <c r="XW5" s="39"/>
      <c r="XX5" s="39"/>
      <c r="XY5" s="39"/>
      <c r="XZ5" s="39"/>
      <c r="YA5" s="39"/>
      <c r="YB5" s="39"/>
      <c r="YC5" s="39"/>
      <c r="YD5" s="39"/>
      <c r="YE5" s="39"/>
      <c r="YF5" s="39"/>
      <c r="YG5" s="39"/>
      <c r="YH5" s="39"/>
      <c r="YI5" s="39"/>
      <c r="YJ5" s="39"/>
      <c r="YK5" s="39"/>
      <c r="YL5" s="39"/>
      <c r="YM5" s="39"/>
      <c r="YN5" s="39"/>
      <c r="YO5" s="39"/>
      <c r="YP5" s="39"/>
      <c r="YQ5" s="39"/>
      <c r="YR5" s="39"/>
      <c r="YS5" s="39"/>
      <c r="YT5" s="39"/>
      <c r="YU5" s="39"/>
      <c r="YV5" s="39"/>
      <c r="YW5" s="39"/>
      <c r="YX5" s="39"/>
      <c r="YY5" s="39"/>
      <c r="YZ5" s="39"/>
      <c r="ZA5" s="39"/>
      <c r="ZB5" s="39"/>
      <c r="ZC5" s="39"/>
      <c r="ZD5" s="39"/>
      <c r="ZE5" s="39"/>
      <c r="ZF5" s="39"/>
      <c r="ZG5" s="39"/>
      <c r="ZH5" s="39"/>
      <c r="ZI5" s="39"/>
      <c r="ZJ5" s="39"/>
      <c r="ZK5" s="39"/>
      <c r="ZL5" s="39"/>
      <c r="ZM5" s="39"/>
      <c r="ZN5" s="39"/>
      <c r="ZO5" s="39"/>
      <c r="ZP5" s="39"/>
      <c r="ZQ5" s="39"/>
      <c r="ZR5" s="39"/>
      <c r="ZS5" s="39"/>
      <c r="ZT5" s="39"/>
      <c r="ZU5" s="39"/>
      <c r="ZV5" s="39"/>
      <c r="ZW5" s="39"/>
      <c r="ZX5" s="39"/>
      <c r="ZY5" s="39"/>
      <c r="ZZ5" s="39"/>
      <c r="AAA5" s="39"/>
      <c r="AAB5" s="39"/>
      <c r="AAC5" s="39"/>
      <c r="AAD5" s="39"/>
      <c r="AAE5" s="39"/>
      <c r="AAF5" s="39"/>
      <c r="AAG5" s="39"/>
      <c r="AAH5" s="39"/>
      <c r="AAI5" s="39"/>
      <c r="AAJ5" s="39"/>
      <c r="AAK5" s="39"/>
      <c r="AAL5" s="39"/>
      <c r="AAM5" s="39"/>
      <c r="AAN5" s="39"/>
      <c r="AAO5" s="39"/>
      <c r="AAP5" s="39"/>
      <c r="AAQ5" s="39"/>
      <c r="AAR5" s="39"/>
      <c r="AAS5" s="39"/>
      <c r="AAT5" s="39"/>
      <c r="AAU5" s="39"/>
      <c r="AAV5" s="39"/>
      <c r="AAW5" s="39"/>
      <c r="AAX5" s="39"/>
      <c r="AAY5" s="39"/>
      <c r="AAZ5" s="39"/>
      <c r="ABA5" s="39"/>
      <c r="ABB5" s="39"/>
      <c r="ABC5" s="39"/>
      <c r="ABD5" s="39"/>
      <c r="ABE5" s="39"/>
      <c r="ABF5" s="39"/>
      <c r="ABG5" s="39"/>
      <c r="ABH5" s="39"/>
      <c r="ABI5" s="39"/>
      <c r="ABJ5" s="39"/>
      <c r="ABK5" s="39"/>
      <c r="ABL5" s="39"/>
      <c r="ABM5" s="39"/>
      <c r="ABN5" s="39"/>
      <c r="ABO5" s="39"/>
      <c r="ABP5" s="39"/>
      <c r="ABQ5" s="39"/>
      <c r="ABR5" s="39"/>
      <c r="ABS5" s="39"/>
      <c r="ABT5" s="39"/>
      <c r="ABU5" s="39"/>
      <c r="ABV5" s="39"/>
      <c r="ABW5" s="39"/>
      <c r="ABX5" s="39"/>
      <c r="ABY5" s="39"/>
      <c r="ABZ5" s="39"/>
      <c r="ACA5" s="39"/>
      <c r="ACB5" s="39"/>
      <c r="ACC5" s="39"/>
      <c r="ACD5" s="39"/>
      <c r="ACE5" s="39"/>
      <c r="ACF5" s="39"/>
      <c r="ACG5" s="39"/>
      <c r="ACH5" s="39"/>
      <c r="ACI5" s="39"/>
      <c r="ACJ5" s="39"/>
      <c r="ACK5" s="39"/>
      <c r="ACL5" s="39"/>
      <c r="ACM5" s="39"/>
      <c r="ACN5" s="39"/>
      <c r="ACO5" s="39"/>
      <c r="ACP5" s="39"/>
      <c r="ACQ5" s="39"/>
      <c r="ACR5" s="39"/>
      <c r="ACS5" s="39"/>
      <c r="ACT5" s="39"/>
      <c r="ACU5" s="39"/>
      <c r="ACV5" s="39"/>
      <c r="ACW5" s="39"/>
      <c r="ACX5" s="39"/>
      <c r="ACY5" s="39"/>
      <c r="ACZ5" s="39"/>
      <c r="ADA5" s="39"/>
      <c r="ADB5" s="39"/>
      <c r="ADC5" s="39"/>
      <c r="ADD5" s="39"/>
      <c r="ADE5" s="39"/>
      <c r="ADF5" s="39"/>
      <c r="ADG5" s="39"/>
      <c r="ADH5" s="39"/>
      <c r="ADI5" s="39"/>
      <c r="ADJ5" s="39"/>
      <c r="ADK5" s="39"/>
      <c r="ADL5" s="39"/>
      <c r="ADM5" s="39"/>
      <c r="ADN5" s="39"/>
      <c r="ADO5" s="39"/>
      <c r="ADP5" s="39"/>
      <c r="ADQ5" s="39"/>
      <c r="ADR5" s="39"/>
      <c r="ADS5" s="39"/>
      <c r="ADT5" s="39"/>
      <c r="ADU5" s="39"/>
      <c r="ADV5" s="39"/>
      <c r="ADW5" s="39"/>
      <c r="ADX5" s="39"/>
      <c r="ADY5" s="39"/>
      <c r="ADZ5" s="39"/>
      <c r="AEA5" s="39"/>
      <c r="AEB5" s="39"/>
      <c r="AEC5" s="39"/>
      <c r="AED5" s="39"/>
      <c r="AEE5" s="39"/>
      <c r="AEF5" s="39"/>
      <c r="AEG5" s="39"/>
      <c r="AEH5" s="39"/>
      <c r="AEI5" s="39"/>
      <c r="AEJ5" s="39"/>
      <c r="AEK5" s="39"/>
      <c r="AEL5" s="39"/>
      <c r="AEM5" s="39"/>
      <c r="AEN5" s="39"/>
      <c r="AEO5" s="39"/>
      <c r="AEP5" s="39"/>
      <c r="AEQ5" s="39"/>
      <c r="AER5" s="39"/>
      <c r="AES5" s="39"/>
      <c r="AET5" s="39"/>
      <c r="AEU5" s="39"/>
      <c r="AEV5" s="39"/>
      <c r="AEW5" s="39"/>
      <c r="AEX5" s="39"/>
      <c r="AEY5" s="39"/>
      <c r="AEZ5" s="39"/>
      <c r="AFA5" s="39"/>
      <c r="AFB5" s="39"/>
      <c r="AFC5" s="39"/>
      <c r="AFD5" s="39"/>
      <c r="AFE5" s="39"/>
      <c r="AFF5" s="39"/>
      <c r="AFG5" s="39"/>
      <c r="AFH5" s="39"/>
      <c r="AFI5" s="39"/>
      <c r="AFJ5" s="39"/>
      <c r="AFK5" s="39"/>
      <c r="AFL5" s="39"/>
      <c r="AFM5" s="39"/>
      <c r="AFN5" s="39"/>
      <c r="AFO5" s="39"/>
      <c r="AFP5" s="39"/>
      <c r="AFQ5" s="39"/>
      <c r="AFR5" s="39"/>
      <c r="AFS5" s="39"/>
      <c r="AFT5" s="39"/>
      <c r="AFU5" s="39"/>
      <c r="AFV5" s="39"/>
      <c r="AFW5" s="39"/>
      <c r="AFX5" s="39"/>
      <c r="AFY5" s="39"/>
      <c r="AFZ5" s="39"/>
      <c r="AGA5" s="39"/>
      <c r="AGB5" s="39"/>
      <c r="AGC5" s="39"/>
      <c r="AGD5" s="39"/>
      <c r="AGE5" s="39"/>
      <c r="AGF5" s="39"/>
      <c r="AGG5" s="39"/>
      <c r="AGH5" s="39"/>
      <c r="AGI5" s="39"/>
      <c r="AGJ5" s="39"/>
      <c r="AGK5" s="39"/>
      <c r="AGL5" s="39"/>
      <c r="AGM5" s="39"/>
      <c r="AGN5" s="39"/>
      <c r="AGO5" s="39"/>
      <c r="AGP5" s="39"/>
      <c r="AGQ5" s="39"/>
      <c r="AGR5" s="39"/>
      <c r="AGS5" s="39"/>
      <c r="AGT5" s="39"/>
      <c r="AGU5" s="39"/>
      <c r="AGV5" s="39"/>
      <c r="AGW5" s="39"/>
      <c r="AGX5" s="39"/>
      <c r="AGY5" s="39"/>
      <c r="AGZ5" s="39"/>
      <c r="AHA5" s="39"/>
      <c r="AHB5" s="39"/>
      <c r="AHC5" s="39"/>
      <c r="AHD5" s="39"/>
      <c r="AHE5" s="39"/>
      <c r="AHF5" s="39"/>
      <c r="AHG5" s="39"/>
      <c r="AHH5" s="39"/>
      <c r="AHI5" s="39"/>
      <c r="AHJ5" s="39"/>
      <c r="AHK5" s="39"/>
      <c r="AHL5" s="39"/>
      <c r="AHM5" s="39"/>
      <c r="AHN5" s="39"/>
      <c r="AHO5" s="39"/>
      <c r="AHP5" s="39"/>
      <c r="AHQ5" s="39"/>
      <c r="AHR5" s="39"/>
      <c r="AHS5" s="39"/>
    </row>
    <row r="6" spans="1:903" s="28" customFormat="1" ht="18" customHeight="1">
      <c r="A6" s="949" t="s">
        <v>467</v>
      </c>
      <c r="B6" s="950"/>
      <c r="C6" s="950"/>
      <c r="D6" s="950"/>
      <c r="E6" s="950"/>
      <c r="F6" s="950"/>
      <c r="G6" s="950"/>
      <c r="H6" s="950"/>
      <c r="I6" s="951"/>
      <c r="J6" s="356"/>
      <c r="K6" s="372"/>
      <c r="L6" s="372"/>
      <c r="M6" s="228"/>
      <c r="N6" s="228"/>
      <c r="O6" s="228"/>
    </row>
    <row r="7" spans="1:903" ht="18" customHeight="1">
      <c r="A7" s="237" t="s">
        <v>75</v>
      </c>
      <c r="B7" s="238">
        <f t="shared" ref="B7:F8" si="0">B11+B15+B19</f>
        <v>9423</v>
      </c>
      <c r="C7" s="238">
        <f t="shared" si="0"/>
        <v>32220</v>
      </c>
      <c r="D7" s="238">
        <f t="shared" si="0"/>
        <v>9813</v>
      </c>
      <c r="E7" s="238">
        <f t="shared" si="0"/>
        <v>9442</v>
      </c>
      <c r="F7" s="238">
        <f t="shared" si="0"/>
        <v>30757</v>
      </c>
      <c r="G7" s="112">
        <f>E7/D7-1</f>
        <v>-3.780699072658722E-2</v>
      </c>
      <c r="H7" s="222">
        <f>E7/B7-1</f>
        <v>2.0163429905550867E-3</v>
      </c>
      <c r="I7" s="222">
        <f>F7/C7-1</f>
        <v>-4.5406579764121657E-2</v>
      </c>
      <c r="J7" s="373"/>
      <c r="K7" s="467"/>
      <c r="L7" s="374"/>
      <c r="M7" s="229"/>
      <c r="N7" s="229"/>
      <c r="P7" s="40"/>
      <c r="AHK7" s="28"/>
      <c r="AHL7" s="28"/>
      <c r="AHM7" s="28"/>
      <c r="AHN7" s="28"/>
      <c r="AHO7" s="28"/>
      <c r="AHP7" s="28"/>
      <c r="AHQ7" s="28"/>
      <c r="AHR7" s="28"/>
      <c r="AHS7" s="28"/>
    </row>
    <row r="8" spans="1:903" ht="18" customHeight="1">
      <c r="A8" s="237" t="s">
        <v>76</v>
      </c>
      <c r="B8" s="239">
        <f t="shared" si="0"/>
        <v>37689471.030000001</v>
      </c>
      <c r="C8" s="239">
        <f t="shared" si="0"/>
        <v>128873135.12</v>
      </c>
      <c r="D8" s="239">
        <f t="shared" si="0"/>
        <v>39248334.43</v>
      </c>
      <c r="E8" s="239">
        <f t="shared" si="0"/>
        <v>37766334.150000006</v>
      </c>
      <c r="F8" s="239">
        <f t="shared" si="0"/>
        <v>123020105.98000002</v>
      </c>
      <c r="G8" s="112">
        <f t="shared" ref="G8:G9" si="1">E8/D8-1</f>
        <v>-3.7759571240995271E-2</v>
      </c>
      <c r="H8" s="222">
        <f t="shared" ref="H8:I9" si="2">E8/B8-1</f>
        <v>2.0393791130373096E-3</v>
      </c>
      <c r="I8" s="222">
        <f t="shared" si="2"/>
        <v>-4.541698418797635E-2</v>
      </c>
      <c r="J8" s="373"/>
      <c r="K8" s="467"/>
      <c r="L8" s="374"/>
      <c r="M8" s="230"/>
      <c r="N8" s="230"/>
      <c r="P8" s="41"/>
      <c r="AHK8" s="28"/>
      <c r="AHL8" s="28"/>
      <c r="AHM8" s="28"/>
      <c r="AHN8" s="28"/>
      <c r="AHO8" s="28"/>
      <c r="AHP8" s="28"/>
      <c r="AHQ8" s="28"/>
      <c r="AHR8" s="28"/>
      <c r="AHS8" s="28"/>
    </row>
    <row r="9" spans="1:903" ht="18" customHeight="1">
      <c r="A9" s="237" t="s">
        <v>77</v>
      </c>
      <c r="B9" s="239">
        <f>ROUND(B8/B7,2)</f>
        <v>3999.73</v>
      </c>
      <c r="C9" s="240">
        <f t="shared" ref="C9:F9" si="3">ROUND(C8/C7,2)</f>
        <v>3999.79</v>
      </c>
      <c r="D9" s="240">
        <f t="shared" si="3"/>
        <v>3999.63</v>
      </c>
      <c r="E9" s="240">
        <f t="shared" si="3"/>
        <v>3999.82</v>
      </c>
      <c r="F9" s="240">
        <f t="shared" si="3"/>
        <v>3999.74</v>
      </c>
      <c r="G9" s="432">
        <f t="shared" si="1"/>
        <v>4.750439415657226E-5</v>
      </c>
      <c r="H9" s="598">
        <f t="shared" si="2"/>
        <v>2.2501518852635627E-5</v>
      </c>
      <c r="I9" s="598">
        <f t="shared" si="2"/>
        <v>-1.2500656284553102E-5</v>
      </c>
      <c r="J9" s="375"/>
      <c r="K9" s="467"/>
      <c r="L9" s="377"/>
      <c r="M9" s="231"/>
      <c r="N9" s="231"/>
      <c r="AHK9" s="28"/>
      <c r="AHL9" s="28"/>
      <c r="AHM9" s="28"/>
      <c r="AHN9" s="28"/>
      <c r="AHO9" s="28"/>
      <c r="AHP9" s="28"/>
      <c r="AHQ9" s="28"/>
      <c r="AHR9" s="28"/>
      <c r="AHS9" s="28"/>
    </row>
    <row r="10" spans="1:903" ht="18" customHeight="1">
      <c r="A10" s="949" t="s">
        <v>636</v>
      </c>
      <c r="B10" s="950"/>
      <c r="C10" s="950"/>
      <c r="D10" s="950"/>
      <c r="E10" s="950"/>
      <c r="F10" s="950"/>
      <c r="G10" s="950"/>
      <c r="H10" s="950"/>
      <c r="I10" s="951"/>
      <c r="J10" s="356"/>
      <c r="K10" s="468"/>
      <c r="L10" s="372"/>
      <c r="M10" s="228"/>
      <c r="N10" s="228"/>
      <c r="AHK10" s="28"/>
      <c r="AHL10" s="28"/>
      <c r="AHM10" s="28"/>
      <c r="AHN10" s="28"/>
      <c r="AHO10" s="28"/>
      <c r="AHP10" s="28"/>
      <c r="AHQ10" s="28"/>
      <c r="AHR10" s="28"/>
      <c r="AHS10" s="28"/>
    </row>
    <row r="11" spans="1:903" ht="18" customHeight="1">
      <c r="A11" s="237" t="s">
        <v>75</v>
      </c>
      <c r="B11" s="715">
        <v>8277</v>
      </c>
      <c r="C11" s="715">
        <v>28514</v>
      </c>
      <c r="D11" s="715">
        <v>8700</v>
      </c>
      <c r="E11" s="715">
        <v>8332</v>
      </c>
      <c r="F11" s="715">
        <v>27373</v>
      </c>
      <c r="G11" s="112">
        <f>E11/D11-1</f>
        <v>-4.229885057471261E-2</v>
      </c>
      <c r="H11" s="222">
        <f>E11/B11-1</f>
        <v>6.6449196568805213E-3</v>
      </c>
      <c r="I11" s="222">
        <f>F11/C11-1</f>
        <v>-4.0015431016342862E-2</v>
      </c>
      <c r="J11" s="373"/>
      <c r="K11" s="467"/>
      <c r="L11" s="374"/>
      <c r="M11" s="229"/>
      <c r="N11" s="229"/>
      <c r="AHK11" s="28"/>
      <c r="AHL11" s="28"/>
      <c r="AHM11" s="28"/>
      <c r="AHN11" s="28"/>
      <c r="AHO11" s="28"/>
      <c r="AHP11" s="28"/>
      <c r="AHQ11" s="28"/>
      <c r="AHR11" s="28"/>
      <c r="AHS11" s="28"/>
    </row>
    <row r="12" spans="1:903" ht="18" customHeight="1">
      <c r="A12" s="237" t="s">
        <v>76</v>
      </c>
      <c r="B12" s="240">
        <v>33107796</v>
      </c>
      <c r="C12" s="240">
        <v>114051460.09</v>
      </c>
      <c r="D12" s="240">
        <v>34798991.990000002</v>
      </c>
      <c r="E12" s="240">
        <v>33326334.150000002</v>
      </c>
      <c r="F12" s="240">
        <v>109486763.54000002</v>
      </c>
      <c r="G12" s="112">
        <f t="shared" ref="G12:G13" si="4">E12/D12-1</f>
        <v>-4.231897982628896E-2</v>
      </c>
      <c r="H12" s="222">
        <f t="shared" ref="H12:H13" si="5">E12/B12-1</f>
        <v>6.6008063478464329E-3</v>
      </c>
      <c r="I12" s="222">
        <f t="shared" ref="I12:I13" si="6">F12/C12-1</f>
        <v>-4.0023131193567374E-2</v>
      </c>
      <c r="J12" s="373"/>
      <c r="K12" s="467"/>
      <c r="L12" s="374"/>
      <c r="M12" s="230"/>
      <c r="N12" s="230"/>
      <c r="AHK12" s="28"/>
      <c r="AHL12" s="28"/>
      <c r="AHM12" s="28"/>
      <c r="AHN12" s="28"/>
      <c r="AHO12" s="28"/>
      <c r="AHP12" s="28"/>
      <c r="AHQ12" s="28"/>
      <c r="AHR12" s="28"/>
      <c r="AHS12" s="28"/>
    </row>
    <row r="13" spans="1:903" ht="18" customHeight="1">
      <c r="A13" s="237" t="s">
        <v>77</v>
      </c>
      <c r="B13" s="242">
        <f>ROUND(B12/B11,2)</f>
        <v>3999.98</v>
      </c>
      <c r="C13" s="241">
        <f t="shared" ref="C13:F13" si="7">ROUND(C12/C11,2)</f>
        <v>3999.84</v>
      </c>
      <c r="D13" s="241">
        <f t="shared" si="7"/>
        <v>3999.88</v>
      </c>
      <c r="E13" s="241">
        <f t="shared" si="7"/>
        <v>3999.8</v>
      </c>
      <c r="F13" s="241">
        <f t="shared" si="7"/>
        <v>3999.81</v>
      </c>
      <c r="G13" s="432">
        <f t="shared" si="4"/>
        <v>-2.0000600017944237E-5</v>
      </c>
      <c r="H13" s="598">
        <f t="shared" si="5"/>
        <v>-4.5000225001090577E-5</v>
      </c>
      <c r="I13" s="598">
        <f t="shared" si="6"/>
        <v>-7.5003000120643648E-6</v>
      </c>
      <c r="J13" s="375"/>
      <c r="K13" s="467"/>
      <c r="L13" s="377"/>
      <c r="M13" s="231"/>
      <c r="N13" s="231"/>
      <c r="AHK13" s="28"/>
      <c r="AHL13" s="28"/>
      <c r="AHM13" s="28"/>
      <c r="AHN13" s="28"/>
      <c r="AHO13" s="28"/>
      <c r="AHP13" s="28"/>
      <c r="AHQ13" s="28"/>
      <c r="AHR13" s="28"/>
      <c r="AHS13" s="28"/>
    </row>
    <row r="14" spans="1:903" ht="18" customHeight="1">
      <c r="A14" s="949" t="s">
        <v>79</v>
      </c>
      <c r="B14" s="950"/>
      <c r="C14" s="950"/>
      <c r="D14" s="950"/>
      <c r="E14" s="950"/>
      <c r="F14" s="950"/>
      <c r="G14" s="950"/>
      <c r="H14" s="950"/>
      <c r="I14" s="951"/>
      <c r="J14" s="356"/>
      <c r="K14" s="468"/>
      <c r="L14" s="372"/>
      <c r="M14" s="228"/>
      <c r="N14" s="228"/>
      <c r="AHK14" s="28"/>
      <c r="AHL14" s="28"/>
      <c r="AHM14" s="28"/>
      <c r="AHN14" s="28"/>
      <c r="AHO14" s="28"/>
      <c r="AHP14" s="28"/>
      <c r="AHQ14" s="28"/>
      <c r="AHR14" s="28"/>
      <c r="AHS14" s="28"/>
    </row>
    <row r="15" spans="1:903" ht="18" customHeight="1">
      <c r="A15" s="237" t="s">
        <v>75</v>
      </c>
      <c r="B15" s="715">
        <v>750</v>
      </c>
      <c r="C15" s="715">
        <v>2400</v>
      </c>
      <c r="D15" s="715">
        <v>731</v>
      </c>
      <c r="E15" s="715">
        <v>718</v>
      </c>
      <c r="F15" s="715">
        <v>2215</v>
      </c>
      <c r="G15" s="112">
        <f>E15/D15-1</f>
        <v>-1.7783857729138153E-2</v>
      </c>
      <c r="H15" s="222">
        <f>E15/B15-1</f>
        <v>-4.2666666666666631E-2</v>
      </c>
      <c r="I15" s="222">
        <f>F15/C15-1</f>
        <v>-7.7083333333333282E-2</v>
      </c>
      <c r="J15" s="373"/>
      <c r="K15" s="467"/>
      <c r="L15" s="374"/>
      <c r="M15" s="232"/>
      <c r="N15" s="402"/>
      <c r="P15" s="42"/>
      <c r="AHK15" s="28"/>
      <c r="AHL15" s="28"/>
      <c r="AHM15" s="28"/>
      <c r="AHN15" s="28"/>
      <c r="AHO15" s="28"/>
      <c r="AHP15" s="28"/>
      <c r="AHQ15" s="28"/>
      <c r="AHR15" s="28"/>
      <c r="AHS15" s="28"/>
    </row>
    <row r="16" spans="1:903" ht="18" customHeight="1">
      <c r="A16" s="237" t="s">
        <v>76</v>
      </c>
      <c r="B16" s="240">
        <v>2999125.03</v>
      </c>
      <c r="C16" s="240">
        <v>9599125.0300000012</v>
      </c>
      <c r="D16" s="240">
        <v>2921342.44</v>
      </c>
      <c r="E16" s="240">
        <v>2872000</v>
      </c>
      <c r="F16" s="240">
        <v>8857342.4400000013</v>
      </c>
      <c r="G16" s="112">
        <f t="shared" ref="G16:G17" si="8">E16/D16-1</f>
        <v>-1.6890330734386616E-2</v>
      </c>
      <c r="H16" s="222">
        <f t="shared" ref="H16:H17" si="9">E16/B16-1</f>
        <v>-4.2387372559789527E-2</v>
      </c>
      <c r="I16" s="222">
        <f t="shared" ref="I16:I17" si="10">F16/C16-1</f>
        <v>-7.7276062941332491E-2</v>
      </c>
      <c r="J16" s="373"/>
      <c r="K16" s="467"/>
      <c r="L16" s="374"/>
      <c r="M16" s="233"/>
      <c r="N16" s="230"/>
      <c r="AHK16" s="28"/>
      <c r="AHL16" s="28"/>
      <c r="AHM16" s="28"/>
      <c r="AHN16" s="28"/>
      <c r="AHO16" s="28"/>
      <c r="AHP16" s="28"/>
      <c r="AHQ16" s="28"/>
      <c r="AHR16" s="28"/>
      <c r="AHS16" s="28"/>
    </row>
    <row r="17" spans="1:903" ht="18" customHeight="1">
      <c r="A17" s="237" t="s">
        <v>77</v>
      </c>
      <c r="B17" s="242">
        <f>ROUND(B16/B15,2)</f>
        <v>3998.83</v>
      </c>
      <c r="C17" s="241">
        <f t="shared" ref="C17:F17" si="11">ROUND(C16/C15,2)</f>
        <v>3999.64</v>
      </c>
      <c r="D17" s="241">
        <f t="shared" si="11"/>
        <v>3996.36</v>
      </c>
      <c r="E17" s="241">
        <f t="shared" si="11"/>
        <v>4000</v>
      </c>
      <c r="F17" s="241">
        <f t="shared" si="11"/>
        <v>3998.8</v>
      </c>
      <c r="G17" s="112">
        <f t="shared" si="8"/>
        <v>9.1082885425741722E-4</v>
      </c>
      <c r="H17" s="404">
        <f t="shared" si="9"/>
        <v>2.9258558128253398E-4</v>
      </c>
      <c r="I17" s="404">
        <f t="shared" si="10"/>
        <v>-2.1001890170102566E-4</v>
      </c>
      <c r="J17" s="378"/>
      <c r="K17" s="467"/>
      <c r="L17" s="376"/>
      <c r="M17" s="233"/>
      <c r="N17" s="231"/>
      <c r="AHK17" s="28"/>
      <c r="AHL17" s="28"/>
      <c r="AHM17" s="28"/>
      <c r="AHN17" s="28"/>
      <c r="AHO17" s="28"/>
      <c r="AHP17" s="28"/>
      <c r="AHQ17" s="28"/>
      <c r="AHR17" s="28"/>
      <c r="AHS17" s="28"/>
    </row>
    <row r="18" spans="1:903" ht="18" customHeight="1">
      <c r="A18" s="949" t="s">
        <v>635</v>
      </c>
      <c r="B18" s="950"/>
      <c r="C18" s="950"/>
      <c r="D18" s="950"/>
      <c r="E18" s="950"/>
      <c r="F18" s="950"/>
      <c r="G18" s="950"/>
      <c r="H18" s="950"/>
      <c r="I18" s="951"/>
      <c r="J18" s="356"/>
      <c r="K18" s="468"/>
      <c r="L18" s="372"/>
      <c r="M18" s="228"/>
      <c r="N18" s="228"/>
      <c r="AHK18" s="28"/>
      <c r="AHL18" s="28"/>
      <c r="AHM18" s="28"/>
      <c r="AHN18" s="28"/>
      <c r="AHO18" s="28"/>
      <c r="AHP18" s="28"/>
      <c r="AHQ18" s="28"/>
      <c r="AHR18" s="28"/>
      <c r="AHS18" s="28"/>
    </row>
    <row r="19" spans="1:903" ht="18" customHeight="1">
      <c r="A19" s="237" t="s">
        <v>75</v>
      </c>
      <c r="B19" s="715">
        <v>396</v>
      </c>
      <c r="C19" s="715">
        <v>1306</v>
      </c>
      <c r="D19" s="715">
        <v>382</v>
      </c>
      <c r="E19" s="715">
        <v>392</v>
      </c>
      <c r="F19" s="715">
        <v>1169</v>
      </c>
      <c r="G19" s="110">
        <f>E19/D19-1</f>
        <v>2.6178010471204161E-2</v>
      </c>
      <c r="H19" s="367">
        <f>E19/B19-1</f>
        <v>-1.0101010101010055E-2</v>
      </c>
      <c r="I19" s="367">
        <f>F19/C19-1</f>
        <v>-0.10490045941807047</v>
      </c>
      <c r="J19" s="373"/>
      <c r="K19" s="467"/>
      <c r="L19" s="374"/>
      <c r="M19" s="232"/>
      <c r="N19" s="232"/>
      <c r="AHK19" s="28"/>
      <c r="AHL19" s="28"/>
      <c r="AHM19" s="28"/>
      <c r="AHN19" s="28"/>
      <c r="AHO19" s="28"/>
      <c r="AHP19" s="28"/>
      <c r="AHQ19" s="28"/>
      <c r="AHR19" s="28"/>
      <c r="AHS19" s="28"/>
    </row>
    <row r="20" spans="1:903" ht="18" customHeight="1">
      <c r="A20" s="237" t="s">
        <v>76</v>
      </c>
      <c r="B20" s="240">
        <v>1582550</v>
      </c>
      <c r="C20" s="240">
        <v>5222550</v>
      </c>
      <c r="D20" s="240">
        <v>1528000</v>
      </c>
      <c r="E20" s="240">
        <v>1568000</v>
      </c>
      <c r="F20" s="240">
        <v>4676000</v>
      </c>
      <c r="G20" s="112">
        <f t="shared" ref="G20" si="12">E20/D20-1</f>
        <v>2.6178010471204161E-2</v>
      </c>
      <c r="H20" s="222">
        <f t="shared" ref="H20:H21" si="13">E20/B20-1</f>
        <v>-9.1940223057723758E-3</v>
      </c>
      <c r="I20" s="222">
        <f t="shared" ref="I20:I21" si="14">F20/C20-1</f>
        <v>-0.10465194205895589</v>
      </c>
      <c r="J20" s="373"/>
      <c r="K20" s="467"/>
      <c r="L20" s="374"/>
      <c r="M20" s="233"/>
      <c r="N20" s="233"/>
      <c r="AHK20" s="28"/>
      <c r="AHL20" s="28"/>
      <c r="AHM20" s="28"/>
      <c r="AHN20" s="28"/>
      <c r="AHO20" s="28"/>
      <c r="AHP20" s="28"/>
      <c r="AHQ20" s="28"/>
      <c r="AHR20" s="28"/>
      <c r="AHS20" s="28"/>
    </row>
    <row r="21" spans="1:903" ht="18" customHeight="1">
      <c r="A21" s="243" t="s">
        <v>77</v>
      </c>
      <c r="B21" s="242">
        <f>ROUND(B20/B19,2)</f>
        <v>3996.34</v>
      </c>
      <c r="C21" s="244">
        <f t="shared" ref="C21:F21" si="15">ROUND(C20/C19,2)</f>
        <v>3998.89</v>
      </c>
      <c r="D21" s="244">
        <f t="shared" si="15"/>
        <v>4000</v>
      </c>
      <c r="E21" s="244">
        <f t="shared" si="15"/>
        <v>4000</v>
      </c>
      <c r="F21" s="244">
        <f t="shared" si="15"/>
        <v>4000</v>
      </c>
      <c r="G21" s="115">
        <f>E21/D21-1</f>
        <v>0</v>
      </c>
      <c r="H21" s="125">
        <f t="shared" si="13"/>
        <v>9.1583799176242486E-4</v>
      </c>
      <c r="I21" s="461">
        <f t="shared" si="14"/>
        <v>2.7757702762509773E-4</v>
      </c>
      <c r="J21" s="373"/>
      <c r="K21" s="466"/>
      <c r="L21" s="374"/>
      <c r="M21" s="233"/>
      <c r="N21" s="233"/>
      <c r="O21" s="236"/>
      <c r="AHK21" s="28"/>
      <c r="AHL21" s="28"/>
      <c r="AHM21" s="28"/>
      <c r="AHN21" s="28"/>
      <c r="AHO21" s="28"/>
      <c r="AHP21" s="28"/>
      <c r="AHQ21" s="28"/>
      <c r="AHR21" s="28"/>
      <c r="AHS21" s="28"/>
    </row>
    <row r="22" spans="1:903" ht="26.25" customHeight="1">
      <c r="A22" s="8"/>
      <c r="B22" s="8"/>
      <c r="C22" s="8"/>
      <c r="D22" s="43"/>
    </row>
    <row r="23" spans="1:903" s="3" customFormat="1" ht="15" customHeight="1">
      <c r="A23" s="245" t="s">
        <v>563</v>
      </c>
      <c r="B23" s="37"/>
      <c r="C23" s="37"/>
      <c r="D23" s="37"/>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c r="OW23" s="44"/>
      <c r="OX23" s="44"/>
      <c r="OY23" s="44"/>
      <c r="OZ23" s="44"/>
      <c r="PA23" s="44"/>
      <c r="PB23" s="44"/>
      <c r="PC23" s="44"/>
      <c r="PD23" s="44"/>
      <c r="PE23" s="44"/>
      <c r="PF23" s="44"/>
      <c r="PG23" s="44"/>
      <c r="PH23" s="44"/>
      <c r="PI23" s="44"/>
      <c r="PJ23" s="44"/>
      <c r="PK23" s="44"/>
      <c r="PL23" s="44"/>
      <c r="PM23" s="44"/>
      <c r="PN23" s="44"/>
      <c r="PO23" s="44"/>
      <c r="PP23" s="44"/>
      <c r="PQ23" s="44"/>
      <c r="PR23" s="44"/>
      <c r="PS23" s="44"/>
      <c r="PT23" s="44"/>
      <c r="PU23" s="44"/>
      <c r="PV23" s="44"/>
      <c r="PW23" s="44"/>
      <c r="PX23" s="44"/>
      <c r="PY23" s="44"/>
      <c r="PZ23" s="44"/>
      <c r="QA23" s="44"/>
      <c r="QB23" s="44"/>
      <c r="QC23" s="44"/>
      <c r="QD23" s="44"/>
      <c r="QE23" s="44"/>
      <c r="QF23" s="44"/>
      <c r="QG23" s="44"/>
      <c r="QH23" s="44"/>
      <c r="QI23" s="44"/>
      <c r="QJ23" s="44"/>
      <c r="QK23" s="44"/>
      <c r="QL23" s="44"/>
      <c r="QM23" s="44"/>
      <c r="QN23" s="44"/>
      <c r="QO23" s="44"/>
      <c r="QP23" s="44"/>
      <c r="QQ23" s="44"/>
      <c r="QR23" s="44"/>
      <c r="QS23" s="44"/>
      <c r="QT23" s="44"/>
      <c r="QU23" s="44"/>
      <c r="QV23" s="44"/>
      <c r="QW23" s="44"/>
      <c r="QX23" s="44"/>
      <c r="QY23" s="44"/>
      <c r="QZ23" s="44"/>
      <c r="RA23" s="44"/>
      <c r="RB23" s="44"/>
      <c r="RC23" s="44"/>
      <c r="RD23" s="44"/>
      <c r="RE23" s="44"/>
      <c r="RF23" s="44"/>
      <c r="RG23" s="44"/>
      <c r="RH23" s="44"/>
      <c r="RI23" s="44"/>
      <c r="RJ23" s="44"/>
      <c r="RK23" s="44"/>
      <c r="RL23" s="44"/>
      <c r="RM23" s="44"/>
      <c r="RN23" s="44"/>
      <c r="RO23" s="44"/>
      <c r="RP23" s="44"/>
      <c r="RQ23" s="44"/>
      <c r="RR23" s="44"/>
      <c r="RS23" s="44"/>
      <c r="RT23" s="44"/>
      <c r="RU23" s="44"/>
      <c r="RV23" s="44"/>
      <c r="RW23" s="44"/>
      <c r="RX23" s="44"/>
      <c r="RY23" s="44"/>
      <c r="RZ23" s="44"/>
      <c r="SA23" s="44"/>
      <c r="SB23" s="44"/>
      <c r="SC23" s="44"/>
      <c r="SD23" s="44"/>
      <c r="SE23" s="44"/>
      <c r="SF23" s="44"/>
      <c r="SG23" s="44"/>
      <c r="SH23" s="44"/>
      <c r="SI23" s="44"/>
      <c r="SJ23" s="44"/>
      <c r="SK23" s="44"/>
      <c r="SL23" s="44"/>
      <c r="SM23" s="44"/>
      <c r="SN23" s="44"/>
      <c r="SO23" s="44"/>
      <c r="SP23" s="44"/>
      <c r="SQ23" s="44"/>
      <c r="SR23" s="44"/>
      <c r="SS23" s="44"/>
      <c r="ST23" s="44"/>
      <c r="SU23" s="44"/>
      <c r="SV23" s="44"/>
      <c r="SW23" s="44"/>
      <c r="SX23" s="44"/>
      <c r="SY23" s="44"/>
      <c r="SZ23" s="44"/>
      <c r="TA23" s="44"/>
      <c r="TB23" s="44"/>
      <c r="TC23" s="44"/>
      <c r="TD23" s="44"/>
      <c r="TE23" s="44"/>
      <c r="TF23" s="44"/>
      <c r="TG23" s="44"/>
      <c r="TH23" s="44"/>
      <c r="TI23" s="44"/>
      <c r="TJ23" s="44"/>
      <c r="TK23" s="44"/>
      <c r="TL23" s="44"/>
      <c r="TM23" s="44"/>
      <c r="TN23" s="44"/>
      <c r="TO23" s="44"/>
      <c r="TP23" s="44"/>
      <c r="TQ23" s="44"/>
      <c r="TR23" s="44"/>
      <c r="TS23" s="44"/>
      <c r="TT23" s="44"/>
      <c r="TU23" s="44"/>
      <c r="TV23" s="44"/>
      <c r="TW23" s="44"/>
      <c r="TX23" s="44"/>
      <c r="TY23" s="44"/>
      <c r="TZ23" s="44"/>
      <c r="UA23" s="44"/>
      <c r="UB23" s="44"/>
      <c r="UC23" s="44"/>
      <c r="UD23" s="44"/>
      <c r="UE23" s="44"/>
      <c r="UF23" s="44"/>
      <c r="UG23" s="44"/>
      <c r="UH23" s="44"/>
      <c r="UI23" s="44"/>
      <c r="UJ23" s="44"/>
      <c r="UK23" s="44"/>
      <c r="UL23" s="44"/>
      <c r="UM23" s="44"/>
      <c r="UN23" s="44"/>
      <c r="UO23" s="44"/>
      <c r="UP23" s="44"/>
      <c r="UQ23" s="44"/>
      <c r="UR23" s="44"/>
      <c r="US23" s="44"/>
      <c r="UT23" s="44"/>
      <c r="UU23" s="44"/>
      <c r="UV23" s="44"/>
      <c r="UW23" s="44"/>
      <c r="UX23" s="44"/>
      <c r="UY23" s="44"/>
      <c r="UZ23" s="44"/>
      <c r="VA23" s="44"/>
      <c r="VB23" s="44"/>
      <c r="VC23" s="44"/>
      <c r="VD23" s="44"/>
      <c r="VE23" s="44"/>
      <c r="VF23" s="44"/>
      <c r="VG23" s="44"/>
      <c r="VH23" s="44"/>
      <c r="VI23" s="44"/>
      <c r="VJ23" s="44"/>
      <c r="VK23" s="44"/>
      <c r="VL23" s="44"/>
      <c r="VM23" s="44"/>
      <c r="VN23" s="44"/>
      <c r="VO23" s="44"/>
      <c r="VP23" s="44"/>
      <c r="VQ23" s="44"/>
      <c r="VR23" s="44"/>
      <c r="VS23" s="44"/>
      <c r="VT23" s="44"/>
      <c r="VU23" s="44"/>
      <c r="VV23" s="44"/>
      <c r="VW23" s="44"/>
      <c r="VX23" s="44"/>
      <c r="VY23" s="44"/>
      <c r="VZ23" s="44"/>
      <c r="WA23" s="44"/>
      <c r="WB23" s="44"/>
      <c r="WC23" s="44"/>
      <c r="WD23" s="44"/>
      <c r="WE23" s="44"/>
      <c r="WF23" s="44"/>
      <c r="WG23" s="44"/>
      <c r="WH23" s="44"/>
      <c r="WI23" s="44"/>
      <c r="WJ23" s="44"/>
      <c r="WK23" s="44"/>
      <c r="WL23" s="44"/>
      <c r="WM23" s="44"/>
      <c r="WN23" s="44"/>
      <c r="WO23" s="44"/>
      <c r="WP23" s="44"/>
      <c r="WQ23" s="44"/>
      <c r="WR23" s="44"/>
      <c r="WS23" s="44"/>
      <c r="WT23" s="44"/>
      <c r="WU23" s="44"/>
      <c r="WV23" s="44"/>
      <c r="WW23" s="44"/>
      <c r="WX23" s="44"/>
      <c r="WY23" s="44"/>
      <c r="WZ23" s="44"/>
      <c r="XA23" s="44"/>
      <c r="XB23" s="44"/>
      <c r="XC23" s="44"/>
      <c r="XD23" s="44"/>
      <c r="XE23" s="44"/>
      <c r="XF23" s="44"/>
      <c r="XG23" s="44"/>
      <c r="XH23" s="44"/>
      <c r="XI23" s="44"/>
      <c r="XJ23" s="44"/>
      <c r="XK23" s="44"/>
      <c r="XL23" s="44"/>
      <c r="XM23" s="44"/>
      <c r="XN23" s="44"/>
      <c r="XO23" s="44"/>
      <c r="XP23" s="44"/>
      <c r="XQ23" s="44"/>
      <c r="XR23" s="44"/>
      <c r="XS23" s="44"/>
      <c r="XT23" s="44"/>
      <c r="XU23" s="44"/>
      <c r="XV23" s="44"/>
      <c r="XW23" s="44"/>
      <c r="XX23" s="44"/>
      <c r="XY23" s="44"/>
      <c r="XZ23" s="44"/>
      <c r="YA23" s="44"/>
      <c r="YB23" s="44"/>
      <c r="YC23" s="44"/>
      <c r="YD23" s="44"/>
      <c r="YE23" s="44"/>
      <c r="YF23" s="44"/>
      <c r="YG23" s="44"/>
      <c r="YH23" s="44"/>
      <c r="YI23" s="44"/>
      <c r="YJ23" s="44"/>
      <c r="YK23" s="44"/>
      <c r="YL23" s="44"/>
      <c r="YM23" s="44"/>
      <c r="YN23" s="44"/>
      <c r="YO23" s="44"/>
      <c r="YP23" s="44"/>
      <c r="YQ23" s="44"/>
      <c r="YR23" s="44"/>
      <c r="YS23" s="44"/>
      <c r="YT23" s="44"/>
      <c r="YU23" s="44"/>
      <c r="YV23" s="44"/>
      <c r="YW23" s="44"/>
      <c r="YX23" s="44"/>
      <c r="YY23" s="44"/>
      <c r="YZ23" s="44"/>
      <c r="ZA23" s="44"/>
      <c r="ZB23" s="44"/>
      <c r="ZC23" s="44"/>
      <c r="ZD23" s="44"/>
      <c r="ZE23" s="44"/>
      <c r="ZF23" s="44"/>
      <c r="ZG23" s="44"/>
      <c r="ZH23" s="44"/>
      <c r="ZI23" s="44"/>
      <c r="ZJ23" s="44"/>
      <c r="ZK23" s="44"/>
      <c r="ZL23" s="44"/>
      <c r="ZM23" s="44"/>
      <c r="ZN23" s="44"/>
      <c r="ZO23" s="44"/>
      <c r="ZP23" s="44"/>
      <c r="ZQ23" s="44"/>
      <c r="ZR23" s="44"/>
      <c r="ZS23" s="44"/>
      <c r="ZT23" s="44"/>
      <c r="ZU23" s="44"/>
      <c r="ZV23" s="44"/>
      <c r="ZW23" s="44"/>
      <c r="ZX23" s="44"/>
      <c r="ZY23" s="44"/>
      <c r="ZZ23" s="44"/>
      <c r="AAA23" s="44"/>
      <c r="AAB23" s="44"/>
      <c r="AAC23" s="44"/>
      <c r="AAD23" s="44"/>
      <c r="AAE23" s="44"/>
      <c r="AAF23" s="44"/>
      <c r="AAG23" s="44"/>
      <c r="AAH23" s="44"/>
      <c r="AAI23" s="44"/>
      <c r="AAJ23" s="44"/>
      <c r="AAK23" s="44"/>
      <c r="AAL23" s="44"/>
      <c r="AAM23" s="44"/>
      <c r="AAN23" s="44"/>
      <c r="AAO23" s="44"/>
      <c r="AAP23" s="44"/>
      <c r="AAQ23" s="44"/>
      <c r="AAR23" s="44"/>
      <c r="AAS23" s="44"/>
      <c r="AAT23" s="44"/>
      <c r="AAU23" s="44"/>
      <c r="AAV23" s="44"/>
      <c r="AAW23" s="44"/>
      <c r="AAX23" s="44"/>
      <c r="AAY23" s="44"/>
      <c r="AAZ23" s="44"/>
      <c r="ABA23" s="44"/>
      <c r="ABB23" s="44"/>
      <c r="ABC23" s="44"/>
      <c r="ABD23" s="44"/>
      <c r="ABE23" s="44"/>
      <c r="ABF23" s="44"/>
      <c r="ABG23" s="44"/>
      <c r="ABH23" s="44"/>
      <c r="ABI23" s="44"/>
      <c r="ABJ23" s="44"/>
      <c r="ABK23" s="44"/>
      <c r="ABL23" s="44"/>
      <c r="ABM23" s="44"/>
      <c r="ABN23" s="44"/>
      <c r="ABO23" s="44"/>
      <c r="ABP23" s="44"/>
      <c r="ABQ23" s="44"/>
      <c r="ABR23" s="44"/>
      <c r="ABS23" s="44"/>
      <c r="ABT23" s="44"/>
      <c r="ABU23" s="44"/>
      <c r="ABV23" s="44"/>
      <c r="ABW23" s="44"/>
      <c r="ABX23" s="44"/>
      <c r="ABY23" s="44"/>
      <c r="ABZ23" s="44"/>
      <c r="ACA23" s="44"/>
      <c r="ACB23" s="44"/>
      <c r="ACC23" s="44"/>
      <c r="ACD23" s="44"/>
      <c r="ACE23" s="44"/>
      <c r="ACF23" s="44"/>
      <c r="ACG23" s="44"/>
      <c r="ACH23" s="44"/>
      <c r="ACI23" s="44"/>
      <c r="ACJ23" s="44"/>
      <c r="ACK23" s="44"/>
      <c r="ACL23" s="44"/>
      <c r="ACM23" s="44"/>
      <c r="ACN23" s="44"/>
      <c r="ACO23" s="44"/>
      <c r="ACP23" s="44"/>
      <c r="ACQ23" s="44"/>
      <c r="ACR23" s="44"/>
      <c r="ACS23" s="44"/>
      <c r="ACT23" s="44"/>
      <c r="ACU23" s="44"/>
      <c r="ACV23" s="44"/>
      <c r="ACW23" s="44"/>
      <c r="ACX23" s="44"/>
      <c r="ACY23" s="44"/>
      <c r="ACZ23" s="44"/>
      <c r="ADA23" s="44"/>
      <c r="ADB23" s="44"/>
      <c r="ADC23" s="44"/>
      <c r="ADD23" s="44"/>
      <c r="ADE23" s="44"/>
      <c r="ADF23" s="44"/>
      <c r="ADG23" s="44"/>
      <c r="ADH23" s="44"/>
      <c r="ADI23" s="44"/>
      <c r="ADJ23" s="44"/>
      <c r="ADK23" s="44"/>
      <c r="ADL23" s="44"/>
      <c r="ADM23" s="44"/>
      <c r="ADN23" s="44"/>
      <c r="ADO23" s="44"/>
      <c r="ADP23" s="44"/>
      <c r="ADQ23" s="44"/>
      <c r="ADR23" s="44"/>
      <c r="ADS23" s="44"/>
      <c r="ADT23" s="44"/>
      <c r="ADU23" s="44"/>
      <c r="ADV23" s="44"/>
      <c r="ADW23" s="44"/>
      <c r="ADX23" s="44"/>
      <c r="ADY23" s="44"/>
      <c r="ADZ23" s="44"/>
      <c r="AEA23" s="44"/>
      <c r="AEB23" s="44"/>
      <c r="AEC23" s="44"/>
      <c r="AED23" s="44"/>
      <c r="AEE23" s="44"/>
      <c r="AEF23" s="44"/>
      <c r="AEG23" s="44"/>
      <c r="AEH23" s="44"/>
      <c r="AEI23" s="44"/>
      <c r="AEJ23" s="44"/>
      <c r="AEK23" s="44"/>
      <c r="AEL23" s="44"/>
      <c r="AEM23" s="44"/>
      <c r="AEN23" s="44"/>
      <c r="AEO23" s="44"/>
      <c r="AEP23" s="44"/>
      <c r="AEQ23" s="44"/>
      <c r="AER23" s="44"/>
      <c r="AES23" s="44"/>
      <c r="AET23" s="44"/>
      <c r="AEU23" s="44"/>
      <c r="AEV23" s="44"/>
      <c r="AEW23" s="44"/>
      <c r="AEX23" s="44"/>
      <c r="AEY23" s="44"/>
      <c r="AEZ23" s="44"/>
      <c r="AFA23" s="44"/>
      <c r="AFB23" s="44"/>
      <c r="AFC23" s="44"/>
      <c r="AFD23" s="44"/>
      <c r="AFE23" s="44"/>
      <c r="AFF23" s="44"/>
      <c r="AFG23" s="44"/>
      <c r="AFH23" s="44"/>
      <c r="AFI23" s="44"/>
      <c r="AFJ23" s="44"/>
      <c r="AFK23" s="44"/>
      <c r="AFL23" s="44"/>
      <c r="AFM23" s="44"/>
      <c r="AFN23" s="44"/>
      <c r="AFO23" s="44"/>
      <c r="AFP23" s="44"/>
      <c r="AFQ23" s="44"/>
      <c r="AFR23" s="44"/>
      <c r="AFS23" s="44"/>
      <c r="AFT23" s="44"/>
      <c r="AFU23" s="44"/>
      <c r="AFV23" s="44"/>
      <c r="AFW23" s="44"/>
      <c r="AFX23" s="44"/>
      <c r="AFY23" s="44"/>
      <c r="AFZ23" s="44"/>
      <c r="AGA23" s="44"/>
      <c r="AGB23" s="44"/>
      <c r="AGC23" s="44"/>
      <c r="AGD23" s="44"/>
      <c r="AGE23" s="44"/>
      <c r="AGF23" s="44"/>
      <c r="AGG23" s="44"/>
      <c r="AGH23" s="44"/>
      <c r="AGI23" s="44"/>
      <c r="AGJ23" s="44"/>
      <c r="AGK23" s="44"/>
      <c r="AGL23" s="44"/>
      <c r="AGM23" s="44"/>
      <c r="AGN23" s="44"/>
      <c r="AGO23" s="44"/>
      <c r="AGP23" s="44"/>
      <c r="AGQ23" s="44"/>
      <c r="AGR23" s="44"/>
      <c r="AGS23" s="44"/>
      <c r="AGT23" s="44"/>
      <c r="AGU23" s="44"/>
      <c r="AGV23" s="44"/>
      <c r="AGW23" s="44"/>
      <c r="AGX23" s="44"/>
      <c r="AGY23" s="44"/>
      <c r="AGZ23" s="44"/>
      <c r="AHA23" s="44"/>
      <c r="AHB23" s="44"/>
      <c r="AHC23" s="44"/>
      <c r="AHD23" s="44"/>
      <c r="AHE23" s="44"/>
      <c r="AHF23" s="44"/>
      <c r="AHG23" s="44"/>
      <c r="AHH23" s="44"/>
      <c r="AHI23" s="44"/>
      <c r="AHJ23" s="44"/>
    </row>
    <row r="24" spans="1:903" ht="18.75" customHeight="1">
      <c r="A24" s="893" t="s">
        <v>13</v>
      </c>
      <c r="B24" s="906" t="s">
        <v>80</v>
      </c>
      <c r="C24" s="876"/>
      <c r="D24" s="876"/>
      <c r="E24" s="876"/>
      <c r="F24" s="876"/>
      <c r="G24" s="876"/>
      <c r="H24" s="876"/>
      <c r="I24" s="877"/>
    </row>
    <row r="25" spans="1:903" ht="18" customHeight="1">
      <c r="A25" s="899"/>
      <c r="B25" s="1016" t="s">
        <v>115</v>
      </c>
      <c r="C25" s="947"/>
      <c r="D25" s="1019" t="s">
        <v>35</v>
      </c>
      <c r="E25" s="1020"/>
      <c r="F25" s="1020"/>
      <c r="G25" s="1020"/>
      <c r="H25" s="1020"/>
      <c r="I25" s="1021"/>
    </row>
    <row r="26" spans="1:903" ht="18" customHeight="1">
      <c r="A26" s="899"/>
      <c r="B26" s="1017"/>
      <c r="C26" s="1018"/>
      <c r="D26" s="875" t="s">
        <v>81</v>
      </c>
      <c r="E26" s="875"/>
      <c r="F26" s="906" t="s">
        <v>82</v>
      </c>
      <c r="G26" s="876"/>
      <c r="H26" s="906" t="s">
        <v>83</v>
      </c>
      <c r="I26" s="877"/>
    </row>
    <row r="27" spans="1:903" ht="33.6" customHeight="1">
      <c r="A27" s="899"/>
      <c r="B27" s="397" t="s">
        <v>84</v>
      </c>
      <c r="C27" s="397" t="s">
        <v>323</v>
      </c>
      <c r="D27" s="397" t="s">
        <v>84</v>
      </c>
      <c r="E27" s="397" t="s">
        <v>323</v>
      </c>
      <c r="F27" s="397" t="s">
        <v>78</v>
      </c>
      <c r="G27" s="397" t="s">
        <v>323</v>
      </c>
      <c r="H27" s="397" t="s">
        <v>84</v>
      </c>
      <c r="I27" s="397" t="s">
        <v>323</v>
      </c>
    </row>
    <row r="28" spans="1:903" ht="15" customHeight="1">
      <c r="A28" s="894"/>
      <c r="B28" s="872" t="s">
        <v>663</v>
      </c>
      <c r="C28" s="874"/>
      <c r="D28" s="874"/>
      <c r="E28" s="874"/>
      <c r="F28" s="874"/>
      <c r="G28" s="874"/>
      <c r="H28" s="874"/>
      <c r="I28" s="873"/>
    </row>
    <row r="29" spans="1:903" ht="19.5" customHeight="1">
      <c r="A29" s="137" t="s">
        <v>68</v>
      </c>
      <c r="B29" s="246">
        <f t="shared" ref="B29:I29" si="16">SUM(B30:B45)</f>
        <v>9442</v>
      </c>
      <c r="C29" s="247">
        <f t="shared" si="16"/>
        <v>37766334.149999999</v>
      </c>
      <c r="D29" s="248">
        <f t="shared" si="16"/>
        <v>8332</v>
      </c>
      <c r="E29" s="249">
        <f t="shared" si="16"/>
        <v>33326334.149999999</v>
      </c>
      <c r="F29" s="248">
        <f t="shared" si="16"/>
        <v>718</v>
      </c>
      <c r="G29" s="249">
        <f t="shared" si="16"/>
        <v>2872000</v>
      </c>
      <c r="H29" s="248">
        <f t="shared" si="16"/>
        <v>392</v>
      </c>
      <c r="I29" s="249">
        <f t="shared" si="16"/>
        <v>1568000</v>
      </c>
    </row>
    <row r="30" spans="1:903" ht="18.75" customHeight="1">
      <c r="A30" s="138" t="s">
        <v>42</v>
      </c>
      <c r="B30" s="250">
        <f>D30+F30+H30</f>
        <v>312</v>
      </c>
      <c r="C30" s="251">
        <f>E30+G30+I30</f>
        <v>1248000</v>
      </c>
      <c r="D30" s="716">
        <v>281</v>
      </c>
      <c r="E30" s="710">
        <v>1124000</v>
      </c>
      <c r="F30" s="717">
        <v>21</v>
      </c>
      <c r="G30" s="710">
        <v>84000</v>
      </c>
      <c r="H30" s="717">
        <v>10</v>
      </c>
      <c r="I30" s="710">
        <v>40000</v>
      </c>
    </row>
    <row r="31" spans="1:903" ht="18.75" customHeight="1">
      <c r="A31" s="138" t="s">
        <v>43</v>
      </c>
      <c r="B31" s="250">
        <f t="shared" ref="B31:C45" si="17">D31+F31+H31</f>
        <v>598</v>
      </c>
      <c r="C31" s="251">
        <f t="shared" si="17"/>
        <v>2392000</v>
      </c>
      <c r="D31" s="716">
        <v>536</v>
      </c>
      <c r="E31" s="710">
        <v>2144000</v>
      </c>
      <c r="F31" s="717">
        <v>34</v>
      </c>
      <c r="G31" s="710">
        <v>136000</v>
      </c>
      <c r="H31" s="717">
        <v>28</v>
      </c>
      <c r="I31" s="710">
        <v>112000</v>
      </c>
    </row>
    <row r="32" spans="1:903" ht="18.75" customHeight="1">
      <c r="A32" s="138" t="s">
        <v>44</v>
      </c>
      <c r="B32" s="250">
        <f t="shared" si="17"/>
        <v>1309</v>
      </c>
      <c r="C32" s="251">
        <f t="shared" si="17"/>
        <v>5236000</v>
      </c>
      <c r="D32" s="716">
        <v>1161</v>
      </c>
      <c r="E32" s="710">
        <v>4644000</v>
      </c>
      <c r="F32" s="717">
        <v>110</v>
      </c>
      <c r="G32" s="710">
        <v>440000</v>
      </c>
      <c r="H32" s="717">
        <v>38</v>
      </c>
      <c r="I32" s="710">
        <v>152000</v>
      </c>
    </row>
    <row r="33" spans="1:9" ht="18.75" customHeight="1">
      <c r="A33" s="138" t="s">
        <v>45</v>
      </c>
      <c r="B33" s="250">
        <f t="shared" si="17"/>
        <v>108</v>
      </c>
      <c r="C33" s="251">
        <f t="shared" si="17"/>
        <v>432000</v>
      </c>
      <c r="D33" s="716">
        <v>94</v>
      </c>
      <c r="E33" s="710">
        <v>376000</v>
      </c>
      <c r="F33" s="717">
        <v>5</v>
      </c>
      <c r="G33" s="710">
        <v>20000</v>
      </c>
      <c r="H33" s="717">
        <v>9</v>
      </c>
      <c r="I33" s="710">
        <v>36000</v>
      </c>
    </row>
    <row r="34" spans="1:9" ht="18.75" customHeight="1">
      <c r="A34" s="138" t="s">
        <v>46</v>
      </c>
      <c r="B34" s="250">
        <f t="shared" si="17"/>
        <v>806</v>
      </c>
      <c r="C34" s="251">
        <f t="shared" si="17"/>
        <v>3223994.16</v>
      </c>
      <c r="D34" s="716">
        <v>713</v>
      </c>
      <c r="E34" s="710">
        <v>2851994.16</v>
      </c>
      <c r="F34" s="717">
        <v>59</v>
      </c>
      <c r="G34" s="710">
        <v>236000</v>
      </c>
      <c r="H34" s="717">
        <v>34</v>
      </c>
      <c r="I34" s="710">
        <v>136000</v>
      </c>
    </row>
    <row r="35" spans="1:9" ht="18.75" customHeight="1">
      <c r="A35" s="138" t="s">
        <v>47</v>
      </c>
      <c r="B35" s="250">
        <f t="shared" si="17"/>
        <v>711</v>
      </c>
      <c r="C35" s="251">
        <f t="shared" si="17"/>
        <v>2843838.99</v>
      </c>
      <c r="D35" s="716">
        <v>601</v>
      </c>
      <c r="E35" s="710">
        <v>2403838.9900000002</v>
      </c>
      <c r="F35" s="717">
        <v>76</v>
      </c>
      <c r="G35" s="710">
        <v>304000</v>
      </c>
      <c r="H35" s="717">
        <v>34</v>
      </c>
      <c r="I35" s="710">
        <v>136000</v>
      </c>
    </row>
    <row r="36" spans="1:9" ht="18.75" customHeight="1">
      <c r="A36" s="138" t="s">
        <v>48</v>
      </c>
      <c r="B36" s="250">
        <f t="shared" si="17"/>
        <v>1563</v>
      </c>
      <c r="C36" s="251">
        <f t="shared" si="17"/>
        <v>6252000</v>
      </c>
      <c r="D36" s="716">
        <v>1393</v>
      </c>
      <c r="E36" s="710">
        <v>5572000</v>
      </c>
      <c r="F36" s="717">
        <v>111</v>
      </c>
      <c r="G36" s="710">
        <v>444000</v>
      </c>
      <c r="H36" s="717">
        <v>59</v>
      </c>
      <c r="I36" s="710">
        <v>236000</v>
      </c>
    </row>
    <row r="37" spans="1:9" ht="18.75" customHeight="1">
      <c r="A37" s="138" t="s">
        <v>49</v>
      </c>
      <c r="B37" s="250">
        <f t="shared" si="17"/>
        <v>204</v>
      </c>
      <c r="C37" s="251">
        <f t="shared" si="17"/>
        <v>816000</v>
      </c>
      <c r="D37" s="716">
        <v>166</v>
      </c>
      <c r="E37" s="710">
        <v>664000</v>
      </c>
      <c r="F37" s="717">
        <v>25</v>
      </c>
      <c r="G37" s="710">
        <v>100000</v>
      </c>
      <c r="H37" s="717">
        <v>13</v>
      </c>
      <c r="I37" s="710">
        <v>52000</v>
      </c>
    </row>
    <row r="38" spans="1:9" ht="18.75" customHeight="1">
      <c r="A38" s="138" t="s">
        <v>50</v>
      </c>
      <c r="B38" s="250">
        <f t="shared" si="17"/>
        <v>558</v>
      </c>
      <c r="C38" s="251">
        <f t="shared" si="17"/>
        <v>2231979</v>
      </c>
      <c r="D38" s="716">
        <v>473</v>
      </c>
      <c r="E38" s="710">
        <v>1891979</v>
      </c>
      <c r="F38" s="717">
        <v>47</v>
      </c>
      <c r="G38" s="710">
        <v>188000</v>
      </c>
      <c r="H38" s="717">
        <v>38</v>
      </c>
      <c r="I38" s="710">
        <v>152000</v>
      </c>
    </row>
    <row r="39" spans="1:9" ht="18.75" customHeight="1">
      <c r="A39" s="138" t="s">
        <v>51</v>
      </c>
      <c r="B39" s="250">
        <f t="shared" si="17"/>
        <v>761</v>
      </c>
      <c r="C39" s="251">
        <f t="shared" si="17"/>
        <v>3044000</v>
      </c>
      <c r="D39" s="716">
        <v>673</v>
      </c>
      <c r="E39" s="710">
        <v>2692000</v>
      </c>
      <c r="F39" s="717">
        <v>56</v>
      </c>
      <c r="G39" s="710">
        <v>224000</v>
      </c>
      <c r="H39" s="717">
        <v>32</v>
      </c>
      <c r="I39" s="710">
        <v>128000</v>
      </c>
    </row>
    <row r="40" spans="1:9" ht="18.75" customHeight="1">
      <c r="A40" s="138" t="s">
        <v>52</v>
      </c>
      <c r="B40" s="250">
        <f t="shared" si="17"/>
        <v>316</v>
      </c>
      <c r="C40" s="251">
        <f t="shared" si="17"/>
        <v>1264000</v>
      </c>
      <c r="D40" s="716">
        <v>283</v>
      </c>
      <c r="E40" s="710">
        <v>1132000</v>
      </c>
      <c r="F40" s="717">
        <v>18</v>
      </c>
      <c r="G40" s="710">
        <v>72000</v>
      </c>
      <c r="H40" s="717">
        <v>15</v>
      </c>
      <c r="I40" s="710">
        <v>60000</v>
      </c>
    </row>
    <row r="41" spans="1:9" ht="18.75" customHeight="1">
      <c r="A41" s="138" t="s">
        <v>53</v>
      </c>
      <c r="B41" s="250">
        <f t="shared" si="17"/>
        <v>191</v>
      </c>
      <c r="C41" s="251">
        <f t="shared" si="17"/>
        <v>764000</v>
      </c>
      <c r="D41" s="716">
        <v>164</v>
      </c>
      <c r="E41" s="710">
        <v>656000</v>
      </c>
      <c r="F41" s="717">
        <v>21</v>
      </c>
      <c r="G41" s="710">
        <v>84000</v>
      </c>
      <c r="H41" s="717">
        <v>6</v>
      </c>
      <c r="I41" s="710">
        <v>24000</v>
      </c>
    </row>
    <row r="42" spans="1:9" ht="18.75" customHeight="1">
      <c r="A42" s="138" t="s">
        <v>54</v>
      </c>
      <c r="B42" s="250">
        <f t="shared" si="17"/>
        <v>512</v>
      </c>
      <c r="C42" s="251">
        <f t="shared" si="17"/>
        <v>2048000</v>
      </c>
      <c r="D42" s="716">
        <v>458</v>
      </c>
      <c r="E42" s="710">
        <v>1832000</v>
      </c>
      <c r="F42" s="717">
        <v>30</v>
      </c>
      <c r="G42" s="710">
        <v>120000</v>
      </c>
      <c r="H42" s="717">
        <v>24</v>
      </c>
      <c r="I42" s="710">
        <v>96000</v>
      </c>
    </row>
    <row r="43" spans="1:9" ht="18.75" customHeight="1">
      <c r="A43" s="138" t="s">
        <v>55</v>
      </c>
      <c r="B43" s="250">
        <f t="shared" si="17"/>
        <v>356</v>
      </c>
      <c r="C43" s="251">
        <f t="shared" si="17"/>
        <v>1423996</v>
      </c>
      <c r="D43" s="716">
        <v>312</v>
      </c>
      <c r="E43" s="710">
        <v>1247996</v>
      </c>
      <c r="F43" s="717">
        <v>24</v>
      </c>
      <c r="G43" s="710">
        <v>96000</v>
      </c>
      <c r="H43" s="717">
        <v>20</v>
      </c>
      <c r="I43" s="710">
        <v>80000</v>
      </c>
    </row>
    <row r="44" spans="1:9" ht="18.75" customHeight="1">
      <c r="A44" s="138" t="s">
        <v>56</v>
      </c>
      <c r="B44" s="250">
        <f t="shared" si="17"/>
        <v>925</v>
      </c>
      <c r="C44" s="251">
        <f t="shared" si="17"/>
        <v>3698526</v>
      </c>
      <c r="D44" s="716">
        <v>839</v>
      </c>
      <c r="E44" s="710">
        <v>3354526</v>
      </c>
      <c r="F44" s="717">
        <v>62</v>
      </c>
      <c r="G44" s="710">
        <v>248000</v>
      </c>
      <c r="H44" s="717">
        <v>24</v>
      </c>
      <c r="I44" s="710">
        <v>96000</v>
      </c>
    </row>
    <row r="45" spans="1:9" ht="18.75" customHeight="1">
      <c r="A45" s="139" t="s">
        <v>57</v>
      </c>
      <c r="B45" s="252">
        <f t="shared" si="17"/>
        <v>212</v>
      </c>
      <c r="C45" s="253">
        <f t="shared" si="17"/>
        <v>848000</v>
      </c>
      <c r="D45" s="718">
        <v>185</v>
      </c>
      <c r="E45" s="711">
        <v>740000</v>
      </c>
      <c r="F45" s="719">
        <v>19</v>
      </c>
      <c r="G45" s="711">
        <v>76000</v>
      </c>
      <c r="H45" s="719">
        <v>8</v>
      </c>
      <c r="I45" s="711">
        <v>32000</v>
      </c>
    </row>
    <row r="46" spans="1:9">
      <c r="B46" s="462"/>
      <c r="C46" s="463"/>
      <c r="D46" s="462"/>
      <c r="E46" s="464"/>
      <c r="F46" s="465"/>
      <c r="G46" s="464"/>
      <c r="H46" s="465"/>
      <c r="I46" s="464"/>
    </row>
  </sheetData>
  <mergeCells count="25">
    <mergeCell ref="A6:I6"/>
    <mergeCell ref="A10:I10"/>
    <mergeCell ref="A14:I14"/>
    <mergeCell ref="A18:I18"/>
    <mergeCell ref="A1:I1"/>
    <mergeCell ref="N4:N5"/>
    <mergeCell ref="A2:D2"/>
    <mergeCell ref="A3:A5"/>
    <mergeCell ref="B3:C3"/>
    <mergeCell ref="B4:B5"/>
    <mergeCell ref="C4:C5"/>
    <mergeCell ref="D4:D5"/>
    <mergeCell ref="M4:M5"/>
    <mergeCell ref="E4:E5"/>
    <mergeCell ref="F4:F5"/>
    <mergeCell ref="D3:I3"/>
    <mergeCell ref="G4:I4"/>
    <mergeCell ref="A24:A28"/>
    <mergeCell ref="B25:C26"/>
    <mergeCell ref="D26:E26"/>
    <mergeCell ref="F26:G26"/>
    <mergeCell ref="H26:I26"/>
    <mergeCell ref="B24:I24"/>
    <mergeCell ref="D25:I25"/>
    <mergeCell ref="B28:I28"/>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tabColor theme="2"/>
    <pageSetUpPr fitToPage="1"/>
  </sheetPr>
  <dimension ref="A1:U123"/>
  <sheetViews>
    <sheetView showGridLines="0" tabSelected="1" view="pageBreakPreview" topLeftCell="A4" zoomScaleNormal="120" zoomScaleSheetLayoutView="100" workbookViewId="0">
      <selection sqref="A1:I1"/>
    </sheetView>
  </sheetViews>
  <sheetFormatPr defaultColWidth="8" defaultRowHeight="15"/>
  <cols>
    <col min="1" max="1" width="31" style="45" customWidth="1"/>
    <col min="2" max="2" width="11.125" style="45" customWidth="1"/>
    <col min="3" max="3" width="10.5" style="45" customWidth="1"/>
    <col min="4" max="4" width="10.25" style="45" customWidth="1"/>
    <col min="5" max="5" width="12.125" style="45" customWidth="1"/>
    <col min="6" max="6" width="11.625" style="45" customWidth="1"/>
    <col min="7" max="8" width="9.375" style="45" customWidth="1"/>
    <col min="9" max="9" width="14" style="45" customWidth="1"/>
    <col min="10" max="10" width="10.125" style="45" customWidth="1"/>
    <col min="11" max="11" width="10.375" style="45" customWidth="1"/>
    <col min="12" max="12" width="11.875" style="45" customWidth="1"/>
    <col min="13" max="13" width="13.25" style="45" customWidth="1"/>
    <col min="14" max="14" width="10.75" style="45" customWidth="1"/>
    <col min="15" max="15" width="9.125" style="534" customWidth="1"/>
    <col min="16" max="16" width="10" style="536" customWidth="1"/>
    <col min="17" max="16383" width="8" style="45"/>
    <col min="16384" max="16384" width="0.75" style="45" customWidth="1"/>
  </cols>
  <sheetData>
    <row r="1" spans="1:21" ht="21.75" customHeight="1">
      <c r="A1" s="1024" t="s">
        <v>539</v>
      </c>
      <c r="B1" s="1024"/>
      <c r="C1" s="1024"/>
      <c r="D1" s="1024"/>
      <c r="E1" s="1024"/>
      <c r="F1" s="1024"/>
      <c r="G1" s="1024"/>
      <c r="H1" s="1024"/>
      <c r="I1" s="1024"/>
      <c r="J1" s="384"/>
    </row>
    <row r="2" spans="1:21" ht="33" customHeight="1">
      <c r="A2" s="902" t="s">
        <v>564</v>
      </c>
      <c r="B2" s="902"/>
      <c r="C2" s="902"/>
      <c r="D2" s="902"/>
      <c r="E2" s="902"/>
      <c r="F2" s="902"/>
      <c r="G2" s="902"/>
      <c r="H2" s="902"/>
      <c r="I2" s="902"/>
      <c r="J2" s="384" t="s">
        <v>528</v>
      </c>
    </row>
    <row r="3" spans="1:21" s="46" customFormat="1" ht="15" customHeight="1">
      <c r="A3" s="875" t="s">
        <v>13</v>
      </c>
      <c r="B3" s="872" t="str">
        <f>'Tab 11 (23) i 12 (24)'!B3:C3</f>
        <v>2023 rok</v>
      </c>
      <c r="C3" s="873"/>
      <c r="D3" s="872" t="str">
        <f>'Tab 11 (23) i 12 (24)'!D3:D3</f>
        <v>2024 rok</v>
      </c>
      <c r="E3" s="874"/>
      <c r="F3" s="874"/>
      <c r="G3" s="874"/>
      <c r="H3" s="874"/>
      <c r="I3" s="873"/>
      <c r="O3" s="535"/>
      <c r="P3" s="535"/>
    </row>
    <row r="4" spans="1:21" s="46" customFormat="1" ht="15.75" customHeight="1">
      <c r="A4" s="875"/>
      <c r="B4" s="1023" t="str">
        <f>'Tab 11 (23) i 12 (24)'!B4:B5</f>
        <v>III kwartał</v>
      </c>
      <c r="C4" s="1023" t="str">
        <f>'Tab 11 (23) i 12 (24)'!C4:C5</f>
        <v>Trzy kwartały</v>
      </c>
      <c r="D4" s="1023" t="str">
        <f>'Tab 11 (23) i 12 (24)'!D4:D5</f>
        <v>II kwartał</v>
      </c>
      <c r="E4" s="1023" t="str">
        <f>'Tab 11 (23) i 12 (24)'!E4:E5</f>
        <v>III kwartał</v>
      </c>
      <c r="F4" s="1023" t="str">
        <f>'Tab 11 (23) i 12 (24)'!F4:F5</f>
        <v>Trzy kwartały</v>
      </c>
      <c r="G4" s="906" t="s">
        <v>14</v>
      </c>
      <c r="H4" s="876"/>
      <c r="I4" s="877"/>
      <c r="O4" s="535"/>
      <c r="P4" s="535"/>
    </row>
    <row r="5" spans="1:21" s="46" customFormat="1" ht="59.25" customHeight="1">
      <c r="A5" s="893"/>
      <c r="B5" s="1023"/>
      <c r="C5" s="1023"/>
      <c r="D5" s="1023"/>
      <c r="E5" s="1023"/>
      <c r="F5" s="1023"/>
      <c r="G5" s="708" t="str">
        <f>'Tab 9 (21) i 10 (22)'!G6</f>
        <v xml:space="preserve">III kwartału 
2024 r. 
z II kwartałem 
2024 r. </v>
      </c>
      <c r="H5" s="707" t="str">
        <f>'Tab 9 (21) i 10 (22)'!H6</f>
        <v xml:space="preserve">III kwartału 
2024 r. 
z III kwartałem 
2023 r. </v>
      </c>
      <c r="I5" s="814" t="str">
        <f>'Tab 9 (21) i 10 (22)'!I6</f>
        <v xml:space="preserve">Trzech kwartałów
2024 r. 
z trzema kwartałami 
2023 r. </v>
      </c>
      <c r="L5" s="535"/>
      <c r="M5" s="535"/>
      <c r="N5" s="601"/>
      <c r="O5" s="601"/>
    </row>
    <row r="6" spans="1:21" ht="16.5" customHeight="1">
      <c r="A6" s="1025" t="s">
        <v>407</v>
      </c>
      <c r="B6" s="1026"/>
      <c r="C6" s="1026"/>
      <c r="D6" s="1026"/>
      <c r="E6" s="1026"/>
      <c r="F6" s="1026"/>
      <c r="G6" s="1026"/>
      <c r="H6" s="1026"/>
      <c r="I6" s="1027"/>
      <c r="J6" s="726"/>
      <c r="K6" s="726"/>
      <c r="L6" s="727"/>
      <c r="M6" s="728"/>
      <c r="N6" s="48"/>
      <c r="O6" s="48"/>
      <c r="P6" s="48"/>
      <c r="Q6" s="48"/>
      <c r="R6" s="48"/>
      <c r="S6" s="48"/>
      <c r="T6" s="48"/>
      <c r="U6" s="48"/>
    </row>
    <row r="7" spans="1:21" ht="15.75" customHeight="1">
      <c r="A7" s="255" t="s">
        <v>85</v>
      </c>
      <c r="B7" s="254">
        <v>2466</v>
      </c>
      <c r="C7" s="254">
        <v>2545</v>
      </c>
      <c r="D7" s="254">
        <v>2213</v>
      </c>
      <c r="E7" s="254">
        <v>2143.3333333333335</v>
      </c>
      <c r="F7" s="254">
        <v>2219</v>
      </c>
      <c r="G7" s="112">
        <f>E7/D7-1</f>
        <v>-3.1480644675402902E-2</v>
      </c>
      <c r="H7" s="222">
        <f>E7/B7-1</f>
        <v>-0.13084617464179504</v>
      </c>
      <c r="I7" s="222">
        <f>F7/C7-1</f>
        <v>-0.12809430255402754</v>
      </c>
      <c r="J7" s="602"/>
      <c r="K7" s="602"/>
      <c r="L7" s="729"/>
      <c r="M7" s="730"/>
      <c r="N7" s="602"/>
      <c r="O7" s="602"/>
      <c r="P7" s="731"/>
      <c r="Q7" s="48"/>
      <c r="R7" s="48"/>
      <c r="S7" s="48"/>
      <c r="T7" s="48"/>
      <c r="U7" s="48"/>
    </row>
    <row r="8" spans="1:21" ht="15.75" customHeight="1">
      <c r="A8" s="255" t="s">
        <v>76</v>
      </c>
      <c r="B8" s="126">
        <v>22350223.27</v>
      </c>
      <c r="C8" s="126">
        <v>67361136.060000002</v>
      </c>
      <c r="D8" s="126">
        <v>22395605.079999998</v>
      </c>
      <c r="E8" s="126">
        <v>21726533</v>
      </c>
      <c r="F8" s="126">
        <v>65676718.789999999</v>
      </c>
      <c r="G8" s="112">
        <f t="shared" ref="G8:G9" si="0">E8/D8-1</f>
        <v>-2.9875150843658216E-2</v>
      </c>
      <c r="H8" s="222">
        <f t="shared" ref="H8:I9" si="1">E8/B8-1</f>
        <v>-2.790532615560759E-2</v>
      </c>
      <c r="I8" s="222">
        <f t="shared" si="1"/>
        <v>-2.5005772891057765E-2</v>
      </c>
      <c r="J8" s="603"/>
      <c r="K8" s="603"/>
      <c r="L8" s="732"/>
      <c r="M8" s="732"/>
      <c r="N8" s="603"/>
      <c r="O8" s="603"/>
      <c r="P8" s="733"/>
      <c r="Q8" s="48"/>
      <c r="R8" s="48"/>
      <c r="S8" s="48"/>
      <c r="T8" s="48"/>
      <c r="U8" s="48"/>
    </row>
    <row r="9" spans="1:21" ht="15.75" customHeight="1">
      <c r="A9" s="255" t="s">
        <v>77</v>
      </c>
      <c r="B9" s="126">
        <v>3021.12</v>
      </c>
      <c r="C9" s="126">
        <v>2940.64</v>
      </c>
      <c r="D9" s="126">
        <v>3373.85</v>
      </c>
      <c r="E9" s="126">
        <v>3378.9320373250389</v>
      </c>
      <c r="F9" s="126">
        <v>3288.933786869648</v>
      </c>
      <c r="G9" s="112">
        <f t="shared" si="0"/>
        <v>1.5063020955403683E-3</v>
      </c>
      <c r="H9" s="222">
        <f t="shared" si="1"/>
        <v>0.11843688344886627</v>
      </c>
      <c r="I9" s="222">
        <f t="shared" si="1"/>
        <v>0.11844149126368686</v>
      </c>
      <c r="J9" s="603"/>
      <c r="K9" s="603"/>
      <c r="L9" s="734"/>
      <c r="M9" s="730"/>
      <c r="N9" s="603"/>
      <c r="O9" s="603"/>
      <c r="P9" s="733"/>
      <c r="Q9" s="48"/>
      <c r="R9" s="48"/>
      <c r="S9" s="48"/>
      <c r="T9" s="48"/>
      <c r="U9" s="48"/>
    </row>
    <row r="10" spans="1:21" s="46" customFormat="1" ht="16.5" customHeight="1">
      <c r="A10" s="896" t="s">
        <v>86</v>
      </c>
      <c r="B10" s="897"/>
      <c r="C10" s="897"/>
      <c r="D10" s="897"/>
      <c r="E10" s="897"/>
      <c r="F10" s="897"/>
      <c r="G10" s="897"/>
      <c r="H10" s="897"/>
      <c r="I10" s="898"/>
      <c r="J10" s="48"/>
      <c r="K10" s="735"/>
      <c r="L10" s="736"/>
      <c r="M10" s="736"/>
      <c r="N10" s="601"/>
      <c r="O10" s="601"/>
      <c r="P10" s="601"/>
      <c r="Q10" s="601"/>
      <c r="R10" s="601"/>
      <c r="S10" s="601"/>
      <c r="T10" s="601"/>
      <c r="U10" s="601"/>
    </row>
    <row r="11" spans="1:21" ht="15.75" customHeight="1">
      <c r="A11" s="255" t="s">
        <v>75</v>
      </c>
      <c r="B11" s="254">
        <v>18</v>
      </c>
      <c r="C11" s="254">
        <v>147</v>
      </c>
      <c r="D11" s="254">
        <v>17</v>
      </c>
      <c r="E11" s="254">
        <v>18</v>
      </c>
      <c r="F11" s="254">
        <v>63</v>
      </c>
      <c r="G11" s="112">
        <f>E11/D11-1</f>
        <v>5.8823529411764719E-2</v>
      </c>
      <c r="H11" s="222">
        <f>E11/B11-1</f>
        <v>0</v>
      </c>
      <c r="I11" s="222">
        <f>F11/C11-1</f>
        <v>-0.5714285714285714</v>
      </c>
      <c r="J11" s="602"/>
      <c r="K11" s="602"/>
      <c r="L11" s="727"/>
      <c r="M11" s="730"/>
      <c r="N11" s="602"/>
      <c r="O11" s="602"/>
      <c r="P11" s="48"/>
      <c r="Q11" s="48"/>
      <c r="R11" s="48"/>
      <c r="S11" s="48"/>
      <c r="T11" s="48"/>
      <c r="U11" s="48"/>
    </row>
    <row r="12" spans="1:21" ht="15.75" customHeight="1">
      <c r="A12" s="255" t="s">
        <v>76</v>
      </c>
      <c r="B12" s="126">
        <v>72000</v>
      </c>
      <c r="C12" s="126">
        <v>588000</v>
      </c>
      <c r="D12" s="126">
        <v>68000</v>
      </c>
      <c r="E12" s="126">
        <v>72000</v>
      </c>
      <c r="F12" s="126">
        <v>252000</v>
      </c>
      <c r="G12" s="112">
        <f t="shared" ref="G12:G13" si="2">E12/D12-1</f>
        <v>5.8823529411764719E-2</v>
      </c>
      <c r="H12" s="222">
        <f>E12/B12-1</f>
        <v>0</v>
      </c>
      <c r="I12" s="222">
        <f t="shared" ref="I12" si="3">F12/C12-1</f>
        <v>-0.5714285714285714</v>
      </c>
      <c r="J12" s="603"/>
      <c r="K12" s="603"/>
      <c r="L12" s="732"/>
      <c r="M12" s="732"/>
      <c r="N12" s="603"/>
      <c r="O12" s="603"/>
      <c r="P12" s="48"/>
      <c r="Q12" s="48"/>
      <c r="R12" s="48"/>
      <c r="S12" s="48"/>
      <c r="T12" s="48"/>
      <c r="U12" s="48"/>
    </row>
    <row r="13" spans="1:21" ht="15.75" customHeight="1">
      <c r="A13" s="256" t="s">
        <v>77</v>
      </c>
      <c r="B13" s="850">
        <f t="shared" ref="B13:C13" si="4">ROUND(B12/B11,2)</f>
        <v>4000</v>
      </c>
      <c r="C13" s="126">
        <f t="shared" si="4"/>
        <v>4000</v>
      </c>
      <c r="D13" s="126">
        <f>ROUND(D12/D11,2)</f>
        <v>4000</v>
      </c>
      <c r="E13" s="126">
        <f>ROUND(E12/E11,2)</f>
        <v>4000</v>
      </c>
      <c r="F13" s="126">
        <f>ROUND(F12/F11,2)</f>
        <v>4000</v>
      </c>
      <c r="G13" s="112">
        <f t="shared" si="2"/>
        <v>0</v>
      </c>
      <c r="H13" s="222">
        <f>E13/B13-1</f>
        <v>0</v>
      </c>
      <c r="I13" s="222">
        <f>F13/C13-1</f>
        <v>0</v>
      </c>
      <c r="J13" s="603"/>
      <c r="K13" s="603"/>
      <c r="L13" s="727"/>
      <c r="M13" s="730"/>
      <c r="N13" s="603"/>
      <c r="O13" s="603"/>
      <c r="P13" s="48"/>
      <c r="Q13" s="48"/>
      <c r="R13" s="48"/>
      <c r="S13" s="48"/>
      <c r="T13" s="48"/>
      <c r="U13" s="48"/>
    </row>
    <row r="14" spans="1:21" s="46" customFormat="1" ht="16.5" customHeight="1">
      <c r="A14" s="896" t="s">
        <v>87</v>
      </c>
      <c r="B14" s="897"/>
      <c r="C14" s="897"/>
      <c r="D14" s="897"/>
      <c r="E14" s="897"/>
      <c r="F14" s="897"/>
      <c r="G14" s="897"/>
      <c r="H14" s="897"/>
      <c r="I14" s="898"/>
      <c r="J14" s="48"/>
      <c r="K14" s="735"/>
      <c r="L14" s="736"/>
      <c r="M14" s="736"/>
      <c r="N14" s="601"/>
      <c r="O14" s="601"/>
      <c r="P14" s="601"/>
      <c r="Q14" s="601"/>
      <c r="R14" s="601"/>
      <c r="S14" s="601"/>
      <c r="T14" s="601"/>
      <c r="U14" s="601"/>
    </row>
    <row r="15" spans="1:21" ht="15.75" customHeight="1">
      <c r="A15" s="255" t="s">
        <v>88</v>
      </c>
      <c r="B15" s="254">
        <v>6979</v>
      </c>
      <c r="C15" s="254">
        <v>7239</v>
      </c>
      <c r="D15" s="254">
        <v>6179</v>
      </c>
      <c r="E15" s="254">
        <v>5966.333333333333</v>
      </c>
      <c r="F15" s="254">
        <v>6199.333333333333</v>
      </c>
      <c r="G15" s="112">
        <f>E15/D15-1</f>
        <v>-3.4417651184118325E-2</v>
      </c>
      <c r="H15" s="222">
        <f>E15/B15-1</f>
        <v>-0.14510197258441992</v>
      </c>
      <c r="I15" s="222">
        <f>F15/C15-1</f>
        <v>-0.14362020536906572</v>
      </c>
      <c r="J15" s="602"/>
      <c r="K15" s="602"/>
      <c r="L15" s="727"/>
      <c r="M15" s="730"/>
      <c r="N15" s="602"/>
      <c r="O15" s="602"/>
      <c r="P15" s="48"/>
      <c r="Q15" s="48"/>
      <c r="R15" s="48"/>
      <c r="S15" s="48"/>
      <c r="T15" s="48"/>
      <c r="U15" s="48"/>
    </row>
    <row r="16" spans="1:21" ht="15.75" customHeight="1">
      <c r="A16" s="255" t="s">
        <v>76</v>
      </c>
      <c r="B16" s="720">
        <v>6134473.4000000004</v>
      </c>
      <c r="C16" s="720">
        <v>18534855.649999999</v>
      </c>
      <c r="D16" s="720">
        <v>6083714.4400000004</v>
      </c>
      <c r="E16" s="720">
        <v>5885753.9900000002</v>
      </c>
      <c r="F16" s="720">
        <v>17856697.420000002</v>
      </c>
      <c r="G16" s="112">
        <f t="shared" ref="G16:G17" si="5">E16/D16-1</f>
        <v>-3.2539405317649983E-2</v>
      </c>
      <c r="H16" s="222">
        <f t="shared" ref="H16:I17" si="6">E16/B16-1</f>
        <v>-4.0544541280430058E-2</v>
      </c>
      <c r="I16" s="222">
        <f t="shared" si="6"/>
        <v>-3.6588266065077035E-2</v>
      </c>
      <c r="J16" s="604"/>
      <c r="K16" s="604"/>
      <c r="L16" s="732"/>
      <c r="M16" s="732"/>
      <c r="N16" s="603"/>
      <c r="O16" s="604"/>
      <c r="P16" s="48"/>
      <c r="Q16" s="48"/>
      <c r="R16" s="48"/>
      <c r="S16" s="48"/>
      <c r="T16" s="48"/>
      <c r="U16" s="48"/>
    </row>
    <row r="17" spans="1:21" ht="15.75" customHeight="1">
      <c r="A17" s="255" t="s">
        <v>77</v>
      </c>
      <c r="B17" s="126">
        <v>292.98</v>
      </c>
      <c r="C17" s="721">
        <v>284.5</v>
      </c>
      <c r="D17" s="721">
        <v>328.18</v>
      </c>
      <c r="E17" s="126">
        <v>328.83144253868932</v>
      </c>
      <c r="F17" s="721">
        <v>320.04691221278279</v>
      </c>
      <c r="G17" s="112">
        <f t="shared" si="5"/>
        <v>1.985015962853609E-3</v>
      </c>
      <c r="H17" s="222">
        <f t="shared" si="6"/>
        <v>0.12236822492555555</v>
      </c>
      <c r="I17" s="222">
        <f t="shared" si="6"/>
        <v>0.1249452098867585</v>
      </c>
      <c r="J17" s="605"/>
      <c r="K17" s="605"/>
      <c r="L17" s="727"/>
      <c r="M17" s="730"/>
      <c r="N17" s="605"/>
      <c r="O17" s="605"/>
      <c r="P17" s="48"/>
      <c r="Q17" s="48"/>
      <c r="R17" s="48"/>
      <c r="S17" s="48"/>
      <c r="T17" s="48"/>
      <c r="U17" s="48"/>
    </row>
    <row r="18" spans="1:21" ht="16.5" customHeight="1">
      <c r="A18" s="896" t="s">
        <v>89</v>
      </c>
      <c r="B18" s="897"/>
      <c r="C18" s="897"/>
      <c r="D18" s="897"/>
      <c r="E18" s="897"/>
      <c r="F18" s="897"/>
      <c r="G18" s="897"/>
      <c r="H18" s="897"/>
      <c r="I18" s="898"/>
      <c r="J18" s="48"/>
      <c r="K18" s="735"/>
      <c r="L18" s="727"/>
      <c r="M18" s="728"/>
      <c r="N18" s="48"/>
      <c r="O18" s="48"/>
      <c r="P18" s="48"/>
      <c r="Q18" s="48"/>
      <c r="R18" s="48"/>
      <c r="S18" s="48"/>
      <c r="T18" s="48"/>
      <c r="U18" s="48"/>
    </row>
    <row r="19" spans="1:21" ht="15.75" customHeight="1">
      <c r="A19" s="722" t="s">
        <v>469</v>
      </c>
      <c r="B19" s="254">
        <v>80</v>
      </c>
      <c r="C19" s="723">
        <v>85</v>
      </c>
      <c r="D19" s="723">
        <v>62</v>
      </c>
      <c r="E19" s="254">
        <v>57.333333333333336</v>
      </c>
      <c r="F19" s="723">
        <v>62.666666666666664</v>
      </c>
      <c r="G19" s="112">
        <f>E19/D19-1</f>
        <v>-7.5268817204301008E-2</v>
      </c>
      <c r="H19" s="222">
        <f>E19/B19-1</f>
        <v>-0.28333333333333333</v>
      </c>
      <c r="I19" s="222">
        <f>F19/C19-1</f>
        <v>-0.26274509803921575</v>
      </c>
      <c r="J19" s="602"/>
      <c r="K19" s="602"/>
      <c r="L19" s="727"/>
      <c r="M19" s="730"/>
      <c r="N19" s="602"/>
      <c r="O19" s="602"/>
      <c r="P19" s="48"/>
      <c r="Q19" s="48"/>
      <c r="R19" s="48"/>
      <c r="S19" s="48"/>
      <c r="T19" s="48"/>
      <c r="U19" s="48"/>
    </row>
    <row r="20" spans="1:21" ht="15.75" customHeight="1">
      <c r="A20" s="255" t="s">
        <v>76</v>
      </c>
      <c r="B20" s="258">
        <v>270508.79999999999</v>
      </c>
      <c r="C20" s="258">
        <v>831001.28</v>
      </c>
      <c r="D20" s="258">
        <v>236317.51</v>
      </c>
      <c r="E20" s="258">
        <v>217361.56</v>
      </c>
      <c r="F20" s="258">
        <v>692491.2</v>
      </c>
      <c r="G20" s="112">
        <f t="shared" ref="G20" si="7">E20/D20-1</f>
        <v>-8.0213903743315607E-2</v>
      </c>
      <c r="H20" s="222">
        <f t="shared" ref="H20:I21" si="8">E20/B20-1</f>
        <v>-0.19647139020985638</v>
      </c>
      <c r="I20" s="222">
        <f t="shared" si="8"/>
        <v>-0.16667853989346448</v>
      </c>
      <c r="J20" s="603"/>
      <c r="K20" s="603"/>
      <c r="L20" s="732"/>
      <c r="M20" s="732"/>
      <c r="N20" s="603"/>
      <c r="O20" s="603"/>
      <c r="P20" s="48"/>
      <c r="Q20" s="48"/>
      <c r="R20" s="48"/>
      <c r="S20" s="48"/>
      <c r="T20" s="48"/>
      <c r="U20" s="48"/>
    </row>
    <row r="21" spans="1:21" ht="15.75" customHeight="1">
      <c r="A21" s="255" t="s">
        <v>97</v>
      </c>
      <c r="B21" s="260">
        <v>1127.1199999999999</v>
      </c>
      <c r="C21" s="260">
        <v>1127.1199999999999</v>
      </c>
      <c r="D21" s="260">
        <v>1263.73</v>
      </c>
      <c r="E21" s="260">
        <v>1263.73</v>
      </c>
      <c r="F21" s="260">
        <v>1263.73</v>
      </c>
      <c r="G21" s="112">
        <f>E21/D21-1</f>
        <v>0</v>
      </c>
      <c r="H21" s="222">
        <f t="shared" si="8"/>
        <v>0.1212027113350842</v>
      </c>
      <c r="I21" s="222">
        <f t="shared" si="8"/>
        <v>0.1212027113350842</v>
      </c>
      <c r="J21" s="603"/>
      <c r="K21" s="603"/>
      <c r="L21" s="727"/>
      <c r="M21" s="730"/>
      <c r="N21" s="603"/>
      <c r="O21" s="603"/>
      <c r="P21" s="48"/>
      <c r="Q21" s="48"/>
      <c r="R21" s="48"/>
      <c r="S21" s="48"/>
      <c r="T21" s="48"/>
      <c r="U21" s="48"/>
    </row>
    <row r="22" spans="1:21" s="46" customFormat="1" ht="16.5" customHeight="1">
      <c r="A22" s="896" t="s">
        <v>90</v>
      </c>
      <c r="B22" s="897"/>
      <c r="C22" s="897"/>
      <c r="D22" s="897"/>
      <c r="E22" s="897"/>
      <c r="F22" s="897"/>
      <c r="G22" s="897"/>
      <c r="H22" s="897"/>
      <c r="I22" s="898"/>
      <c r="J22" s="48"/>
      <c r="K22" s="735"/>
      <c r="L22" s="736"/>
      <c r="M22" s="736"/>
      <c r="N22" s="601"/>
      <c r="O22" s="601"/>
      <c r="P22" s="601"/>
      <c r="Q22" s="601"/>
      <c r="R22" s="601"/>
      <c r="S22" s="601"/>
      <c r="T22" s="601"/>
      <c r="U22" s="601"/>
    </row>
    <row r="23" spans="1:21" ht="16.5" customHeight="1">
      <c r="A23" s="255" t="s">
        <v>88</v>
      </c>
      <c r="B23" s="254">
        <v>24599</v>
      </c>
      <c r="C23" s="254">
        <v>25480</v>
      </c>
      <c r="D23" s="254">
        <v>21884</v>
      </c>
      <c r="E23" s="254">
        <v>21122.333333333332</v>
      </c>
      <c r="F23" s="254">
        <v>21925.777777777777</v>
      </c>
      <c r="G23" s="112">
        <f>E23/D23-1</f>
        <v>-3.4804727959544368E-2</v>
      </c>
      <c r="H23" s="222">
        <f>E23/B23-1</f>
        <v>-0.14133365854980562</v>
      </c>
      <c r="I23" s="222">
        <f>F23/C23-1</f>
        <v>-0.13949066806209665</v>
      </c>
      <c r="J23" s="602"/>
      <c r="K23" s="602"/>
      <c r="L23" s="727"/>
      <c r="M23" s="730"/>
      <c r="N23" s="602"/>
      <c r="O23" s="602"/>
      <c r="P23" s="48"/>
      <c r="Q23" s="48"/>
      <c r="R23" s="48"/>
      <c r="S23" s="48"/>
      <c r="T23" s="48"/>
      <c r="U23" s="48"/>
    </row>
    <row r="24" spans="1:21" ht="16.5" customHeight="1">
      <c r="A24" s="255" t="s">
        <v>76</v>
      </c>
      <c r="B24" s="126">
        <v>18775161.640000001</v>
      </c>
      <c r="C24" s="126">
        <v>55039018.519999996</v>
      </c>
      <c r="D24" s="126">
        <v>19603354.48</v>
      </c>
      <c r="E24" s="126">
        <v>18936857.27</v>
      </c>
      <c r="F24" s="126">
        <v>56892167.25</v>
      </c>
      <c r="G24" s="112">
        <f t="shared" ref="G24:G25" si="9">E24/D24-1</f>
        <v>-3.3999140845000997E-2</v>
      </c>
      <c r="H24" s="222">
        <f t="shared" ref="H24:I25" si="10">E24/B24-1</f>
        <v>8.6122097428718014E-3</v>
      </c>
      <c r="I24" s="222">
        <f t="shared" si="10"/>
        <v>3.3669727037857866E-2</v>
      </c>
      <c r="J24" s="603"/>
      <c r="K24" s="603"/>
      <c r="L24" s="732"/>
      <c r="M24" s="732"/>
      <c r="N24" s="603"/>
      <c r="O24" s="603"/>
      <c r="P24" s="48"/>
      <c r="Q24" s="48"/>
      <c r="R24" s="48"/>
      <c r="S24" s="48"/>
      <c r="T24" s="48"/>
      <c r="U24" s="48"/>
    </row>
    <row r="25" spans="1:21" ht="16.5" customHeight="1">
      <c r="A25" s="255" t="s">
        <v>77</v>
      </c>
      <c r="B25" s="126">
        <v>254.41</v>
      </c>
      <c r="C25" s="261">
        <v>240.01</v>
      </c>
      <c r="D25" s="261">
        <v>298.58999999999997</v>
      </c>
      <c r="E25" s="126">
        <v>298.83999999999997</v>
      </c>
      <c r="F25" s="261">
        <v>288.31</v>
      </c>
      <c r="G25" s="112">
        <f t="shared" si="9"/>
        <v>8.3726849526111202E-4</v>
      </c>
      <c r="H25" s="222">
        <f t="shared" si="10"/>
        <v>0.17463936166031191</v>
      </c>
      <c r="I25" s="222">
        <f t="shared" si="10"/>
        <v>0.2012416149327112</v>
      </c>
      <c r="J25" s="606"/>
      <c r="K25" s="606"/>
      <c r="L25" s="727"/>
      <c r="M25" s="730"/>
      <c r="N25" s="606"/>
      <c r="O25" s="606"/>
      <c r="P25" s="48"/>
      <c r="Q25" s="48"/>
      <c r="R25" s="48"/>
      <c r="S25" s="48"/>
      <c r="T25" s="48"/>
      <c r="U25" s="48"/>
    </row>
    <row r="26" spans="1:21" s="46" customFormat="1" ht="16.5" customHeight="1">
      <c r="A26" s="896" t="s">
        <v>91</v>
      </c>
      <c r="B26" s="897"/>
      <c r="C26" s="897"/>
      <c r="D26" s="897"/>
      <c r="E26" s="897"/>
      <c r="F26" s="897"/>
      <c r="G26" s="897"/>
      <c r="H26" s="897"/>
      <c r="I26" s="898"/>
      <c r="J26" s="48"/>
      <c r="K26" s="735"/>
      <c r="L26" s="736"/>
      <c r="M26" s="736"/>
      <c r="N26" s="601"/>
      <c r="O26" s="601"/>
      <c r="P26" s="601"/>
      <c r="Q26" s="601"/>
      <c r="R26" s="601"/>
      <c r="S26" s="601"/>
      <c r="T26" s="601"/>
      <c r="U26" s="601"/>
    </row>
    <row r="27" spans="1:21" ht="16.5" customHeight="1">
      <c r="A27" s="255" t="s">
        <v>88</v>
      </c>
      <c r="B27" s="254">
        <v>1657</v>
      </c>
      <c r="C27" s="254">
        <v>1751</v>
      </c>
      <c r="D27" s="254">
        <v>1399</v>
      </c>
      <c r="E27" s="254">
        <v>1332.3333333333333</v>
      </c>
      <c r="F27" s="254">
        <v>1404.4444444444443</v>
      </c>
      <c r="G27" s="112">
        <f>E27/D27-1</f>
        <v>-4.7653085537288642E-2</v>
      </c>
      <c r="H27" s="222">
        <f>E27/B27-1</f>
        <v>-0.19593643130154903</v>
      </c>
      <c r="I27" s="222">
        <f>F27/C27-1</f>
        <v>-0.19791864966051154</v>
      </c>
      <c r="J27" s="602"/>
      <c r="K27" s="602"/>
      <c r="L27" s="727"/>
      <c r="M27" s="730"/>
      <c r="N27" s="602"/>
      <c r="O27" s="602"/>
      <c r="P27" s="48"/>
      <c r="Q27" s="48"/>
      <c r="R27" s="48"/>
      <c r="S27" s="48"/>
      <c r="T27" s="48"/>
      <c r="U27" s="48"/>
    </row>
    <row r="28" spans="1:21" ht="16.5" customHeight="1">
      <c r="A28" s="255" t="s">
        <v>76</v>
      </c>
      <c r="B28" s="126">
        <v>1454781.5</v>
      </c>
      <c r="C28" s="126">
        <v>4472515.29</v>
      </c>
      <c r="D28" s="126">
        <v>1375401.6900000002</v>
      </c>
      <c r="E28" s="126">
        <v>1313348.53</v>
      </c>
      <c r="F28" s="126">
        <v>4041154.8200000003</v>
      </c>
      <c r="G28" s="112">
        <f t="shared" ref="G28:G29" si="11">E28/D28-1</f>
        <v>-4.5116390688744956E-2</v>
      </c>
      <c r="H28" s="222">
        <f t="shared" ref="H28:I29" si="12">E28/B28-1</f>
        <v>-9.7219389990867988E-2</v>
      </c>
      <c r="I28" s="222">
        <f t="shared" si="12"/>
        <v>-9.6446952560334309E-2</v>
      </c>
      <c r="J28" s="603"/>
      <c r="K28" s="603"/>
      <c r="L28" s="732"/>
      <c r="M28" s="732"/>
      <c r="N28" s="603"/>
      <c r="O28" s="603"/>
      <c r="P28" s="48"/>
      <c r="Q28" s="48"/>
      <c r="R28" s="48"/>
      <c r="S28" s="48"/>
      <c r="T28" s="48"/>
      <c r="U28" s="48"/>
    </row>
    <row r="29" spans="1:21" ht="16.5" customHeight="1">
      <c r="A29" s="255" t="s">
        <v>77</v>
      </c>
      <c r="B29" s="126">
        <v>292.70999999999998</v>
      </c>
      <c r="C29" s="126">
        <v>283.83999999999997</v>
      </c>
      <c r="D29" s="126">
        <v>327.71</v>
      </c>
      <c r="E29" s="126">
        <v>328.58</v>
      </c>
      <c r="F29" s="126">
        <v>319.71161550632911</v>
      </c>
      <c r="G29" s="112">
        <f t="shared" si="11"/>
        <v>2.6547862439352254E-3</v>
      </c>
      <c r="H29" s="222">
        <f t="shared" si="12"/>
        <v>0.1225444979672714</v>
      </c>
      <c r="I29" s="222">
        <f t="shared" si="12"/>
        <v>0.12637970513785635</v>
      </c>
      <c r="J29" s="603"/>
      <c r="K29" s="603"/>
      <c r="L29" s="727"/>
      <c r="M29" s="730"/>
      <c r="N29" s="603"/>
      <c r="O29" s="603"/>
      <c r="P29" s="48"/>
      <c r="Q29" s="48"/>
      <c r="R29" s="48"/>
      <c r="S29" s="48"/>
      <c r="T29" s="48"/>
      <c r="U29" s="48"/>
    </row>
    <row r="30" spans="1:21" s="46" customFormat="1" ht="16.5" customHeight="1">
      <c r="A30" s="896" t="s">
        <v>92</v>
      </c>
      <c r="B30" s="897"/>
      <c r="C30" s="897"/>
      <c r="D30" s="897"/>
      <c r="E30" s="897"/>
      <c r="F30" s="897"/>
      <c r="G30" s="897"/>
      <c r="H30" s="897"/>
      <c r="I30" s="898"/>
      <c r="J30" s="48"/>
      <c r="K30" s="735"/>
      <c r="L30" s="736"/>
      <c r="M30" s="736"/>
      <c r="N30" s="601"/>
      <c r="O30" s="601"/>
      <c r="P30" s="601"/>
      <c r="Q30" s="601"/>
      <c r="R30" s="601"/>
      <c r="S30" s="601"/>
      <c r="T30" s="601"/>
      <c r="U30" s="601"/>
    </row>
    <row r="31" spans="1:21" ht="16.5" customHeight="1">
      <c r="A31" s="255" t="s">
        <v>74</v>
      </c>
      <c r="B31" s="254">
        <v>4624</v>
      </c>
      <c r="C31" s="254">
        <v>4825</v>
      </c>
      <c r="D31" s="254">
        <v>4107</v>
      </c>
      <c r="E31" s="254">
        <v>3964</v>
      </c>
      <c r="F31" s="254">
        <v>4114.4444444444443</v>
      </c>
      <c r="G31" s="112">
        <f>E31/D31-1</f>
        <v>-3.4818602386169961E-2</v>
      </c>
      <c r="H31" s="222">
        <f>E31/B31-1</f>
        <v>-0.14273356401384085</v>
      </c>
      <c r="I31" s="222">
        <f>F31/C31-1</f>
        <v>-0.14726540011514111</v>
      </c>
      <c r="J31" s="602"/>
      <c r="K31" s="602"/>
      <c r="L31" s="727"/>
      <c r="M31" s="730"/>
      <c r="N31" s="48"/>
      <c r="O31" s="48"/>
      <c r="P31" s="48"/>
      <c r="Q31" s="48"/>
      <c r="R31" s="48"/>
      <c r="S31" s="48"/>
      <c r="T31" s="48"/>
      <c r="U31" s="48"/>
    </row>
    <row r="32" spans="1:21" ht="16.5" customHeight="1">
      <c r="A32" s="255" t="s">
        <v>76</v>
      </c>
      <c r="B32" s="126">
        <v>3586418.8100000005</v>
      </c>
      <c r="C32" s="126">
        <v>10923372.719999999</v>
      </c>
      <c r="D32" s="126">
        <v>3562835.6999999993</v>
      </c>
      <c r="E32" s="126">
        <v>3429794.9299999997</v>
      </c>
      <c r="F32" s="126">
        <v>10431940.100000001</v>
      </c>
      <c r="G32" s="112">
        <f t="shared" ref="G32:G33" si="13">E32/D32-1</f>
        <v>-3.7341258818081258E-2</v>
      </c>
      <c r="H32" s="222">
        <f t="shared" ref="H32:I33" si="14">E32/B32-1</f>
        <v>-4.3671385941677188E-2</v>
      </c>
      <c r="I32" s="222">
        <f t="shared" si="14"/>
        <v>-4.4989091977079121E-2</v>
      </c>
      <c r="J32" s="603"/>
      <c r="K32" s="603"/>
      <c r="L32" s="732"/>
      <c r="M32" s="732"/>
      <c r="N32" s="603"/>
      <c r="O32" s="48"/>
      <c r="P32" s="48"/>
      <c r="Q32" s="48"/>
      <c r="R32" s="48"/>
      <c r="S32" s="48"/>
      <c r="T32" s="48"/>
      <c r="U32" s="48"/>
    </row>
    <row r="33" spans="1:21" ht="16.5" customHeight="1">
      <c r="A33" s="255" t="s">
        <v>77</v>
      </c>
      <c r="B33" s="126">
        <v>258.52</v>
      </c>
      <c r="C33" s="126">
        <v>251.53</v>
      </c>
      <c r="D33" s="126">
        <v>289.19</v>
      </c>
      <c r="E33" s="126">
        <v>288.41000000000003</v>
      </c>
      <c r="F33" s="126">
        <v>281.72000000000003</v>
      </c>
      <c r="G33" s="112">
        <f t="shared" si="13"/>
        <v>-2.6971886994708871E-3</v>
      </c>
      <c r="H33" s="222">
        <f t="shared" si="14"/>
        <v>0.11561968126257183</v>
      </c>
      <c r="I33" s="222">
        <f t="shared" si="14"/>
        <v>0.12002544428100048</v>
      </c>
      <c r="J33" s="603"/>
      <c r="K33" s="603"/>
      <c r="L33" s="727"/>
      <c r="M33" s="730"/>
      <c r="N33" s="48"/>
      <c r="O33" s="48"/>
      <c r="P33" s="48"/>
      <c r="Q33" s="48"/>
      <c r="R33" s="48"/>
      <c r="S33" s="48"/>
      <c r="T33" s="48"/>
      <c r="U33" s="48"/>
    </row>
    <row r="34" spans="1:21" s="46" customFormat="1" ht="16.5" customHeight="1">
      <c r="A34" s="896" t="s">
        <v>93</v>
      </c>
      <c r="B34" s="897"/>
      <c r="C34" s="897"/>
      <c r="D34" s="897"/>
      <c r="E34" s="897"/>
      <c r="F34" s="897"/>
      <c r="G34" s="897"/>
      <c r="H34" s="897"/>
      <c r="I34" s="898"/>
      <c r="J34" s="48"/>
      <c r="K34" s="735"/>
      <c r="L34" s="736"/>
      <c r="M34" s="736"/>
      <c r="N34" s="601"/>
      <c r="O34" s="601"/>
      <c r="P34" s="601"/>
      <c r="Q34" s="601"/>
      <c r="R34" s="601"/>
      <c r="S34" s="601"/>
      <c r="T34" s="601"/>
      <c r="U34" s="601"/>
    </row>
    <row r="35" spans="1:21" ht="15.75" customHeight="1">
      <c r="A35" s="255" t="s">
        <v>88</v>
      </c>
      <c r="B35" s="254">
        <v>19592</v>
      </c>
      <c r="C35" s="254">
        <v>20391</v>
      </c>
      <c r="D35" s="254">
        <v>17181</v>
      </c>
      <c r="E35" s="254">
        <v>16501</v>
      </c>
      <c r="F35" s="254">
        <v>17215.888888888891</v>
      </c>
      <c r="G35" s="112">
        <f>E35/D35-1</f>
        <v>-3.9578604272161089E-2</v>
      </c>
      <c r="H35" s="222">
        <f>E35/B35-1</f>
        <v>-0.15776847692935891</v>
      </c>
      <c r="I35" s="222">
        <f>F35/C35-1</f>
        <v>-0.15571139772993525</v>
      </c>
      <c r="J35" s="602"/>
      <c r="K35" s="602"/>
      <c r="L35" s="727"/>
      <c r="M35" s="730"/>
      <c r="N35" s="48"/>
      <c r="O35" s="48"/>
      <c r="P35" s="48"/>
      <c r="Q35" s="48"/>
      <c r="R35" s="48"/>
      <c r="S35" s="48"/>
      <c r="T35" s="48"/>
      <c r="U35" s="48"/>
    </row>
    <row r="36" spans="1:21" ht="15.75" customHeight="1">
      <c r="A36" s="255" t="s">
        <v>76</v>
      </c>
      <c r="B36" s="126">
        <v>2585637.5499999998</v>
      </c>
      <c r="C36" s="126">
        <v>7832851.959999999</v>
      </c>
      <c r="D36" s="126">
        <v>2539144.0400000005</v>
      </c>
      <c r="E36" s="126">
        <v>2440933.2200000002</v>
      </c>
      <c r="F36" s="126">
        <v>7441315.8099999987</v>
      </c>
      <c r="G36" s="112">
        <f t="shared" ref="G36:G37" si="15">E36/D36-1</f>
        <v>-3.8678711586602299E-2</v>
      </c>
      <c r="H36" s="222">
        <f t="shared" ref="H36:I37" si="16">E36/B36-1</f>
        <v>-5.5964661404302229E-2</v>
      </c>
      <c r="I36" s="222">
        <f t="shared" si="16"/>
        <v>-4.9986410058489139E-2</v>
      </c>
      <c r="J36" s="603"/>
      <c r="K36" s="603"/>
      <c r="L36" s="732"/>
      <c r="M36" s="732"/>
      <c r="N36" s="603"/>
      <c r="O36" s="48"/>
      <c r="P36" s="48"/>
      <c r="Q36" s="48"/>
      <c r="R36" s="48"/>
      <c r="S36" s="48"/>
      <c r="T36" s="48"/>
      <c r="U36" s="48"/>
    </row>
    <row r="37" spans="1:21" ht="15.75" customHeight="1">
      <c r="A37" s="255" t="s">
        <v>77</v>
      </c>
      <c r="B37" s="126">
        <v>43.99</v>
      </c>
      <c r="C37" s="126">
        <v>42.68</v>
      </c>
      <c r="D37" s="126">
        <v>49.26</v>
      </c>
      <c r="E37" s="126">
        <v>49.308793810476139</v>
      </c>
      <c r="F37" s="126">
        <v>48.026150326249002</v>
      </c>
      <c r="G37" s="112">
        <f t="shared" si="15"/>
        <v>9.9053614446087401E-4</v>
      </c>
      <c r="H37" s="222">
        <f t="shared" si="16"/>
        <v>0.12090915686465409</v>
      </c>
      <c r="I37" s="222">
        <f t="shared" si="16"/>
        <v>0.12526125412954547</v>
      </c>
      <c r="J37" s="603"/>
      <c r="K37" s="603"/>
      <c r="L37" s="727"/>
      <c r="M37" s="730"/>
      <c r="N37" s="48"/>
      <c r="O37" s="48"/>
      <c r="P37" s="48"/>
      <c r="Q37" s="48"/>
      <c r="R37" s="48"/>
      <c r="S37" s="48"/>
      <c r="T37" s="48"/>
      <c r="U37" s="48"/>
    </row>
    <row r="38" spans="1:21" s="46" customFormat="1" ht="16.5" customHeight="1">
      <c r="A38" s="896" t="s">
        <v>94</v>
      </c>
      <c r="B38" s="897"/>
      <c r="C38" s="897"/>
      <c r="D38" s="897"/>
      <c r="E38" s="897"/>
      <c r="F38" s="897"/>
      <c r="G38" s="897"/>
      <c r="H38" s="897"/>
      <c r="I38" s="898"/>
      <c r="J38" s="48"/>
      <c r="K38" s="735"/>
      <c r="L38" s="736"/>
      <c r="M38" s="736"/>
      <c r="N38" s="601"/>
      <c r="O38" s="601"/>
      <c r="P38" s="601"/>
      <c r="Q38" s="601"/>
      <c r="R38" s="601"/>
      <c r="S38" s="601"/>
      <c r="T38" s="601"/>
      <c r="U38" s="601"/>
    </row>
    <row r="39" spans="1:21" ht="15.75" customHeight="1">
      <c r="A39" s="255" t="s">
        <v>88</v>
      </c>
      <c r="B39" s="254">
        <v>6</v>
      </c>
      <c r="C39" s="254">
        <v>6</v>
      </c>
      <c r="D39" s="254">
        <v>5</v>
      </c>
      <c r="E39" s="254">
        <v>5</v>
      </c>
      <c r="F39" s="254">
        <v>5</v>
      </c>
      <c r="G39" s="112">
        <f>E39/D39-1</f>
        <v>0</v>
      </c>
      <c r="H39" s="222">
        <f>E39/B39-1</f>
        <v>-0.16666666666666663</v>
      </c>
      <c r="I39" s="222">
        <f>F39/C39-1</f>
        <v>-0.16666666666666663</v>
      </c>
      <c r="J39" s="602"/>
      <c r="K39" s="602"/>
      <c r="L39" s="727"/>
      <c r="M39" s="730"/>
      <c r="N39" s="48"/>
      <c r="O39" s="48"/>
      <c r="P39" s="48"/>
      <c r="Q39" s="48"/>
      <c r="R39" s="48"/>
      <c r="S39" s="48"/>
      <c r="T39" s="48"/>
      <c r="U39" s="48"/>
    </row>
    <row r="40" spans="1:21" ht="15.75" customHeight="1">
      <c r="A40" s="255" t="s">
        <v>76</v>
      </c>
      <c r="B40" s="126">
        <v>22244.579999999998</v>
      </c>
      <c r="C40" s="126">
        <v>65219.8</v>
      </c>
      <c r="D40" s="126">
        <v>20783.849999999999</v>
      </c>
      <c r="E40" s="126">
        <v>20783.849999999999</v>
      </c>
      <c r="F40" s="126">
        <v>60853.749999999985</v>
      </c>
      <c r="G40" s="112">
        <f>E40/D40-1</f>
        <v>0</v>
      </c>
      <c r="H40" s="222">
        <f t="shared" ref="H40:I41" si="17">E40/B40-1</f>
        <v>-6.566678264997583E-2</v>
      </c>
      <c r="I40" s="222">
        <f t="shared" si="17"/>
        <v>-6.6943627548689433E-2</v>
      </c>
      <c r="J40" s="603"/>
      <c r="K40" s="603"/>
      <c r="L40" s="732"/>
      <c r="M40" s="732"/>
      <c r="N40" s="603"/>
      <c r="O40" s="48"/>
      <c r="P40" s="48"/>
      <c r="Q40" s="48"/>
      <c r="R40" s="48"/>
      <c r="S40" s="48"/>
      <c r="T40" s="48"/>
      <c r="U40" s="48"/>
    </row>
    <row r="41" spans="1:21" ht="15.75" customHeight="1">
      <c r="A41" s="255" t="s">
        <v>77</v>
      </c>
      <c r="B41" s="126">
        <v>1235.81</v>
      </c>
      <c r="C41" s="126">
        <v>1185.81</v>
      </c>
      <c r="D41" s="126">
        <v>1385.59</v>
      </c>
      <c r="E41" s="126">
        <v>1385.59</v>
      </c>
      <c r="F41" s="126">
        <v>1352.31</v>
      </c>
      <c r="G41" s="112">
        <f>E41/D41-1</f>
        <v>0</v>
      </c>
      <c r="H41" s="222">
        <f t="shared" si="17"/>
        <v>0.12119986082002887</v>
      </c>
      <c r="I41" s="222">
        <f t="shared" si="17"/>
        <v>0.14041035241733502</v>
      </c>
      <c r="J41" s="603"/>
      <c r="K41" s="603"/>
      <c r="L41" s="727"/>
      <c r="M41" s="730"/>
      <c r="N41" s="48"/>
      <c r="O41" s="48"/>
      <c r="P41" s="48"/>
      <c r="Q41" s="48"/>
      <c r="R41" s="48"/>
      <c r="S41" s="48"/>
      <c r="T41" s="48"/>
      <c r="U41" s="48"/>
    </row>
    <row r="42" spans="1:21" ht="16.5" customHeight="1">
      <c r="A42" s="896" t="s">
        <v>95</v>
      </c>
      <c r="B42" s="897"/>
      <c r="C42" s="897"/>
      <c r="D42" s="897"/>
      <c r="E42" s="897"/>
      <c r="F42" s="897"/>
      <c r="G42" s="897"/>
      <c r="H42" s="897"/>
      <c r="I42" s="898"/>
      <c r="J42" s="48"/>
      <c r="K42" s="735"/>
      <c r="L42" s="727"/>
      <c r="M42" s="728"/>
      <c r="N42" s="48"/>
      <c r="O42" s="48"/>
      <c r="P42" s="48"/>
      <c r="Q42" s="48"/>
      <c r="R42" s="48"/>
      <c r="S42" s="48"/>
      <c r="T42" s="48"/>
      <c r="U42" s="48"/>
    </row>
    <row r="43" spans="1:21" ht="15.75" customHeight="1">
      <c r="A43" s="255" t="s">
        <v>74</v>
      </c>
      <c r="B43" s="254">
        <v>1</v>
      </c>
      <c r="C43" s="724">
        <v>1</v>
      </c>
      <c r="D43" s="740">
        <v>0</v>
      </c>
      <c r="E43" s="740">
        <v>0</v>
      </c>
      <c r="F43" s="740">
        <v>0</v>
      </c>
      <c r="G43" s="847">
        <v>0</v>
      </c>
      <c r="H43" s="222">
        <f>E43/B43-1</f>
        <v>-1</v>
      </c>
      <c r="I43" s="222">
        <f>F43/C43-1</f>
        <v>-1</v>
      </c>
      <c r="J43" s="737"/>
      <c r="K43" s="737"/>
      <c r="L43" s="727"/>
      <c r="M43" s="730"/>
      <c r="N43" s="48"/>
      <c r="O43" s="48"/>
      <c r="P43" s="48"/>
      <c r="Q43" s="48"/>
      <c r="R43" s="48"/>
      <c r="S43" s="48"/>
      <c r="T43" s="48"/>
      <c r="U43" s="48"/>
    </row>
    <row r="44" spans="1:21" ht="15.75" customHeight="1">
      <c r="A44" s="255" t="s">
        <v>76</v>
      </c>
      <c r="B44" s="725">
        <v>476.52</v>
      </c>
      <c r="C44" s="725">
        <v>1379.56</v>
      </c>
      <c r="D44" s="599">
        <v>0</v>
      </c>
      <c r="E44" s="599">
        <v>0</v>
      </c>
      <c r="F44" s="599">
        <v>0</v>
      </c>
      <c r="G44" s="848">
        <v>0</v>
      </c>
      <c r="H44" s="222">
        <f>E44/B44-1</f>
        <v>-1</v>
      </c>
      <c r="I44" s="222">
        <f t="shared" ref="I44:I45" si="18">F44/C44-1</f>
        <v>-1</v>
      </c>
      <c r="J44" s="737"/>
      <c r="K44" s="737"/>
      <c r="L44" s="732"/>
      <c r="M44" s="732"/>
      <c r="N44" s="603"/>
      <c r="O44" s="48"/>
      <c r="P44" s="48"/>
      <c r="Q44" s="48"/>
      <c r="R44" s="48"/>
      <c r="S44" s="48"/>
      <c r="T44" s="48"/>
      <c r="U44" s="48"/>
    </row>
    <row r="45" spans="1:21" ht="15.75" customHeight="1">
      <c r="A45" s="255" t="s">
        <v>77</v>
      </c>
      <c r="B45" s="725">
        <v>158.84</v>
      </c>
      <c r="C45" s="725">
        <v>153.28</v>
      </c>
      <c r="D45" s="600">
        <v>0</v>
      </c>
      <c r="E45" s="600">
        <v>0</v>
      </c>
      <c r="F45" s="600">
        <v>0</v>
      </c>
      <c r="G45" s="849">
        <v>0</v>
      </c>
      <c r="H45" s="222">
        <f>E45/B45-1</f>
        <v>-1</v>
      </c>
      <c r="I45" s="222">
        <f t="shared" si="18"/>
        <v>-1</v>
      </c>
      <c r="J45" s="737"/>
      <c r="K45" s="737"/>
      <c r="L45" s="727"/>
      <c r="M45" s="730"/>
      <c r="N45" s="48"/>
      <c r="O45" s="48"/>
      <c r="P45" s="48"/>
      <c r="Q45" s="48"/>
      <c r="R45" s="48"/>
      <c r="S45" s="48"/>
      <c r="T45" s="48"/>
      <c r="U45" s="48"/>
    </row>
    <row r="46" spans="1:21" ht="16.5" customHeight="1">
      <c r="A46" s="896" t="s">
        <v>96</v>
      </c>
      <c r="B46" s="897"/>
      <c r="C46" s="897"/>
      <c r="D46" s="897"/>
      <c r="E46" s="897"/>
      <c r="F46" s="897"/>
      <c r="G46" s="897"/>
      <c r="H46" s="897"/>
      <c r="I46" s="898"/>
      <c r="J46" s="48"/>
      <c r="K46" s="735"/>
      <c r="L46" s="727"/>
      <c r="M46" s="728"/>
      <c r="N46" s="48"/>
      <c r="O46" s="48"/>
      <c r="P46" s="48"/>
      <c r="Q46" s="48"/>
      <c r="R46" s="48"/>
      <c r="S46" s="48"/>
      <c r="T46" s="48"/>
      <c r="U46" s="48"/>
    </row>
    <row r="47" spans="1:21" ht="15.75" customHeight="1">
      <c r="A47" s="255" t="s">
        <v>468</v>
      </c>
      <c r="B47" s="262">
        <v>1381</v>
      </c>
      <c r="C47" s="262">
        <v>1362</v>
      </c>
      <c r="D47" s="262">
        <v>1420</v>
      </c>
      <c r="E47" s="262">
        <v>1429</v>
      </c>
      <c r="F47" s="262">
        <v>1420</v>
      </c>
      <c r="G47" s="112">
        <f>E47/D47-1</f>
        <v>6.3380281690141871E-3</v>
      </c>
      <c r="H47" s="222">
        <f>E47/B47-1</f>
        <v>3.4757422157856599E-2</v>
      </c>
      <c r="I47" s="222">
        <f>F47/C47-1</f>
        <v>4.2584434654919345E-2</v>
      </c>
      <c r="J47" s="738"/>
      <c r="K47" s="738"/>
      <c r="L47" s="727"/>
      <c r="M47" s="730"/>
      <c r="N47" s="48"/>
      <c r="O47" s="48"/>
      <c r="P47" s="48"/>
      <c r="Q47" s="48"/>
      <c r="R47" s="48"/>
      <c r="S47" s="48"/>
      <c r="T47" s="48"/>
      <c r="U47" s="48"/>
    </row>
    <row r="48" spans="1:21" ht="15.75" customHeight="1">
      <c r="A48" s="255" t="s">
        <v>76</v>
      </c>
      <c r="B48" s="257">
        <v>6709312.75</v>
      </c>
      <c r="C48" s="257">
        <v>19229852.030000001</v>
      </c>
      <c r="D48" s="257">
        <v>7706213.2699999986</v>
      </c>
      <c r="E48" s="257">
        <v>7757627.3799999999</v>
      </c>
      <c r="F48" s="257">
        <v>22604707.499999996</v>
      </c>
      <c r="G48" s="112">
        <f t="shared" ref="G48" si="19">E48/D48-1</f>
        <v>6.671773567460848E-3</v>
      </c>
      <c r="H48" s="222">
        <f t="shared" ref="H48:I49" si="20">E48/B48-1</f>
        <v>0.15624769168794517</v>
      </c>
      <c r="I48" s="222">
        <f t="shared" si="20"/>
        <v>0.17550085485499167</v>
      </c>
      <c r="J48" s="739"/>
      <c r="K48" s="739"/>
      <c r="L48" s="732"/>
      <c r="M48" s="732"/>
      <c r="N48" s="603"/>
      <c r="O48" s="48"/>
      <c r="P48" s="48"/>
      <c r="Q48" s="48"/>
      <c r="R48" s="48"/>
      <c r="S48" s="48"/>
      <c r="T48" s="48"/>
      <c r="U48" s="48"/>
    </row>
    <row r="49" spans="1:21" ht="15.75" customHeight="1">
      <c r="A49" s="255" t="s">
        <v>97</v>
      </c>
      <c r="B49" s="257">
        <v>1588.44</v>
      </c>
      <c r="C49" s="257">
        <v>1588.44</v>
      </c>
      <c r="D49" s="257">
        <v>1780.96</v>
      </c>
      <c r="E49" s="257">
        <v>1780.96</v>
      </c>
      <c r="F49" s="257">
        <v>1780.96</v>
      </c>
      <c r="G49" s="112">
        <f>E49/D49-1</f>
        <v>0</v>
      </c>
      <c r="H49" s="222">
        <f t="shared" si="20"/>
        <v>0.12120067487597885</v>
      </c>
      <c r="I49" s="222">
        <f t="shared" si="20"/>
        <v>0.12120067487597885</v>
      </c>
      <c r="J49" s="739"/>
      <c r="K49" s="739"/>
      <c r="L49" s="727"/>
      <c r="M49" s="730"/>
      <c r="N49" s="48"/>
      <c r="O49" s="48"/>
      <c r="P49" s="48"/>
      <c r="Q49" s="48"/>
      <c r="R49" s="48"/>
      <c r="S49" s="48"/>
      <c r="T49" s="48"/>
      <c r="U49" s="48"/>
    </row>
    <row r="50" spans="1:21" ht="16.5" customHeight="1">
      <c r="A50" s="896" t="s">
        <v>98</v>
      </c>
      <c r="B50" s="897"/>
      <c r="C50" s="897"/>
      <c r="D50" s="897"/>
      <c r="E50" s="897"/>
      <c r="F50" s="897"/>
      <c r="G50" s="897"/>
      <c r="H50" s="897"/>
      <c r="I50" s="898"/>
      <c r="J50" s="48"/>
      <c r="K50" s="735"/>
      <c r="L50" s="727"/>
      <c r="M50" s="728"/>
      <c r="N50" s="48"/>
      <c r="O50" s="48"/>
      <c r="P50" s="48"/>
      <c r="Q50" s="48"/>
      <c r="R50" s="48"/>
      <c r="S50" s="48"/>
      <c r="T50" s="48"/>
      <c r="U50" s="48"/>
    </row>
    <row r="51" spans="1:21" ht="15.75" customHeight="1">
      <c r="A51" s="255" t="s">
        <v>418</v>
      </c>
      <c r="B51" s="262">
        <v>11836</v>
      </c>
      <c r="C51" s="254">
        <v>11835</v>
      </c>
      <c r="D51" s="254">
        <v>11899</v>
      </c>
      <c r="E51" s="262">
        <v>11927.333333333334</v>
      </c>
      <c r="F51" s="254">
        <v>11914</v>
      </c>
      <c r="G51" s="112">
        <f>E51/D51-1</f>
        <v>2.3811524777992421E-3</v>
      </c>
      <c r="H51" s="222">
        <f>E51/B51-1</f>
        <v>7.7165709135968985E-3</v>
      </c>
      <c r="I51" s="222">
        <f>F51/C51-1</f>
        <v>6.675116180819618E-3</v>
      </c>
      <c r="J51" s="602"/>
      <c r="K51" s="602"/>
      <c r="L51" s="727"/>
      <c r="M51" s="730"/>
      <c r="N51" s="48"/>
      <c r="O51" s="48"/>
      <c r="P51" s="48"/>
      <c r="Q51" s="48"/>
      <c r="R51" s="48"/>
      <c r="S51" s="48"/>
      <c r="T51" s="48"/>
      <c r="U51" s="48"/>
    </row>
    <row r="52" spans="1:21" ht="15.75" customHeight="1">
      <c r="A52" s="255" t="s">
        <v>76</v>
      </c>
      <c r="B52" s="126">
        <v>57003648.280000001</v>
      </c>
      <c r="C52" s="126">
        <v>164887037.27000004</v>
      </c>
      <c r="D52" s="126">
        <v>64122676.159999996</v>
      </c>
      <c r="E52" s="126">
        <v>64360220.25</v>
      </c>
      <c r="F52" s="126">
        <v>188079559.94</v>
      </c>
      <c r="G52" s="112">
        <f t="shared" ref="G52:G53" si="21">E52/D52-1</f>
        <v>3.7045255161727297E-3</v>
      </c>
      <c r="H52" s="222">
        <f t="shared" ref="H52:I53" si="22">E52/B52-1</f>
        <v>0.12905440602441387</v>
      </c>
      <c r="I52" s="222">
        <f t="shared" si="22"/>
        <v>0.14065704044413474</v>
      </c>
      <c r="J52" s="603"/>
      <c r="K52" s="603"/>
      <c r="L52" s="732"/>
      <c r="M52" s="732"/>
      <c r="N52" s="603"/>
      <c r="O52" s="48"/>
      <c r="P52" s="48"/>
      <c r="Q52" s="48"/>
      <c r="R52" s="48"/>
      <c r="S52" s="48"/>
      <c r="T52" s="48"/>
      <c r="U52" s="48"/>
    </row>
    <row r="53" spans="1:21" ht="15.75" customHeight="1">
      <c r="A53" s="255" t="s">
        <v>77</v>
      </c>
      <c r="B53" s="126">
        <v>1605.42</v>
      </c>
      <c r="C53" s="126">
        <v>1548.03</v>
      </c>
      <c r="D53" s="126">
        <v>1796.35</v>
      </c>
      <c r="E53" s="126">
        <v>1798.6758775361914</v>
      </c>
      <c r="F53" s="126">
        <v>1754.02</v>
      </c>
      <c r="G53" s="112">
        <f t="shared" si="21"/>
        <v>1.2947797123008531E-3</v>
      </c>
      <c r="H53" s="222">
        <f t="shared" si="22"/>
        <v>0.12037714587845638</v>
      </c>
      <c r="I53" s="222">
        <f t="shared" si="22"/>
        <v>0.13306589665574964</v>
      </c>
      <c r="J53" s="603"/>
      <c r="K53" s="603"/>
      <c r="L53" s="727"/>
      <c r="M53" s="730"/>
      <c r="N53" s="48"/>
      <c r="O53" s="48"/>
      <c r="P53" s="48"/>
      <c r="Q53" s="48"/>
      <c r="R53" s="48"/>
      <c r="S53" s="48"/>
      <c r="T53" s="48"/>
      <c r="U53" s="48"/>
    </row>
    <row r="54" spans="1:21" ht="16.5" customHeight="1">
      <c r="A54" s="896" t="s">
        <v>99</v>
      </c>
      <c r="B54" s="897"/>
      <c r="C54" s="897"/>
      <c r="D54" s="897"/>
      <c r="E54" s="897"/>
      <c r="F54" s="897"/>
      <c r="G54" s="897"/>
      <c r="H54" s="897"/>
      <c r="I54" s="898"/>
      <c r="J54" s="48"/>
      <c r="K54" s="48"/>
      <c r="L54" s="727"/>
      <c r="M54" s="728"/>
      <c r="N54" s="48"/>
      <c r="O54" s="48"/>
      <c r="P54" s="48"/>
      <c r="Q54" s="48"/>
      <c r="R54" s="48"/>
      <c r="S54" s="48"/>
      <c r="T54" s="48"/>
      <c r="U54" s="48"/>
    </row>
    <row r="55" spans="1:21" ht="15.75" customHeight="1">
      <c r="A55" s="255" t="s">
        <v>469</v>
      </c>
      <c r="B55" s="262">
        <v>183930</v>
      </c>
      <c r="C55" s="254">
        <v>185677</v>
      </c>
      <c r="D55" s="254">
        <v>176325</v>
      </c>
      <c r="E55" s="262">
        <v>174436.33333333334</v>
      </c>
      <c r="F55" s="254">
        <v>176457.44444444444</v>
      </c>
      <c r="G55" s="112">
        <f>E55/D55-1</f>
        <v>-1.0711281251476912E-2</v>
      </c>
      <c r="H55" s="222">
        <f>E55/B55-1</f>
        <v>-5.1615650881675967E-2</v>
      </c>
      <c r="I55" s="222">
        <f>F55/C55-1</f>
        <v>-4.9653729624862364E-2</v>
      </c>
      <c r="J55" s="602"/>
      <c r="K55" s="602"/>
      <c r="L55" s="727"/>
      <c r="M55" s="730"/>
      <c r="N55" s="48"/>
      <c r="O55" s="48"/>
      <c r="P55" s="48"/>
      <c r="Q55" s="48"/>
      <c r="R55" s="48"/>
      <c r="S55" s="48"/>
      <c r="T55" s="48"/>
      <c r="U55" s="48"/>
    </row>
    <row r="56" spans="1:21" ht="15.75" customHeight="1">
      <c r="A56" s="255" t="s">
        <v>76</v>
      </c>
      <c r="B56" s="126">
        <v>262059505.47999999</v>
      </c>
      <c r="C56" s="126">
        <v>809981545.48000002</v>
      </c>
      <c r="D56" s="126">
        <v>259340459.31</v>
      </c>
      <c r="E56" s="126">
        <v>255692943.92000002</v>
      </c>
      <c r="F56" s="126">
        <v>770846230.77999997</v>
      </c>
      <c r="G56" s="112">
        <f t="shared" ref="G56:G57" si="23">E56/D56-1</f>
        <v>-1.4064582902739264E-2</v>
      </c>
      <c r="H56" s="222">
        <f t="shared" ref="H56:I57" si="24">E56/B56-1</f>
        <v>-2.4294335549243651E-2</v>
      </c>
      <c r="I56" s="222">
        <f t="shared" si="24"/>
        <v>-4.8316304140989086E-2</v>
      </c>
      <c r="J56" s="603"/>
      <c r="K56" s="603"/>
      <c r="L56" s="732"/>
      <c r="M56" s="732"/>
      <c r="N56" s="603"/>
      <c r="O56" s="48"/>
      <c r="P56" s="48"/>
      <c r="Q56" s="48"/>
      <c r="R56" s="48"/>
      <c r="S56" s="48"/>
      <c r="T56" s="48"/>
      <c r="U56" s="48"/>
    </row>
    <row r="57" spans="1:21" ht="15.75" customHeight="1">
      <c r="A57" s="259" t="s">
        <v>77</v>
      </c>
      <c r="B57" s="725">
        <v>474.93</v>
      </c>
      <c r="C57" s="263">
        <v>484.7</v>
      </c>
      <c r="D57" s="263">
        <v>490.27</v>
      </c>
      <c r="E57" s="725">
        <v>488.61</v>
      </c>
      <c r="F57" s="263">
        <v>485.38</v>
      </c>
      <c r="G57" s="112">
        <f t="shared" si="23"/>
        <v>-3.3858894078772073E-3</v>
      </c>
      <c r="H57" s="222">
        <f t="shared" si="24"/>
        <v>2.8804244836081017E-2</v>
      </c>
      <c r="I57" s="222">
        <f t="shared" si="24"/>
        <v>1.4029296472044539E-3</v>
      </c>
      <c r="J57" s="603"/>
      <c r="K57" s="603"/>
      <c r="L57" s="727"/>
      <c r="M57" s="730"/>
      <c r="N57" s="48"/>
      <c r="O57" s="48"/>
      <c r="P57" s="48"/>
      <c r="Q57" s="48"/>
      <c r="R57" s="48"/>
      <c r="S57" s="48"/>
      <c r="T57" s="48"/>
      <c r="U57" s="48"/>
    </row>
    <row r="58" spans="1:21" ht="16.5" customHeight="1">
      <c r="A58" s="896" t="s">
        <v>264</v>
      </c>
      <c r="B58" s="897"/>
      <c r="C58" s="897"/>
      <c r="D58" s="897"/>
      <c r="E58" s="897"/>
      <c r="F58" s="897"/>
      <c r="G58" s="897"/>
      <c r="H58" s="897"/>
      <c r="I58" s="898"/>
      <c r="J58" s="48"/>
      <c r="K58" s="48"/>
      <c r="L58" s="727"/>
      <c r="M58" s="728"/>
      <c r="N58" s="48"/>
      <c r="O58" s="48"/>
      <c r="P58" s="48"/>
      <c r="Q58" s="48"/>
      <c r="R58" s="48"/>
      <c r="S58" s="48"/>
      <c r="T58" s="48"/>
      <c r="U58" s="48"/>
    </row>
    <row r="59" spans="1:21" ht="15.75" customHeight="1">
      <c r="A59" s="255" t="s">
        <v>469</v>
      </c>
      <c r="B59" s="262">
        <v>312</v>
      </c>
      <c r="C59" s="254">
        <v>307</v>
      </c>
      <c r="D59" s="254">
        <v>319</v>
      </c>
      <c r="E59" s="262">
        <v>323.33333333333331</v>
      </c>
      <c r="F59" s="254">
        <v>318.77777777777777</v>
      </c>
      <c r="G59" s="112">
        <f>E59/D59-1</f>
        <v>1.3584117032392928E-2</v>
      </c>
      <c r="H59" s="222">
        <f>E59/B59-1</f>
        <v>3.6324786324786196E-2</v>
      </c>
      <c r="I59" s="222">
        <f>F59/C59-1</f>
        <v>3.8364096996018837E-2</v>
      </c>
      <c r="J59" s="602"/>
      <c r="K59" s="602"/>
      <c r="L59" s="727"/>
      <c r="M59" s="730"/>
      <c r="N59" s="48"/>
      <c r="O59" s="48"/>
      <c r="P59" s="48"/>
      <c r="Q59" s="48"/>
      <c r="R59" s="48"/>
      <c r="S59" s="48"/>
      <c r="T59" s="48"/>
      <c r="U59" s="48"/>
    </row>
    <row r="60" spans="1:21" ht="15.75" customHeight="1">
      <c r="A60" s="255" t="s">
        <v>76</v>
      </c>
      <c r="B60" s="126">
        <v>1195245.6100000001</v>
      </c>
      <c r="C60" s="126">
        <v>3544677.5700000003</v>
      </c>
      <c r="D60" s="126">
        <v>1366825.1</v>
      </c>
      <c r="E60" s="126">
        <v>1395770.7699999998</v>
      </c>
      <c r="F60" s="126">
        <v>3994067.07</v>
      </c>
      <c r="G60" s="112">
        <f t="shared" ref="G60:G61" si="25">E60/D60-1</f>
        <v>2.1177303518935764E-2</v>
      </c>
      <c r="H60" s="222">
        <f t="shared" ref="H60:I61" si="26">E60/B60-1</f>
        <v>0.16776899937745826</v>
      </c>
      <c r="I60" s="222">
        <f t="shared" si="26"/>
        <v>0.12677866777033819</v>
      </c>
      <c r="J60" s="603"/>
      <c r="K60" s="603"/>
      <c r="L60" s="732"/>
      <c r="M60" s="732"/>
      <c r="N60" s="603"/>
      <c r="O60" s="48"/>
      <c r="P60" s="48"/>
      <c r="Q60" s="48"/>
      <c r="R60" s="48"/>
      <c r="S60" s="48"/>
      <c r="T60" s="48"/>
      <c r="U60" s="48"/>
    </row>
    <row r="61" spans="1:21" ht="15.75" customHeight="1">
      <c r="A61" s="259" t="s">
        <v>77</v>
      </c>
      <c r="B61" s="263">
        <v>1276.97</v>
      </c>
      <c r="C61" s="263">
        <v>1282.9100000000001</v>
      </c>
      <c r="D61" s="263">
        <v>1428.24</v>
      </c>
      <c r="E61" s="263">
        <v>1438.9389381443298</v>
      </c>
      <c r="F61" s="263">
        <v>1392.15</v>
      </c>
      <c r="G61" s="112">
        <f t="shared" si="25"/>
        <v>7.4909946117807102E-3</v>
      </c>
      <c r="H61" s="222">
        <f t="shared" si="26"/>
        <v>0.12683848339767545</v>
      </c>
      <c r="I61" s="222">
        <f t="shared" si="26"/>
        <v>8.5150166418532791E-2</v>
      </c>
      <c r="J61" s="603"/>
      <c r="K61" s="603"/>
      <c r="L61" s="727"/>
      <c r="M61" s="730"/>
      <c r="N61" s="48"/>
      <c r="O61" s="48"/>
      <c r="P61" s="48"/>
      <c r="Q61" s="48"/>
      <c r="R61" s="48"/>
      <c r="S61" s="48"/>
      <c r="T61" s="48"/>
      <c r="U61" s="48"/>
    </row>
    <row r="62" spans="1:21" ht="16.5" customHeight="1">
      <c r="A62" s="896" t="s">
        <v>652</v>
      </c>
      <c r="B62" s="897"/>
      <c r="C62" s="897"/>
      <c r="D62" s="897"/>
      <c r="E62" s="897"/>
      <c r="F62" s="897"/>
      <c r="G62" s="897"/>
      <c r="H62" s="897"/>
      <c r="I62" s="898"/>
      <c r="J62" s="48"/>
      <c r="K62" s="48"/>
      <c r="L62" s="727"/>
      <c r="M62" s="728"/>
      <c r="N62" s="48"/>
      <c r="O62" s="48"/>
      <c r="P62" s="48"/>
      <c r="Q62" s="48"/>
      <c r="R62" s="48"/>
      <c r="S62" s="48"/>
      <c r="T62" s="48"/>
      <c r="U62" s="48"/>
    </row>
    <row r="63" spans="1:21" ht="15.75" customHeight="1">
      <c r="A63" s="255" t="s">
        <v>469</v>
      </c>
      <c r="B63" s="262">
        <v>9021</v>
      </c>
      <c r="C63" s="254">
        <v>9021</v>
      </c>
      <c r="D63" s="254">
        <v>32227</v>
      </c>
      <c r="E63" s="262">
        <v>32767.666666666668</v>
      </c>
      <c r="F63" s="254">
        <v>32210.444444444445</v>
      </c>
      <c r="G63" s="112">
        <f>E63/D63-1</f>
        <v>1.6776822746972009E-2</v>
      </c>
      <c r="H63" s="222">
        <f>E63/B63-1</f>
        <v>2.6323763071352033</v>
      </c>
      <c r="I63" s="222">
        <f>F63/C63-1</f>
        <v>2.5706068556085184</v>
      </c>
      <c r="J63" s="811"/>
      <c r="K63" s="811"/>
      <c r="L63" s="727"/>
      <c r="M63" s="730"/>
      <c r="N63" s="48"/>
      <c r="O63" s="48"/>
      <c r="P63" s="48"/>
      <c r="Q63" s="48"/>
      <c r="R63" s="48"/>
      <c r="S63" s="48"/>
      <c r="T63" s="48"/>
      <c r="U63" s="48"/>
    </row>
    <row r="64" spans="1:21" ht="15.75" customHeight="1">
      <c r="A64" s="255" t="s">
        <v>76</v>
      </c>
      <c r="B64" s="126">
        <v>26188500</v>
      </c>
      <c r="C64" s="126">
        <v>26188500</v>
      </c>
      <c r="D64" s="126">
        <v>32896753.440000001</v>
      </c>
      <c r="E64" s="126">
        <v>33460547.399999999</v>
      </c>
      <c r="F64" s="126">
        <v>96341566.319999993</v>
      </c>
      <c r="G64" s="112">
        <f t="shared" ref="G64" si="27">E64/D64-1</f>
        <v>1.7138285728659941E-2</v>
      </c>
      <c r="H64" s="222">
        <f t="shared" ref="H64:I65" si="28">E64/B64-1</f>
        <v>0.27768094392576881</v>
      </c>
      <c r="I64" s="222">
        <f t="shared" si="28"/>
        <v>2.6787737487828625</v>
      </c>
      <c r="J64" s="603"/>
      <c r="K64" s="603"/>
      <c r="L64" s="732"/>
      <c r="M64" s="732"/>
      <c r="N64" s="603"/>
      <c r="O64" s="48"/>
      <c r="P64" s="48"/>
      <c r="Q64" s="48"/>
      <c r="R64" s="48"/>
      <c r="S64" s="48"/>
      <c r="T64" s="48"/>
      <c r="U64" s="48"/>
    </row>
    <row r="65" spans="1:21" ht="15.75" customHeight="1">
      <c r="A65" s="575" t="s">
        <v>97</v>
      </c>
      <c r="B65" s="263">
        <v>300</v>
      </c>
      <c r="C65" s="263">
        <v>300</v>
      </c>
      <c r="D65" s="263">
        <v>336.36</v>
      </c>
      <c r="E65" s="263">
        <v>336.36</v>
      </c>
      <c r="F65" s="263">
        <v>336.36</v>
      </c>
      <c r="G65" s="112">
        <f>E65/D65-1</f>
        <v>0</v>
      </c>
      <c r="H65" s="222">
        <f t="shared" si="28"/>
        <v>0.12119999999999997</v>
      </c>
      <c r="I65" s="222">
        <f t="shared" si="28"/>
        <v>0.12119999999999997</v>
      </c>
      <c r="J65" s="603"/>
      <c r="K65" s="603"/>
      <c r="L65" s="727"/>
      <c r="M65" s="730"/>
      <c r="N65" s="48"/>
      <c r="O65" s="48"/>
      <c r="P65" s="48"/>
      <c r="Q65" s="48"/>
      <c r="R65" s="48"/>
      <c r="S65" s="48"/>
      <c r="T65" s="48"/>
      <c r="U65" s="48"/>
    </row>
    <row r="67" spans="1:21">
      <c r="H67" s="48"/>
      <c r="I67" s="48"/>
      <c r="J67" s="48"/>
    </row>
    <row r="68" spans="1:21">
      <c r="H68" s="48"/>
      <c r="I68" s="48"/>
      <c r="J68" s="48"/>
    </row>
    <row r="69" spans="1:21">
      <c r="H69" s="374"/>
      <c r="I69" s="374"/>
      <c r="J69" s="48"/>
    </row>
    <row r="70" spans="1:21">
      <c r="H70" s="48"/>
      <c r="I70" s="48"/>
      <c r="J70" s="48"/>
    </row>
    <row r="71" spans="1:21">
      <c r="H71" s="48"/>
      <c r="I71" s="48"/>
      <c r="J71" s="48"/>
    </row>
    <row r="75" spans="1:21"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62:I62"/>
    <mergeCell ref="E4:E5"/>
    <mergeCell ref="F4:F5"/>
    <mergeCell ref="A1:I1"/>
    <mergeCell ref="A2:I2"/>
    <mergeCell ref="A3:A5"/>
    <mergeCell ref="B3:C3"/>
    <mergeCell ref="D3:I3"/>
    <mergeCell ref="B4:B5"/>
    <mergeCell ref="C4:C5"/>
    <mergeCell ref="D4:D5"/>
    <mergeCell ref="G4:I4"/>
    <mergeCell ref="A6:I6"/>
    <mergeCell ref="A10:I10"/>
    <mergeCell ref="A14:I14"/>
    <mergeCell ref="A18:I18"/>
    <mergeCell ref="A22:I22"/>
    <mergeCell ref="A46:I46"/>
    <mergeCell ref="A50:I50"/>
    <mergeCell ref="A54:I54"/>
    <mergeCell ref="A58:I58"/>
    <mergeCell ref="A26:I26"/>
    <mergeCell ref="A30:I30"/>
    <mergeCell ref="A34:I34"/>
    <mergeCell ref="A38:I38"/>
    <mergeCell ref="A42:I42"/>
  </mergeCells>
  <hyperlinks>
    <hyperlink ref="J2" location="'Spis treści'!A1" display="Powrót do spisu" xr:uid="{EFFB3626-D91A-4098-9943-D1A1E1DBB651}"/>
  </hyperlinks>
  <printOptions horizontalCentered="1" verticalCentered="1" headings="1"/>
  <pageMargins left="0.51181102362204722" right="0.47244094488188981" top="0.47244094488188981" bottom="0.47244094488188981" header="0.31496062992125984" footer="0.31496062992125984"/>
  <pageSetup paperSize="9" scale="71"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pageSetUpPr fitToPage="1"/>
  </sheetPr>
  <dimension ref="A1:AB39"/>
  <sheetViews>
    <sheetView showGridLines="0" view="pageBreakPreview" zoomScale="90" zoomScaleNormal="110" zoomScaleSheetLayoutView="90" workbookViewId="0">
      <selection activeCell="B25" sqref="B25"/>
    </sheetView>
  </sheetViews>
  <sheetFormatPr defaultRowHeight="15"/>
  <cols>
    <col min="1" max="1" width="24.125" customWidth="1"/>
    <col min="2" max="5" width="11.125" customWidth="1"/>
    <col min="6" max="6" width="11.375" customWidth="1"/>
    <col min="7" max="7" width="10.75" customWidth="1"/>
    <col min="8" max="9" width="8.75" customWidth="1"/>
    <col min="10" max="10" width="7.875" style="435" customWidth="1"/>
    <col min="11" max="11" width="8" style="435" customWidth="1"/>
    <col min="12" max="12" width="14.25" style="435" customWidth="1"/>
    <col min="13" max="13" width="11.625" style="435" customWidth="1"/>
    <col min="14" max="28" width="9" style="435"/>
  </cols>
  <sheetData>
    <row r="1" spans="1:13" ht="59.25" customHeight="1">
      <c r="A1" s="1028" t="s">
        <v>324</v>
      </c>
      <c r="B1" s="1028"/>
      <c r="C1" s="1028"/>
      <c r="D1" s="1028"/>
      <c r="E1" s="1028"/>
      <c r="F1" s="1028"/>
      <c r="G1" s="1028"/>
      <c r="H1" s="1028"/>
      <c r="I1" s="1028"/>
      <c r="J1" s="441" t="s">
        <v>528</v>
      </c>
    </row>
    <row r="2" spans="1:13" ht="16.5" customHeight="1"/>
    <row r="3" spans="1:13" ht="19.5" customHeight="1">
      <c r="A3" s="1030" t="s">
        <v>565</v>
      </c>
      <c r="B3" s="1030"/>
      <c r="C3" s="1030"/>
      <c r="D3" s="1030"/>
      <c r="E3" s="1030"/>
    </row>
    <row r="4" spans="1:13" ht="21" customHeight="1">
      <c r="A4" s="934" t="s">
        <v>13</v>
      </c>
      <c r="B4" s="872" t="s">
        <v>538</v>
      </c>
      <c r="C4" s="873"/>
      <c r="D4" s="872" t="s">
        <v>655</v>
      </c>
      <c r="E4" s="874"/>
      <c r="F4" s="874"/>
      <c r="G4" s="874"/>
      <c r="H4" s="874"/>
      <c r="I4" s="873"/>
      <c r="J4" s="274"/>
    </row>
    <row r="5" spans="1:13" ht="21" customHeight="1">
      <c r="A5" s="926"/>
      <c r="B5" s="875" t="s">
        <v>640</v>
      </c>
      <c r="C5" s="875" t="s">
        <v>644</v>
      </c>
      <c r="D5" s="875" t="s">
        <v>632</v>
      </c>
      <c r="E5" s="875" t="s">
        <v>640</v>
      </c>
      <c r="F5" s="875" t="s">
        <v>644</v>
      </c>
      <c r="G5" s="906" t="s">
        <v>14</v>
      </c>
      <c r="H5" s="876"/>
      <c r="I5" s="877"/>
      <c r="J5" s="275"/>
    </row>
    <row r="6" spans="1:13" ht="70.5" customHeight="1">
      <c r="A6" s="926"/>
      <c r="B6" s="875"/>
      <c r="C6" s="875"/>
      <c r="D6" s="875"/>
      <c r="E6" s="875"/>
      <c r="F6" s="875"/>
      <c r="G6" s="460" t="s">
        <v>656</v>
      </c>
      <c r="H6" s="460" t="s">
        <v>657</v>
      </c>
      <c r="I6" s="459" t="s">
        <v>658</v>
      </c>
      <c r="J6" s="131"/>
    </row>
    <row r="7" spans="1:13" ht="21" customHeight="1">
      <c r="A7" s="1034" t="s">
        <v>175</v>
      </c>
      <c r="B7" s="1035"/>
      <c r="C7" s="1035"/>
      <c r="D7" s="1035"/>
      <c r="E7" s="1035"/>
      <c r="F7" s="1035"/>
      <c r="G7" s="1035"/>
      <c r="H7" s="1035"/>
      <c r="I7" s="1036"/>
      <c r="L7" s="442"/>
    </row>
    <row r="8" spans="1:13" ht="21" customHeight="1">
      <c r="A8" s="144" t="s">
        <v>176</v>
      </c>
      <c r="B8" s="475">
        <v>5946783</v>
      </c>
      <c r="C8" s="648">
        <v>19147567</v>
      </c>
      <c r="D8" s="475">
        <v>6285625</v>
      </c>
      <c r="E8" s="475">
        <v>5519424</v>
      </c>
      <c r="F8" s="648">
        <v>18115749</v>
      </c>
      <c r="G8" s="753">
        <f>E8/D8-1</f>
        <v>-0.12189734513274342</v>
      </c>
      <c r="H8" s="753">
        <f>E8/B8-1</f>
        <v>-7.1863896832959906E-2</v>
      </c>
      <c r="I8" s="753">
        <f>F8/C8-1</f>
        <v>-5.388768191802118E-2</v>
      </c>
      <c r="J8" s="443"/>
      <c r="L8" s="415"/>
      <c r="M8" s="742"/>
    </row>
    <row r="9" spans="1:13" ht="25.5" customHeight="1">
      <c r="A9" s="145" t="s">
        <v>177</v>
      </c>
      <c r="B9" s="475">
        <v>801415</v>
      </c>
      <c r="C9" s="648">
        <v>2332958</v>
      </c>
      <c r="D9" s="475">
        <v>787926</v>
      </c>
      <c r="E9" s="475">
        <v>773297</v>
      </c>
      <c r="F9" s="648">
        <v>2278536</v>
      </c>
      <c r="G9" s="753">
        <f t="shared" ref="G9:G12" si="0">E9/D9-1</f>
        <v>-1.85664643634047E-2</v>
      </c>
      <c r="H9" s="753">
        <f t="shared" ref="H9:I12" si="1">E9/B9-1</f>
        <v>-3.5085442623359886E-2</v>
      </c>
      <c r="I9" s="753">
        <f t="shared" si="1"/>
        <v>-2.3327466675353792E-2</v>
      </c>
      <c r="J9" s="443"/>
      <c r="L9" s="415"/>
      <c r="M9" s="742"/>
    </row>
    <row r="10" spans="1:13" ht="21" customHeight="1">
      <c r="A10" s="144" t="s">
        <v>76</v>
      </c>
      <c r="B10" s="647">
        <v>118942113</v>
      </c>
      <c r="C10" s="649">
        <v>383025356</v>
      </c>
      <c r="D10" s="647">
        <v>125712597</v>
      </c>
      <c r="E10" s="649">
        <v>110387509</v>
      </c>
      <c r="F10" s="649">
        <v>362315331.88</v>
      </c>
      <c r="G10" s="753">
        <f t="shared" si="0"/>
        <v>-0.12190574664526266</v>
      </c>
      <c r="H10" s="753">
        <f t="shared" si="1"/>
        <v>-7.1922414897741094E-2</v>
      </c>
      <c r="I10" s="753">
        <f t="shared" si="1"/>
        <v>-5.4069590421580327E-2</v>
      </c>
      <c r="J10" s="444"/>
      <c r="L10" s="744"/>
      <c r="M10" s="742"/>
    </row>
    <row r="11" spans="1:13" ht="25.5" customHeight="1">
      <c r="A11" s="145" t="s">
        <v>178</v>
      </c>
      <c r="B11" s="647">
        <v>16030040</v>
      </c>
      <c r="C11" s="649">
        <v>46664240</v>
      </c>
      <c r="D11" s="647">
        <v>15759840</v>
      </c>
      <c r="E11" s="647">
        <v>15465740</v>
      </c>
      <c r="F11" s="649">
        <v>45571840</v>
      </c>
      <c r="G11" s="753">
        <f t="shared" si="0"/>
        <v>-1.8661356968091014E-2</v>
      </c>
      <c r="H11" s="753">
        <f t="shared" si="1"/>
        <v>-3.5202657011460969E-2</v>
      </c>
      <c r="I11" s="753">
        <f t="shared" si="1"/>
        <v>-2.3409788737585813E-2</v>
      </c>
      <c r="J11" s="444"/>
      <c r="L11" s="744"/>
      <c r="M11" s="742"/>
    </row>
    <row r="12" spans="1:13" ht="21" customHeight="1">
      <c r="A12" s="144" t="s">
        <v>179</v>
      </c>
      <c r="B12" s="851">
        <f>ROUND(B10/B8,2)</f>
        <v>20</v>
      </c>
      <c r="C12" s="851">
        <f t="shared" ref="C12:F12" si="2">ROUND(C10/C8,2)</f>
        <v>20</v>
      </c>
      <c r="D12" s="851">
        <f t="shared" si="2"/>
        <v>20</v>
      </c>
      <c r="E12" s="851">
        <f t="shared" si="2"/>
        <v>20</v>
      </c>
      <c r="F12" s="851">
        <f t="shared" si="2"/>
        <v>20</v>
      </c>
      <c r="G12" s="753">
        <f t="shared" si="0"/>
        <v>0</v>
      </c>
      <c r="H12" s="753">
        <f t="shared" si="1"/>
        <v>0</v>
      </c>
      <c r="I12" s="753">
        <f t="shared" si="1"/>
        <v>0</v>
      </c>
      <c r="J12" s="415"/>
      <c r="L12" s="744"/>
      <c r="M12" s="742"/>
    </row>
    <row r="13" spans="1:13" ht="21" customHeight="1">
      <c r="A13" s="1034" t="s">
        <v>180</v>
      </c>
      <c r="B13" s="1035"/>
      <c r="C13" s="1035"/>
      <c r="D13" s="1035"/>
      <c r="E13" s="1035"/>
      <c r="F13" s="1035"/>
      <c r="G13" s="1035"/>
      <c r="H13" s="1035"/>
      <c r="I13" s="1036"/>
      <c r="J13" s="415"/>
      <c r="L13" s="747"/>
      <c r="M13" s="742"/>
    </row>
    <row r="14" spans="1:13" ht="21" customHeight="1">
      <c r="A14" s="144" t="s">
        <v>75</v>
      </c>
      <c r="B14" s="475">
        <v>1900</v>
      </c>
      <c r="C14" s="648">
        <v>6364</v>
      </c>
      <c r="D14" s="475">
        <v>2217</v>
      </c>
      <c r="E14" s="475">
        <v>1840</v>
      </c>
      <c r="F14" s="648">
        <v>6063</v>
      </c>
      <c r="G14" s="753">
        <f t="shared" ref="G14:G16" si="3">E14/D14-1</f>
        <v>-0.17004961659900764</v>
      </c>
      <c r="H14" s="753">
        <f t="shared" ref="H14:I16" si="4">E14/B14-1</f>
        <v>-3.157894736842104E-2</v>
      </c>
      <c r="I14" s="753">
        <f t="shared" si="4"/>
        <v>-4.7297297297297258E-2</v>
      </c>
      <c r="J14" s="443"/>
      <c r="L14" s="415"/>
      <c r="M14" s="742"/>
    </row>
    <row r="15" spans="1:13" ht="21" customHeight="1">
      <c r="A15" s="144" t="s">
        <v>76</v>
      </c>
      <c r="B15" s="647">
        <v>14389680.5</v>
      </c>
      <c r="C15" s="649">
        <v>49455620.5</v>
      </c>
      <c r="D15" s="647">
        <v>16793402</v>
      </c>
      <c r="E15" s="647">
        <v>15218588</v>
      </c>
      <c r="F15" s="649">
        <v>47370023</v>
      </c>
      <c r="G15" s="753">
        <f t="shared" si="3"/>
        <v>-9.3775757883959421E-2</v>
      </c>
      <c r="H15" s="753">
        <f t="shared" si="4"/>
        <v>5.760430191622401E-2</v>
      </c>
      <c r="I15" s="753">
        <f t="shared" si="4"/>
        <v>-4.2171091554700002E-2</v>
      </c>
      <c r="J15" s="444"/>
      <c r="L15" s="744"/>
      <c r="M15" s="742"/>
    </row>
    <row r="16" spans="1:13" ht="21" customHeight="1">
      <c r="A16" s="146" t="s">
        <v>77</v>
      </c>
      <c r="B16" s="852">
        <f>ROUND(B15/B14,2)</f>
        <v>7573.52</v>
      </c>
      <c r="C16" s="852">
        <f t="shared" ref="C16:F16" si="5">ROUND(C15/C14,2)</f>
        <v>7771.15</v>
      </c>
      <c r="D16" s="852">
        <f t="shared" si="5"/>
        <v>7574.83</v>
      </c>
      <c r="E16" s="852">
        <f t="shared" si="5"/>
        <v>8270.9699999999993</v>
      </c>
      <c r="F16" s="852">
        <f t="shared" si="5"/>
        <v>7812.97</v>
      </c>
      <c r="G16" s="265">
        <f t="shared" si="3"/>
        <v>9.1901732448120832E-2</v>
      </c>
      <c r="H16" s="265">
        <f t="shared" si="4"/>
        <v>9.2090599879580237E-2</v>
      </c>
      <c r="I16" s="265">
        <f t="shared" si="4"/>
        <v>5.3814429009864106E-3</v>
      </c>
      <c r="J16" s="415"/>
      <c r="L16" s="744"/>
      <c r="M16" s="742"/>
    </row>
    <row r="17" spans="1:13" ht="33" customHeight="1"/>
    <row r="18" spans="1:13" ht="21.75" customHeight="1">
      <c r="A18" s="945" t="s">
        <v>566</v>
      </c>
      <c r="B18" s="945"/>
      <c r="C18" s="945"/>
      <c r="D18" s="945"/>
      <c r="E18" s="945"/>
      <c r="F18" s="945"/>
      <c r="G18" s="945"/>
    </row>
    <row r="19" spans="1:13">
      <c r="A19" s="934" t="s">
        <v>13</v>
      </c>
      <c r="B19" s="1029" t="s">
        <v>181</v>
      </c>
      <c r="C19" s="1029"/>
      <c r="D19" s="1029"/>
      <c r="E19" s="1029"/>
      <c r="F19" s="925" t="s">
        <v>182</v>
      </c>
      <c r="G19" s="925"/>
    </row>
    <row r="20" spans="1:13" ht="30" customHeight="1">
      <c r="A20" s="926"/>
      <c r="B20" s="925" t="s">
        <v>39</v>
      </c>
      <c r="C20" s="925"/>
      <c r="D20" s="931" t="s">
        <v>183</v>
      </c>
      <c r="E20" s="931"/>
      <c r="F20" s="925"/>
      <c r="G20" s="925"/>
    </row>
    <row r="21" spans="1:13" ht="36" customHeight="1">
      <c r="A21" s="926"/>
      <c r="B21" s="398" t="s">
        <v>176</v>
      </c>
      <c r="C21" s="399" t="s">
        <v>323</v>
      </c>
      <c r="D21" s="399" t="s">
        <v>176</v>
      </c>
      <c r="E21" s="399" t="s">
        <v>323</v>
      </c>
      <c r="F21" s="399" t="s">
        <v>184</v>
      </c>
      <c r="G21" s="399" t="s">
        <v>323</v>
      </c>
    </row>
    <row r="22" spans="1:13" ht="21" customHeight="1">
      <c r="A22" s="927"/>
      <c r="B22" s="1031" t="s">
        <v>663</v>
      </c>
      <c r="C22" s="1032"/>
      <c r="D22" s="1032"/>
      <c r="E22" s="1032"/>
      <c r="F22" s="1032"/>
      <c r="G22" s="1033"/>
      <c r="H22" s="440"/>
    </row>
    <row r="23" spans="1:13" ht="21" customHeight="1">
      <c r="A23" s="143" t="s">
        <v>68</v>
      </c>
      <c r="B23" s="157">
        <f>SUM(B24:B39)</f>
        <v>5519424</v>
      </c>
      <c r="C23" s="158">
        <f t="shared" ref="C23:G23" si="6">SUM(C24:C39)</f>
        <v>110387509</v>
      </c>
      <c r="D23" s="157">
        <f t="shared" si="6"/>
        <v>773297</v>
      </c>
      <c r="E23" s="158">
        <f t="shared" si="6"/>
        <v>15465740</v>
      </c>
      <c r="F23" s="157">
        <f t="shared" si="6"/>
        <v>1840</v>
      </c>
      <c r="G23" s="158">
        <f t="shared" si="6"/>
        <v>15218588</v>
      </c>
      <c r="H23" s="445"/>
      <c r="I23" s="446"/>
      <c r="J23" s="445"/>
      <c r="K23" s="446"/>
      <c r="L23" s="445"/>
      <c r="M23" s="446"/>
    </row>
    <row r="24" spans="1:13" ht="19.5" customHeight="1">
      <c r="A24" s="144" t="s">
        <v>42</v>
      </c>
      <c r="B24" s="475">
        <v>129275</v>
      </c>
      <c r="C24" s="647">
        <v>2585500</v>
      </c>
      <c r="D24" s="475">
        <v>22731</v>
      </c>
      <c r="E24" s="647">
        <v>454620</v>
      </c>
      <c r="F24" s="475">
        <v>59</v>
      </c>
      <c r="G24" s="647">
        <v>739628</v>
      </c>
      <c r="H24" s="447"/>
      <c r="I24" s="448"/>
      <c r="J24" s="447"/>
      <c r="K24" s="448"/>
      <c r="L24" s="447"/>
      <c r="M24" s="448"/>
    </row>
    <row r="25" spans="1:13" ht="19.5" customHeight="1">
      <c r="A25" s="144" t="s">
        <v>43</v>
      </c>
      <c r="B25" s="475">
        <v>325118</v>
      </c>
      <c r="C25" s="647">
        <v>6502360</v>
      </c>
      <c r="D25" s="475">
        <v>59488</v>
      </c>
      <c r="E25" s="647">
        <v>1189760</v>
      </c>
      <c r="F25" s="475">
        <v>121</v>
      </c>
      <c r="G25" s="647">
        <v>965339</v>
      </c>
      <c r="H25" s="447"/>
      <c r="I25" s="448"/>
      <c r="J25" s="447"/>
      <c r="K25" s="448"/>
      <c r="L25" s="447"/>
      <c r="M25" s="448"/>
    </row>
    <row r="26" spans="1:13" ht="19.5" customHeight="1">
      <c r="A26" s="144" t="s">
        <v>44</v>
      </c>
      <c r="B26" s="475">
        <v>900267</v>
      </c>
      <c r="C26" s="647">
        <v>18005340</v>
      </c>
      <c r="D26" s="475">
        <v>118791</v>
      </c>
      <c r="E26" s="647">
        <v>2375820</v>
      </c>
      <c r="F26" s="475">
        <v>235</v>
      </c>
      <c r="G26" s="647">
        <v>2062901</v>
      </c>
      <c r="H26" s="447"/>
      <c r="I26" s="448"/>
      <c r="J26" s="447"/>
      <c r="K26" s="448"/>
      <c r="L26" s="447"/>
      <c r="M26" s="448"/>
    </row>
    <row r="27" spans="1:13" ht="19.5" customHeight="1">
      <c r="A27" s="144" t="s">
        <v>45</v>
      </c>
      <c r="B27" s="475">
        <v>44149</v>
      </c>
      <c r="C27" s="647">
        <v>882980</v>
      </c>
      <c r="D27" s="475">
        <v>8565</v>
      </c>
      <c r="E27" s="647">
        <v>171300</v>
      </c>
      <c r="F27" s="475">
        <v>29</v>
      </c>
      <c r="G27" s="647">
        <v>220029</v>
      </c>
      <c r="H27" s="447"/>
      <c r="I27" s="448"/>
      <c r="J27" s="447"/>
      <c r="K27" s="448"/>
      <c r="L27" s="447"/>
      <c r="M27" s="448"/>
    </row>
    <row r="28" spans="1:13" ht="19.5" customHeight="1">
      <c r="A28" s="144" t="s">
        <v>46</v>
      </c>
      <c r="B28" s="475">
        <v>519189</v>
      </c>
      <c r="C28" s="647">
        <v>10383200</v>
      </c>
      <c r="D28" s="475">
        <v>76820</v>
      </c>
      <c r="E28" s="647">
        <v>1536400</v>
      </c>
      <c r="F28" s="475">
        <v>168</v>
      </c>
      <c r="G28" s="647">
        <v>1432771</v>
      </c>
      <c r="H28" s="447"/>
      <c r="I28" s="448"/>
      <c r="J28" s="447"/>
      <c r="K28" s="448"/>
      <c r="L28" s="447"/>
      <c r="M28" s="448"/>
    </row>
    <row r="29" spans="1:13" ht="19.5" customHeight="1">
      <c r="A29" s="144" t="s">
        <v>47</v>
      </c>
      <c r="B29" s="475">
        <v>561339</v>
      </c>
      <c r="C29" s="647">
        <v>11226486</v>
      </c>
      <c r="D29" s="475">
        <v>61310</v>
      </c>
      <c r="E29" s="647">
        <v>1226200</v>
      </c>
      <c r="F29" s="475">
        <v>154</v>
      </c>
      <c r="G29" s="647">
        <v>1020604</v>
      </c>
      <c r="H29" s="447"/>
      <c r="I29" s="448"/>
      <c r="J29" s="447"/>
      <c r="K29" s="448"/>
      <c r="L29" s="447"/>
      <c r="M29" s="448"/>
    </row>
    <row r="30" spans="1:13" ht="19.5" customHeight="1">
      <c r="A30" s="144" t="s">
        <v>48</v>
      </c>
      <c r="B30" s="475">
        <v>741008</v>
      </c>
      <c r="C30" s="647">
        <v>14819963</v>
      </c>
      <c r="D30" s="475">
        <v>105521</v>
      </c>
      <c r="E30" s="647">
        <v>2110220</v>
      </c>
      <c r="F30" s="475">
        <v>258</v>
      </c>
      <c r="G30" s="647">
        <v>2382615</v>
      </c>
      <c r="H30" s="447"/>
      <c r="I30" s="448"/>
      <c r="J30" s="447"/>
      <c r="K30" s="448"/>
      <c r="L30" s="447"/>
      <c r="M30" s="448"/>
    </row>
    <row r="31" spans="1:13" ht="19.5" customHeight="1">
      <c r="A31" s="144" t="s">
        <v>49</v>
      </c>
      <c r="B31" s="475">
        <v>77193</v>
      </c>
      <c r="C31" s="647">
        <v>1543860</v>
      </c>
      <c r="D31" s="475">
        <v>8124</v>
      </c>
      <c r="E31" s="647">
        <v>162480</v>
      </c>
      <c r="F31" s="475">
        <v>19</v>
      </c>
      <c r="G31" s="647">
        <v>146686</v>
      </c>
      <c r="H31" s="447"/>
      <c r="I31" s="448"/>
      <c r="J31" s="447"/>
      <c r="K31" s="448"/>
      <c r="L31" s="447"/>
      <c r="M31" s="448"/>
    </row>
    <row r="32" spans="1:13" ht="19.5" customHeight="1">
      <c r="A32" s="144" t="s">
        <v>50</v>
      </c>
      <c r="B32" s="475">
        <v>479153</v>
      </c>
      <c r="C32" s="647">
        <v>9583060</v>
      </c>
      <c r="D32" s="475">
        <v>47753</v>
      </c>
      <c r="E32" s="647">
        <v>955060</v>
      </c>
      <c r="F32" s="475">
        <v>150</v>
      </c>
      <c r="G32" s="647">
        <v>1016473</v>
      </c>
      <c r="H32" s="447"/>
      <c r="I32" s="448"/>
      <c r="J32" s="447"/>
      <c r="K32" s="448"/>
      <c r="L32" s="447"/>
      <c r="M32" s="448"/>
    </row>
    <row r="33" spans="1:13" ht="19.5" customHeight="1">
      <c r="A33" s="144" t="s">
        <v>51</v>
      </c>
      <c r="B33" s="475">
        <v>307145</v>
      </c>
      <c r="C33" s="647">
        <v>6142900</v>
      </c>
      <c r="D33" s="475">
        <v>68404</v>
      </c>
      <c r="E33" s="647">
        <v>1368080</v>
      </c>
      <c r="F33" s="475">
        <v>174</v>
      </c>
      <c r="G33" s="647">
        <v>1405913</v>
      </c>
      <c r="H33" s="447"/>
      <c r="I33" s="448"/>
      <c r="J33" s="447"/>
      <c r="K33" s="448"/>
      <c r="L33" s="447"/>
      <c r="M33" s="448"/>
    </row>
    <row r="34" spans="1:13" ht="19.5" customHeight="1">
      <c r="A34" s="144" t="s">
        <v>52</v>
      </c>
      <c r="B34" s="475">
        <v>192235</v>
      </c>
      <c r="C34" s="647">
        <v>3844860</v>
      </c>
      <c r="D34" s="475">
        <v>38392</v>
      </c>
      <c r="E34" s="647">
        <v>767840</v>
      </c>
      <c r="F34" s="475">
        <v>58</v>
      </c>
      <c r="G34" s="647">
        <v>423443</v>
      </c>
      <c r="H34" s="447"/>
      <c r="I34" s="448"/>
      <c r="J34" s="447"/>
      <c r="K34" s="448"/>
      <c r="L34" s="447"/>
      <c r="M34" s="448"/>
    </row>
    <row r="35" spans="1:13" ht="19.5" customHeight="1">
      <c r="A35" s="144" t="s">
        <v>53</v>
      </c>
      <c r="B35" s="475">
        <v>109808</v>
      </c>
      <c r="C35" s="647">
        <v>2196160</v>
      </c>
      <c r="D35" s="475">
        <v>12727</v>
      </c>
      <c r="E35" s="647">
        <v>254540</v>
      </c>
      <c r="F35" s="475">
        <v>21</v>
      </c>
      <c r="G35" s="647">
        <v>257734</v>
      </c>
      <c r="H35" s="447"/>
      <c r="I35" s="448"/>
      <c r="J35" s="447"/>
      <c r="K35" s="448"/>
      <c r="L35" s="447"/>
      <c r="M35" s="448"/>
    </row>
    <row r="36" spans="1:13" ht="19.5" customHeight="1">
      <c r="A36" s="144" t="s">
        <v>54</v>
      </c>
      <c r="B36" s="475">
        <v>396545</v>
      </c>
      <c r="C36" s="647">
        <v>7930900</v>
      </c>
      <c r="D36" s="475">
        <v>29267</v>
      </c>
      <c r="E36" s="647">
        <v>585340</v>
      </c>
      <c r="F36" s="475">
        <v>84</v>
      </c>
      <c r="G36" s="647">
        <v>706572</v>
      </c>
      <c r="H36" s="447"/>
      <c r="I36" s="448"/>
      <c r="J36" s="447"/>
      <c r="K36" s="448"/>
      <c r="L36" s="447"/>
      <c r="M36" s="448"/>
    </row>
    <row r="37" spans="1:13" ht="19.5" customHeight="1">
      <c r="A37" s="144" t="s">
        <v>55</v>
      </c>
      <c r="B37" s="475">
        <v>184191</v>
      </c>
      <c r="C37" s="647">
        <v>3683820</v>
      </c>
      <c r="D37" s="475">
        <v>27522</v>
      </c>
      <c r="E37" s="647">
        <v>550440</v>
      </c>
      <c r="F37" s="475">
        <v>48</v>
      </c>
      <c r="G37" s="647">
        <v>429728</v>
      </c>
      <c r="H37" s="447"/>
      <c r="I37" s="448"/>
      <c r="J37" s="447"/>
      <c r="K37" s="448"/>
      <c r="L37" s="447"/>
      <c r="M37" s="448"/>
    </row>
    <row r="38" spans="1:13" ht="19.5" customHeight="1">
      <c r="A38" s="144" t="s">
        <v>56</v>
      </c>
      <c r="B38" s="475">
        <v>484951</v>
      </c>
      <c r="C38" s="647">
        <v>9698960</v>
      </c>
      <c r="D38" s="475">
        <v>77941</v>
      </c>
      <c r="E38" s="647">
        <v>1558820</v>
      </c>
      <c r="F38" s="475">
        <v>225</v>
      </c>
      <c r="G38" s="647">
        <v>1675526</v>
      </c>
      <c r="H38" s="447"/>
      <c r="I38" s="448"/>
      <c r="J38" s="447"/>
      <c r="K38" s="448"/>
      <c r="L38" s="447"/>
      <c r="M38" s="448"/>
    </row>
    <row r="39" spans="1:13" ht="19.5" customHeight="1">
      <c r="A39" s="146" t="s">
        <v>57</v>
      </c>
      <c r="B39" s="743">
        <v>67858</v>
      </c>
      <c r="C39" s="741">
        <v>1357160</v>
      </c>
      <c r="D39" s="743">
        <v>9941</v>
      </c>
      <c r="E39" s="741">
        <v>198820</v>
      </c>
      <c r="F39" s="743">
        <v>37</v>
      </c>
      <c r="G39" s="741">
        <v>332626</v>
      </c>
      <c r="H39" s="447"/>
      <c r="I39" s="448"/>
      <c r="J39" s="447"/>
      <c r="K39" s="448"/>
      <c r="L39" s="447"/>
      <c r="M39" s="448"/>
    </row>
  </sheetData>
  <mergeCells count="20">
    <mergeCell ref="B22:G22"/>
    <mergeCell ref="G5:I5"/>
    <mergeCell ref="A7:I7"/>
    <mergeCell ref="A13:I13"/>
    <mergeCell ref="A1:I1"/>
    <mergeCell ref="A18:G18"/>
    <mergeCell ref="B20:C20"/>
    <mergeCell ref="D20:E20"/>
    <mergeCell ref="A19:A22"/>
    <mergeCell ref="B19:E19"/>
    <mergeCell ref="A3:E3"/>
    <mergeCell ref="A4:A6"/>
    <mergeCell ref="B4:C4"/>
    <mergeCell ref="E5:E6"/>
    <mergeCell ref="F5:F6"/>
    <mergeCell ref="D4:I4"/>
    <mergeCell ref="B5:B6"/>
    <mergeCell ref="C5:C6"/>
    <mergeCell ref="D5:D6"/>
    <mergeCell ref="F19:G20"/>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2" orientation="portrait" horizontalDpi="4294967293" verticalDpi="4294967293"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5"/>
  <sheetViews>
    <sheetView view="pageBreakPreview" zoomScale="90" zoomScaleNormal="100" zoomScaleSheetLayoutView="90" workbookViewId="0">
      <selection activeCell="D33" sqref="D33"/>
    </sheetView>
  </sheetViews>
  <sheetFormatPr defaultRowHeight="15"/>
  <cols>
    <col min="1" max="1" width="17.5" customWidth="1"/>
    <col min="2" max="2" width="16.625" customWidth="1"/>
    <col min="3" max="3" width="16.125" customWidth="1"/>
    <col min="4" max="4" width="15.375" customWidth="1"/>
    <col min="9" max="9" width="12.625" bestFit="1" customWidth="1"/>
    <col min="14" max="14" width="2.625" customWidth="1"/>
  </cols>
  <sheetData>
    <row r="1" spans="1:9" ht="23.25" customHeight="1">
      <c r="A1" s="1028" t="s">
        <v>324</v>
      </c>
      <c r="B1" s="1028"/>
      <c r="C1" s="1028"/>
      <c r="D1" s="1028"/>
      <c r="E1" s="1028"/>
      <c r="F1" s="1028"/>
      <c r="G1" s="1028"/>
      <c r="H1" s="347"/>
      <c r="I1" s="347"/>
    </row>
    <row r="2" spans="1:9" ht="33.75" customHeight="1">
      <c r="H2" s="384" t="s">
        <v>528</v>
      </c>
    </row>
    <row r="30" spans="1:9" ht="22.5" customHeight="1">
      <c r="A30" s="933" t="s">
        <v>616</v>
      </c>
      <c r="B30" s="933"/>
      <c r="C30" s="933"/>
      <c r="D30" s="933"/>
    </row>
    <row r="31" spans="1:9" ht="22.5">
      <c r="A31" s="278" t="s">
        <v>13</v>
      </c>
      <c r="B31" s="278" t="s">
        <v>181</v>
      </c>
      <c r="C31" s="278" t="s">
        <v>259</v>
      </c>
      <c r="D31" s="278" t="s">
        <v>115</v>
      </c>
      <c r="I31" s="748"/>
    </row>
    <row r="32" spans="1:9" ht="21" customHeight="1">
      <c r="A32" s="210" t="s">
        <v>256</v>
      </c>
      <c r="B32" s="211">
        <f>'Tab 1 (26) i 2 (27)'!E10</f>
        <v>110387509</v>
      </c>
      <c r="C32" s="211">
        <f>'Tab 1 (26) i 2 (27)'!E15</f>
        <v>15218588</v>
      </c>
      <c r="D32" s="211">
        <f>SUM(B32:C32)</f>
        <v>125606097</v>
      </c>
    </row>
    <row r="33" spans="1:4" ht="21" customHeight="1">
      <c r="A33" s="210" t="s">
        <v>251</v>
      </c>
      <c r="B33" s="310">
        <f>B32/$D$32</f>
        <v>0.87883877961752133</v>
      </c>
      <c r="C33" s="310">
        <f>C32/$D$32</f>
        <v>0.12116122038247873</v>
      </c>
      <c r="D33" s="310">
        <f>D32/$D$32</f>
        <v>1</v>
      </c>
    </row>
    <row r="35" spans="1:4">
      <c r="D35" s="748"/>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6538-08A9-4AEE-9A39-637E9903EF4E}">
  <dimension ref="A1:AG41"/>
  <sheetViews>
    <sheetView showGridLines="0" view="pageBreakPreview" topLeftCell="A37" zoomScale="90" zoomScaleNormal="100" zoomScaleSheetLayoutView="90" workbookViewId="0">
      <selection activeCell="B22" sqref="B22:J22"/>
    </sheetView>
  </sheetViews>
  <sheetFormatPr defaultRowHeight="15"/>
  <cols>
    <col min="1" max="1" width="29.125" customWidth="1"/>
    <col min="2" max="2" width="12.375" customWidth="1"/>
    <col min="3" max="3" width="11.125" customWidth="1"/>
    <col min="4" max="5" width="11.5" customWidth="1"/>
    <col min="6" max="7" width="11.875" customWidth="1"/>
    <col min="8" max="8" width="13.5" customWidth="1"/>
    <col min="9" max="10" width="13.125" customWidth="1"/>
    <col min="14" max="14" width="9" style="657"/>
    <col min="15" max="15" width="11.5" style="657" customWidth="1"/>
    <col min="16" max="17" width="11.875" style="657" customWidth="1"/>
    <col min="18" max="25" width="9" style="657"/>
    <col min="26" max="26" width="12.25" style="657" customWidth="1"/>
    <col min="27" max="29" width="16.25" style="657" customWidth="1"/>
    <col min="30" max="33" width="9" style="657"/>
  </cols>
  <sheetData>
    <row r="1" spans="1:19" ht="24.75" customHeight="1">
      <c r="A1" s="1028" t="s">
        <v>324</v>
      </c>
      <c r="B1" s="1028"/>
      <c r="C1" s="1028"/>
      <c r="D1" s="1028"/>
      <c r="E1" s="1028"/>
      <c r="F1" s="1028"/>
      <c r="G1" s="1028"/>
      <c r="H1" s="1028"/>
      <c r="I1" s="1028"/>
      <c r="J1" s="1028"/>
    </row>
    <row r="2" spans="1:19" ht="30" customHeight="1">
      <c r="A2" s="1050" t="s">
        <v>567</v>
      </c>
      <c r="B2" s="1050"/>
      <c r="C2" s="1050"/>
      <c r="D2" s="1050"/>
      <c r="E2" s="1050"/>
      <c r="F2" s="1050"/>
      <c r="G2" s="1050"/>
      <c r="K2" s="384" t="s">
        <v>528</v>
      </c>
    </row>
    <row r="3" spans="1:19">
      <c r="A3" s="934" t="s">
        <v>13</v>
      </c>
      <c r="B3" s="934"/>
      <c r="C3" s="872" t="s">
        <v>538</v>
      </c>
      <c r="D3" s="873"/>
      <c r="E3" s="872" t="s">
        <v>655</v>
      </c>
      <c r="F3" s="874"/>
      <c r="G3" s="874"/>
      <c r="H3" s="874"/>
      <c r="I3" s="874"/>
      <c r="J3" s="873"/>
      <c r="K3" s="368"/>
      <c r="L3" s="369"/>
      <c r="M3" s="369"/>
      <c r="N3" s="760"/>
      <c r="O3" s="760"/>
      <c r="P3" s="760"/>
    </row>
    <row r="4" spans="1:19" ht="15" customHeight="1">
      <c r="A4" s="926"/>
      <c r="B4" s="926"/>
      <c r="C4" s="875" t="s">
        <v>640</v>
      </c>
      <c r="D4" s="875" t="s">
        <v>644</v>
      </c>
      <c r="E4" s="875" t="s">
        <v>632</v>
      </c>
      <c r="F4" s="875" t="s">
        <v>640</v>
      </c>
      <c r="G4" s="875" t="s">
        <v>644</v>
      </c>
      <c r="H4" s="906" t="s">
        <v>14</v>
      </c>
      <c r="I4" s="876"/>
      <c r="J4" s="877"/>
      <c r="K4" s="128"/>
      <c r="L4" s="275"/>
      <c r="M4" s="275"/>
      <c r="N4" s="761"/>
      <c r="O4" s="947"/>
      <c r="P4" s="947"/>
      <c r="Q4" s="947"/>
    </row>
    <row r="5" spans="1:19" ht="37.5" customHeight="1">
      <c r="A5" s="926"/>
      <c r="B5" s="926"/>
      <c r="C5" s="875"/>
      <c r="D5" s="875"/>
      <c r="E5" s="875"/>
      <c r="F5" s="875"/>
      <c r="G5" s="875"/>
      <c r="H5" s="545" t="s">
        <v>681</v>
      </c>
      <c r="I5" s="542" t="s">
        <v>682</v>
      </c>
      <c r="J5" s="542" t="s">
        <v>683</v>
      </c>
      <c r="K5" s="544"/>
      <c r="L5" s="543"/>
      <c r="M5" s="543"/>
      <c r="N5" s="749"/>
      <c r="O5" s="947"/>
      <c r="P5" s="947"/>
      <c r="Q5" s="947"/>
    </row>
    <row r="6" spans="1:19" ht="16.5" customHeight="1">
      <c r="A6" s="1034" t="s">
        <v>7</v>
      </c>
      <c r="B6" s="1035"/>
      <c r="C6" s="1035"/>
      <c r="D6" s="1035"/>
      <c r="E6" s="1035"/>
      <c r="F6" s="1035"/>
      <c r="G6" s="1035"/>
      <c r="H6" s="1035"/>
      <c r="I6" s="1035"/>
      <c r="J6" s="1036"/>
      <c r="K6" s="264"/>
      <c r="L6" s="276"/>
      <c r="M6" s="276"/>
      <c r="N6" s="762"/>
      <c r="O6" s="762"/>
      <c r="P6" s="762"/>
      <c r="S6" s="746"/>
    </row>
    <row r="7" spans="1:19" ht="15.75" customHeight="1">
      <c r="A7" s="1041" t="s">
        <v>185</v>
      </c>
      <c r="B7" s="1041"/>
      <c r="C7" s="155">
        <v>2898</v>
      </c>
      <c r="D7" s="155">
        <v>8323</v>
      </c>
      <c r="E7" s="155">
        <v>2500</v>
      </c>
      <c r="F7" s="155">
        <v>2606</v>
      </c>
      <c r="G7" s="155">
        <v>7687</v>
      </c>
      <c r="H7" s="753">
        <f>F7/E7-1</f>
        <v>4.2399999999999993E-2</v>
      </c>
      <c r="I7" s="753">
        <f>F7/C7-1</f>
        <v>-0.10075914423740506</v>
      </c>
      <c r="J7" s="753">
        <f>G7/D7-1</f>
        <v>-7.6414754295326182E-2</v>
      </c>
      <c r="K7" s="272"/>
      <c r="L7" s="763"/>
      <c r="M7" s="763"/>
      <c r="N7" s="763"/>
      <c r="O7" s="415"/>
      <c r="P7" s="415"/>
      <c r="Q7" s="415"/>
      <c r="S7" s="746"/>
    </row>
    <row r="8" spans="1:19" ht="15.75" customHeight="1">
      <c r="A8" s="1041" t="s">
        <v>186</v>
      </c>
      <c r="B8" s="1041"/>
      <c r="C8" s="155">
        <v>2169</v>
      </c>
      <c r="D8" s="564" t="s">
        <v>666</v>
      </c>
      <c r="E8" s="155">
        <v>2548</v>
      </c>
      <c r="F8" s="155">
        <v>2114</v>
      </c>
      <c r="G8" s="564" t="s">
        <v>667</v>
      </c>
      <c r="H8" s="753">
        <f t="shared" ref="H8:H11" si="0">F8/E8-1</f>
        <v>-0.17032967032967028</v>
      </c>
      <c r="I8" s="753">
        <f t="shared" ref="I8:J11" si="1">F8/C8-1</f>
        <v>-2.5357307514983884E-2</v>
      </c>
      <c r="J8" s="753">
        <f t="shared" si="1"/>
        <v>-6.4377682403433445E-2</v>
      </c>
      <c r="K8" s="272"/>
      <c r="L8" s="763"/>
      <c r="M8" s="763"/>
      <c r="N8" s="763"/>
      <c r="O8" s="415"/>
      <c r="P8" s="415"/>
      <c r="Q8" s="415"/>
      <c r="S8" s="746"/>
    </row>
    <row r="9" spans="1:19" ht="15.75" customHeight="1">
      <c r="A9" s="1041" t="s">
        <v>187</v>
      </c>
      <c r="B9" s="1041"/>
      <c r="C9" s="155">
        <v>1815</v>
      </c>
      <c r="D9" s="564" t="s">
        <v>668</v>
      </c>
      <c r="E9" s="155">
        <v>2141</v>
      </c>
      <c r="F9" s="155">
        <v>1779</v>
      </c>
      <c r="G9" s="564" t="s">
        <v>669</v>
      </c>
      <c r="H9" s="853">
        <f t="shared" si="0"/>
        <v>-0.16907986921999063</v>
      </c>
      <c r="I9" s="753">
        <f t="shared" si="1"/>
        <v>-1.9834710743801609E-2</v>
      </c>
      <c r="J9" s="753">
        <f t="shared" si="1"/>
        <v>-5.2977027660571996E-2</v>
      </c>
      <c r="K9" s="272"/>
      <c r="L9" s="763"/>
      <c r="M9" s="763"/>
      <c r="N9" s="763"/>
      <c r="O9" s="415"/>
      <c r="P9" s="415"/>
      <c r="Q9" s="415"/>
      <c r="S9" s="746"/>
    </row>
    <row r="10" spans="1:19" ht="15.75" customHeight="1">
      <c r="A10" s="1041" t="s">
        <v>188</v>
      </c>
      <c r="B10" s="1041"/>
      <c r="C10" s="155">
        <v>3</v>
      </c>
      <c r="D10" s="564" t="s">
        <v>670</v>
      </c>
      <c r="E10" s="155">
        <v>6</v>
      </c>
      <c r="F10" s="155">
        <v>12</v>
      </c>
      <c r="G10" s="564" t="s">
        <v>671</v>
      </c>
      <c r="H10" s="753">
        <f t="shared" si="0"/>
        <v>1</v>
      </c>
      <c r="I10" s="753">
        <f t="shared" si="1"/>
        <v>3</v>
      </c>
      <c r="J10" s="753">
        <f t="shared" si="1"/>
        <v>-0.10344827586206895</v>
      </c>
      <c r="K10" s="272"/>
      <c r="L10" s="763"/>
      <c r="M10" s="763"/>
      <c r="N10" s="763"/>
      <c r="O10" s="415"/>
      <c r="P10" s="415"/>
      <c r="Q10" s="415"/>
      <c r="S10" s="746"/>
    </row>
    <row r="11" spans="1:19" ht="15.75" customHeight="1">
      <c r="A11" s="1041" t="s">
        <v>189</v>
      </c>
      <c r="B11" s="1041"/>
      <c r="C11" s="155">
        <v>613</v>
      </c>
      <c r="D11" s="564" t="s">
        <v>672</v>
      </c>
      <c r="E11" s="155">
        <v>661</v>
      </c>
      <c r="F11" s="155">
        <v>573</v>
      </c>
      <c r="G11" s="564" t="s">
        <v>673</v>
      </c>
      <c r="H11" s="753">
        <f t="shared" si="0"/>
        <v>-0.13313161875945534</v>
      </c>
      <c r="I11" s="753">
        <f t="shared" si="1"/>
        <v>-6.5252854812398065E-2</v>
      </c>
      <c r="J11" s="753">
        <f t="shared" si="1"/>
        <v>-0.13447971781305113</v>
      </c>
      <c r="K11" s="272"/>
      <c r="L11" s="763"/>
      <c r="M11" s="763"/>
      <c r="N11" s="763"/>
      <c r="O11" s="415"/>
      <c r="P11" s="415"/>
      <c r="Q11" s="415"/>
      <c r="S11" s="746"/>
    </row>
    <row r="12" spans="1:19" ht="16.5" customHeight="1">
      <c r="A12" s="1034" t="s">
        <v>190</v>
      </c>
      <c r="B12" s="1035"/>
      <c r="C12" s="1049"/>
      <c r="D12" s="1049"/>
      <c r="E12" s="1035"/>
      <c r="F12" s="1049"/>
      <c r="G12" s="1035"/>
      <c r="H12" s="1035"/>
      <c r="I12" s="1035"/>
      <c r="J12" s="1036"/>
      <c r="K12" s="264"/>
      <c r="L12" s="762"/>
      <c r="M12" s="762"/>
      <c r="N12" s="762"/>
      <c r="O12" s="762"/>
      <c r="P12" s="762"/>
      <c r="S12" s="746"/>
    </row>
    <row r="13" spans="1:19" ht="25.5" customHeight="1">
      <c r="A13" s="1047" t="s">
        <v>191</v>
      </c>
      <c r="B13" s="1048"/>
      <c r="C13" s="800">
        <v>87</v>
      </c>
      <c r="D13" s="804" t="s">
        <v>674</v>
      </c>
      <c r="E13" s="415">
        <v>90</v>
      </c>
      <c r="F13" s="799">
        <v>84</v>
      </c>
      <c r="G13" s="797" t="s">
        <v>675</v>
      </c>
      <c r="H13" s="753">
        <f t="shared" ref="H13:H16" si="2">F13/E13-1</f>
        <v>-6.6666666666666652E-2</v>
      </c>
      <c r="I13" s="753">
        <f t="shared" ref="I13:J16" si="3">F13/C13-1</f>
        <v>-3.4482758620689613E-2</v>
      </c>
      <c r="J13" s="753">
        <f t="shared" si="3"/>
        <v>0.1090047393364928</v>
      </c>
      <c r="K13" s="272"/>
      <c r="L13" s="763"/>
      <c r="M13" s="763"/>
      <c r="N13" s="763"/>
      <c r="O13" s="415"/>
      <c r="P13" s="415"/>
      <c r="Q13" s="415"/>
      <c r="S13" s="746"/>
    </row>
    <row r="14" spans="1:19" ht="15.75" customHeight="1">
      <c r="A14" s="1041" t="s">
        <v>187</v>
      </c>
      <c r="B14" s="1042"/>
      <c r="C14" s="801">
        <v>67</v>
      </c>
      <c r="D14" s="564" t="s">
        <v>676</v>
      </c>
      <c r="E14" s="415">
        <v>71</v>
      </c>
      <c r="F14" s="751">
        <v>58</v>
      </c>
      <c r="G14" s="797" t="s">
        <v>677</v>
      </c>
      <c r="H14" s="753">
        <f t="shared" si="2"/>
        <v>-0.18309859154929575</v>
      </c>
      <c r="I14" s="753">
        <f t="shared" si="3"/>
        <v>-0.13432835820895528</v>
      </c>
      <c r="J14" s="753">
        <f t="shared" si="3"/>
        <v>7.4534161490683148E-2</v>
      </c>
      <c r="K14" s="272"/>
      <c r="L14" s="763"/>
      <c r="M14" s="763"/>
      <c r="N14" s="763"/>
      <c r="O14" s="415"/>
      <c r="P14" s="415"/>
      <c r="Q14" s="415"/>
      <c r="S14" s="746"/>
    </row>
    <row r="15" spans="1:19" ht="15.75" customHeight="1">
      <c r="A15" s="1041" t="s">
        <v>188</v>
      </c>
      <c r="B15" s="1042"/>
      <c r="C15" s="802">
        <v>0</v>
      </c>
      <c r="D15" s="591">
        <v>0</v>
      </c>
      <c r="E15" s="415">
        <v>1</v>
      </c>
      <c r="F15" s="591">
        <v>0</v>
      </c>
      <c r="G15" s="806" t="s">
        <v>678</v>
      </c>
      <c r="H15" s="753">
        <f t="shared" si="2"/>
        <v>-1</v>
      </c>
      <c r="I15" s="854" t="s">
        <v>488</v>
      </c>
      <c r="J15" s="753">
        <v>1</v>
      </c>
      <c r="K15" s="273"/>
      <c r="L15" s="763"/>
      <c r="M15" s="855"/>
      <c r="N15" s="763"/>
      <c r="O15" s="415"/>
      <c r="P15" s="415"/>
      <c r="Q15" s="415"/>
      <c r="S15" s="746"/>
    </row>
    <row r="16" spans="1:19" ht="15.75" customHeight="1">
      <c r="A16" s="1043" t="s">
        <v>189</v>
      </c>
      <c r="B16" s="1044"/>
      <c r="C16" s="803">
        <v>18</v>
      </c>
      <c r="D16" s="565" t="s">
        <v>679</v>
      </c>
      <c r="E16" s="805">
        <v>18</v>
      </c>
      <c r="F16" s="752">
        <v>21</v>
      </c>
      <c r="G16" s="798" t="s">
        <v>680</v>
      </c>
      <c r="H16" s="265">
        <f t="shared" si="2"/>
        <v>0.16666666666666674</v>
      </c>
      <c r="I16" s="265">
        <f t="shared" si="3"/>
        <v>0.16666666666666674</v>
      </c>
      <c r="J16" s="265">
        <f t="shared" si="3"/>
        <v>0.14893617021276606</v>
      </c>
      <c r="K16" s="272"/>
      <c r="L16" s="763"/>
      <c r="M16" s="763"/>
      <c r="N16" s="763"/>
      <c r="O16" s="415"/>
      <c r="P16" s="415"/>
      <c r="Q16" s="415"/>
      <c r="S16" s="746"/>
    </row>
    <row r="18" spans="1:31" ht="24.75" customHeight="1">
      <c r="A18" s="945" t="s">
        <v>568</v>
      </c>
      <c r="B18" s="945"/>
      <c r="C18" s="945"/>
      <c r="D18" s="945"/>
      <c r="E18" s="945"/>
      <c r="F18" s="945"/>
      <c r="G18" s="945"/>
      <c r="H18" s="945"/>
      <c r="I18" s="945"/>
      <c r="J18" s="945"/>
      <c r="O18" s="1045"/>
      <c r="P18" s="1045"/>
      <c r="Q18" s="1045"/>
      <c r="R18" s="1045"/>
      <c r="S18" s="1045"/>
      <c r="T18" s="1045"/>
      <c r="U18" s="1045"/>
      <c r="V18" s="1045"/>
      <c r="W18" s="1045"/>
      <c r="X18" s="1045"/>
    </row>
    <row r="19" spans="1:31" ht="15" customHeight="1">
      <c r="A19" s="934" t="s">
        <v>13</v>
      </c>
      <c r="B19" s="925" t="s">
        <v>192</v>
      </c>
      <c r="C19" s="925"/>
      <c r="D19" s="925"/>
      <c r="E19" s="1046" t="s">
        <v>193</v>
      </c>
      <c r="F19" s="1046"/>
      <c r="G19" s="1046"/>
      <c r="H19" s="1046"/>
      <c r="I19" s="1046"/>
      <c r="J19" s="931" t="s">
        <v>194</v>
      </c>
      <c r="O19" s="1037"/>
      <c r="P19" s="1037"/>
      <c r="Q19" s="1037"/>
      <c r="R19" s="1037"/>
      <c r="S19" s="1038"/>
      <c r="T19" s="1038"/>
      <c r="U19" s="1038"/>
      <c r="V19" s="1038"/>
      <c r="W19" s="1038"/>
      <c r="X19" s="1039"/>
    </row>
    <row r="20" spans="1:31" ht="69" customHeight="1">
      <c r="A20" s="926"/>
      <c r="B20" s="750" t="s">
        <v>115</v>
      </c>
      <c r="C20" s="750" t="s">
        <v>195</v>
      </c>
      <c r="D20" s="750" t="s">
        <v>196</v>
      </c>
      <c r="E20" s="750" t="s">
        <v>197</v>
      </c>
      <c r="F20" s="750" t="s">
        <v>198</v>
      </c>
      <c r="G20" s="750" t="s">
        <v>199</v>
      </c>
      <c r="H20" s="750" t="s">
        <v>200</v>
      </c>
      <c r="I20" s="750" t="s">
        <v>201</v>
      </c>
      <c r="J20" s="931"/>
      <c r="O20" s="1037"/>
      <c r="P20" s="745"/>
      <c r="Q20" s="745"/>
      <c r="R20" s="745"/>
      <c r="S20" s="745"/>
      <c r="T20" s="745"/>
      <c r="U20" s="745"/>
      <c r="V20" s="745"/>
      <c r="W20" s="745"/>
      <c r="X20" s="1039"/>
      <c r="Z20" s="745"/>
    </row>
    <row r="21" spans="1:31" ht="13.5" customHeight="1">
      <c r="A21" s="927"/>
      <c r="B21" s="935" t="s">
        <v>662</v>
      </c>
      <c r="C21" s="936"/>
      <c r="D21" s="936"/>
      <c r="E21" s="936"/>
      <c r="F21" s="936"/>
      <c r="G21" s="936"/>
      <c r="H21" s="936"/>
      <c r="I21" s="936"/>
      <c r="J21" s="937"/>
      <c r="M21" s="569"/>
      <c r="O21" s="1037"/>
      <c r="P21" s="1040"/>
      <c r="Q21" s="1040"/>
      <c r="R21" s="1040"/>
      <c r="S21" s="1040"/>
      <c r="T21" s="1040"/>
      <c r="U21" s="1040"/>
      <c r="V21" s="1040"/>
      <c r="W21" s="1040"/>
      <c r="X21" s="1040"/>
    </row>
    <row r="22" spans="1:31">
      <c r="A22" s="754" t="s">
        <v>68</v>
      </c>
      <c r="B22" s="755">
        <f>SUM(B23:B38)</f>
        <v>6060</v>
      </c>
      <c r="C22" s="755">
        <f t="shared" ref="C22:J22" si="4">SUM(C23:C38)</f>
        <v>26</v>
      </c>
      <c r="D22" s="856">
        <v>4.2</v>
      </c>
      <c r="E22" s="755">
        <f t="shared" si="4"/>
        <v>3231</v>
      </c>
      <c r="F22" s="755">
        <f t="shared" si="4"/>
        <v>372</v>
      </c>
      <c r="G22" s="755">
        <f t="shared" si="4"/>
        <v>603</v>
      </c>
      <c r="H22" s="755">
        <f t="shared" si="4"/>
        <v>720</v>
      </c>
      <c r="I22" s="755">
        <f t="shared" si="4"/>
        <v>1134</v>
      </c>
      <c r="J22" s="755">
        <f t="shared" si="4"/>
        <v>173</v>
      </c>
      <c r="K22" s="577"/>
      <c r="L22" s="416"/>
      <c r="M22" s="608"/>
      <c r="O22" s="764"/>
      <c r="P22" s="765"/>
      <c r="Q22" s="765"/>
      <c r="R22" s="766"/>
      <c r="S22" s="765"/>
      <c r="T22" s="765"/>
      <c r="U22" s="765"/>
      <c r="V22" s="765"/>
      <c r="W22" s="765"/>
      <c r="X22" s="765"/>
      <c r="Z22" s="765"/>
      <c r="AA22" s="767"/>
      <c r="AB22" s="566"/>
      <c r="AC22" s="566"/>
      <c r="AD22" s="768"/>
      <c r="AE22" s="768"/>
    </row>
    <row r="23" spans="1:31">
      <c r="A23" s="756" t="s">
        <v>42</v>
      </c>
      <c r="B23" s="757">
        <v>173</v>
      </c>
      <c r="C23" s="757">
        <v>2</v>
      </c>
      <c r="D23" s="567">
        <v>5</v>
      </c>
      <c r="E23" s="757">
        <v>92</v>
      </c>
      <c r="F23" s="757">
        <v>18</v>
      </c>
      <c r="G23" s="757">
        <v>21</v>
      </c>
      <c r="H23" s="757">
        <v>5</v>
      </c>
      <c r="I23" s="757">
        <v>37</v>
      </c>
      <c r="J23" s="757">
        <v>1</v>
      </c>
      <c r="K23" s="577"/>
      <c r="L23" s="416"/>
      <c r="M23" s="569"/>
      <c r="O23" s="661"/>
      <c r="P23" s="571"/>
      <c r="Q23" s="769"/>
      <c r="R23" s="770"/>
      <c r="S23" s="571"/>
      <c r="T23" s="571"/>
      <c r="U23" s="571"/>
      <c r="V23" s="571"/>
      <c r="W23" s="571"/>
      <c r="X23" s="571"/>
      <c r="Z23" s="571"/>
      <c r="AA23" s="767"/>
      <c r="AB23" s="566"/>
      <c r="AC23" s="566"/>
      <c r="AD23" s="768"/>
      <c r="AE23" s="768"/>
    </row>
    <row r="24" spans="1:31">
      <c r="A24" s="756" t="s">
        <v>202</v>
      </c>
      <c r="B24" s="757">
        <v>441</v>
      </c>
      <c r="C24" s="757">
        <v>1</v>
      </c>
      <c r="D24" s="567">
        <v>8.1999999999999993</v>
      </c>
      <c r="E24" s="757">
        <v>209</v>
      </c>
      <c r="F24" s="757">
        <v>29</v>
      </c>
      <c r="G24" s="757">
        <v>33</v>
      </c>
      <c r="H24" s="757">
        <v>75</v>
      </c>
      <c r="I24" s="757">
        <v>95</v>
      </c>
      <c r="J24" s="757">
        <v>1</v>
      </c>
      <c r="K24" s="577"/>
      <c r="L24" s="416"/>
      <c r="M24" s="569"/>
      <c r="O24" s="661"/>
      <c r="P24" s="571"/>
      <c r="Q24" s="571"/>
      <c r="R24" s="770"/>
      <c r="S24" s="571"/>
      <c r="T24" s="571"/>
      <c r="U24" s="571"/>
      <c r="V24" s="571"/>
      <c r="W24" s="571"/>
      <c r="X24" s="571"/>
      <c r="Z24" s="571"/>
      <c r="AA24" s="767"/>
      <c r="AB24" s="566"/>
      <c r="AC24" s="566"/>
      <c r="AD24" s="768"/>
      <c r="AE24" s="768"/>
    </row>
    <row r="25" spans="1:31">
      <c r="A25" s="756" t="s">
        <v>44</v>
      </c>
      <c r="B25" s="757">
        <v>866</v>
      </c>
      <c r="C25" s="757">
        <v>4</v>
      </c>
      <c r="D25" s="567">
        <v>6.7</v>
      </c>
      <c r="E25" s="757">
        <v>486</v>
      </c>
      <c r="F25" s="757">
        <v>54</v>
      </c>
      <c r="G25" s="757">
        <v>60</v>
      </c>
      <c r="H25" s="757">
        <v>52</v>
      </c>
      <c r="I25" s="757">
        <v>214</v>
      </c>
      <c r="J25" s="757">
        <v>20</v>
      </c>
      <c r="K25" s="577"/>
      <c r="L25" s="416"/>
      <c r="M25" s="569"/>
      <c r="O25" s="661"/>
      <c r="P25" s="571"/>
      <c r="Q25" s="571"/>
      <c r="R25" s="770"/>
      <c r="S25" s="571"/>
      <c r="T25" s="571"/>
      <c r="U25" s="571"/>
      <c r="V25" s="571"/>
      <c r="W25" s="571"/>
      <c r="X25" s="571"/>
      <c r="Z25" s="571"/>
      <c r="AA25" s="767"/>
      <c r="AB25" s="566"/>
      <c r="AC25" s="566"/>
      <c r="AD25" s="768"/>
      <c r="AE25" s="768"/>
    </row>
    <row r="26" spans="1:31">
      <c r="A26" s="756" t="s">
        <v>45</v>
      </c>
      <c r="B26" s="757">
        <v>72</v>
      </c>
      <c r="C26" s="757">
        <v>0</v>
      </c>
      <c r="D26" s="567">
        <v>6.1</v>
      </c>
      <c r="E26" s="757">
        <v>37</v>
      </c>
      <c r="F26" s="757">
        <v>5</v>
      </c>
      <c r="G26" s="757">
        <v>8</v>
      </c>
      <c r="H26" s="757">
        <v>8</v>
      </c>
      <c r="I26" s="757">
        <v>14</v>
      </c>
      <c r="J26" s="757">
        <v>5</v>
      </c>
      <c r="K26" s="577"/>
      <c r="L26" s="416"/>
      <c r="M26" s="569"/>
      <c r="O26" s="661"/>
      <c r="P26" s="571"/>
      <c r="Q26" s="571"/>
      <c r="R26" s="770"/>
      <c r="S26" s="571"/>
      <c r="T26" s="571"/>
      <c r="U26" s="571"/>
      <c r="V26" s="571"/>
      <c r="W26" s="571"/>
      <c r="X26" s="571"/>
      <c r="Z26" s="571"/>
      <c r="AA26" s="767"/>
      <c r="AB26" s="566"/>
      <c r="AC26" s="566"/>
      <c r="AD26" s="768"/>
      <c r="AE26" s="768"/>
    </row>
    <row r="27" spans="1:31">
      <c r="A27" s="756" t="s">
        <v>46</v>
      </c>
      <c r="B27" s="757">
        <v>537</v>
      </c>
      <c r="C27" s="757">
        <v>2</v>
      </c>
      <c r="D27" s="567">
        <v>6.7</v>
      </c>
      <c r="E27" s="757">
        <v>293</v>
      </c>
      <c r="F27" s="757">
        <v>42</v>
      </c>
      <c r="G27" s="757">
        <v>55</v>
      </c>
      <c r="H27" s="757">
        <v>65</v>
      </c>
      <c r="I27" s="757">
        <v>82</v>
      </c>
      <c r="J27" s="757">
        <v>3</v>
      </c>
      <c r="K27" s="577"/>
      <c r="L27" s="416"/>
      <c r="M27" s="569"/>
      <c r="O27" s="661"/>
      <c r="P27" s="571"/>
      <c r="Q27" s="571"/>
      <c r="R27" s="770"/>
      <c r="S27" s="571"/>
      <c r="T27" s="571"/>
      <c r="U27" s="571"/>
      <c r="V27" s="571"/>
      <c r="W27" s="571"/>
      <c r="X27" s="571"/>
      <c r="Z27" s="571"/>
      <c r="AA27" s="767"/>
      <c r="AB27" s="566"/>
      <c r="AC27" s="566"/>
      <c r="AD27" s="768"/>
      <c r="AE27" s="768"/>
    </row>
    <row r="28" spans="1:31">
      <c r="A28" s="756" t="s">
        <v>47</v>
      </c>
      <c r="B28" s="757">
        <v>515</v>
      </c>
      <c r="C28" s="757">
        <v>1</v>
      </c>
      <c r="D28" s="567">
        <v>4.2</v>
      </c>
      <c r="E28" s="757">
        <v>321</v>
      </c>
      <c r="F28" s="757">
        <v>21</v>
      </c>
      <c r="G28" s="757">
        <v>49</v>
      </c>
      <c r="H28" s="757">
        <v>24</v>
      </c>
      <c r="I28" s="757">
        <v>100</v>
      </c>
      <c r="J28" s="757">
        <v>13</v>
      </c>
      <c r="K28" s="577"/>
      <c r="L28" s="416"/>
      <c r="M28" s="569"/>
      <c r="O28" s="661"/>
      <c r="P28" s="571"/>
      <c r="Q28" s="571"/>
      <c r="R28" s="770"/>
      <c r="S28" s="571"/>
      <c r="T28" s="571"/>
      <c r="U28" s="571"/>
      <c r="V28" s="571"/>
      <c r="W28" s="571"/>
      <c r="X28" s="571"/>
      <c r="Z28" s="571"/>
      <c r="AA28" s="767"/>
      <c r="AB28" s="566"/>
      <c r="AC28" s="566"/>
      <c r="AD28" s="768"/>
      <c r="AE28" s="768"/>
    </row>
    <row r="29" spans="1:31">
      <c r="A29" s="756" t="s">
        <v>48</v>
      </c>
      <c r="B29" s="757">
        <v>807</v>
      </c>
      <c r="C29" s="757">
        <v>3</v>
      </c>
      <c r="D29" s="567">
        <v>5.6</v>
      </c>
      <c r="E29" s="757">
        <v>398</v>
      </c>
      <c r="F29" s="757">
        <v>58</v>
      </c>
      <c r="G29" s="757">
        <v>101</v>
      </c>
      <c r="H29" s="757">
        <v>111</v>
      </c>
      <c r="I29" s="757">
        <v>139</v>
      </c>
      <c r="J29" s="757">
        <v>41</v>
      </c>
      <c r="K29" s="577"/>
      <c r="L29" s="416"/>
      <c r="M29" s="569"/>
      <c r="O29" s="661"/>
      <c r="P29" s="571"/>
      <c r="Q29" s="571"/>
      <c r="R29" s="770"/>
      <c r="S29" s="571"/>
      <c r="T29" s="571"/>
      <c r="U29" s="571"/>
      <c r="V29" s="571"/>
      <c r="W29" s="571"/>
      <c r="X29" s="571"/>
      <c r="Z29" s="571"/>
      <c r="AA29" s="767"/>
      <c r="AB29" s="566"/>
      <c r="AC29" s="566"/>
      <c r="AD29" s="768"/>
      <c r="AE29" s="768"/>
    </row>
    <row r="30" spans="1:31">
      <c r="A30" s="756" t="s">
        <v>49</v>
      </c>
      <c r="B30" s="757">
        <v>70</v>
      </c>
      <c r="C30" s="757">
        <v>0</v>
      </c>
      <c r="D30" s="567">
        <v>3.2</v>
      </c>
      <c r="E30" s="757">
        <v>39</v>
      </c>
      <c r="F30" s="757">
        <v>5</v>
      </c>
      <c r="G30" s="757">
        <v>5</v>
      </c>
      <c r="H30" s="757">
        <v>12</v>
      </c>
      <c r="I30" s="757">
        <v>9</v>
      </c>
      <c r="J30" s="757">
        <v>1</v>
      </c>
      <c r="K30" s="577"/>
      <c r="L30" s="416"/>
      <c r="M30" s="569"/>
      <c r="O30" s="661"/>
      <c r="P30" s="571"/>
      <c r="Q30" s="571"/>
      <c r="R30" s="770"/>
      <c r="S30" s="571"/>
      <c r="T30" s="571"/>
      <c r="U30" s="571"/>
      <c r="V30" s="571"/>
      <c r="W30" s="571"/>
      <c r="X30" s="769"/>
      <c r="Z30" s="571"/>
      <c r="AA30" s="767"/>
      <c r="AB30" s="566"/>
      <c r="AC30" s="566"/>
      <c r="AD30" s="768"/>
      <c r="AE30" s="768"/>
    </row>
    <row r="31" spans="1:31">
      <c r="A31" s="756" t="s">
        <v>50</v>
      </c>
      <c r="B31" s="757">
        <v>429</v>
      </c>
      <c r="C31" s="757">
        <v>2</v>
      </c>
      <c r="D31" s="567">
        <v>5.7</v>
      </c>
      <c r="E31" s="757">
        <v>260</v>
      </c>
      <c r="F31" s="757">
        <v>20</v>
      </c>
      <c r="G31" s="757">
        <v>47</v>
      </c>
      <c r="H31" s="757">
        <v>18</v>
      </c>
      <c r="I31" s="757">
        <v>84</v>
      </c>
      <c r="J31" s="757">
        <v>15</v>
      </c>
      <c r="K31" s="577"/>
      <c r="L31" s="416"/>
      <c r="M31" s="569"/>
      <c r="O31" s="661"/>
      <c r="P31" s="571"/>
      <c r="Q31" s="571"/>
      <c r="R31" s="770"/>
      <c r="S31" s="571"/>
      <c r="T31" s="571"/>
      <c r="U31" s="571"/>
      <c r="V31" s="571"/>
      <c r="W31" s="571"/>
      <c r="X31" s="571"/>
      <c r="Z31" s="571"/>
      <c r="AA31" s="767"/>
      <c r="AB31" s="566"/>
      <c r="AC31" s="566"/>
      <c r="AD31" s="768"/>
      <c r="AE31" s="768"/>
    </row>
    <row r="32" spans="1:31">
      <c r="A32" s="756" t="s">
        <v>51</v>
      </c>
      <c r="B32" s="757">
        <v>537</v>
      </c>
      <c r="C32" s="757">
        <v>1</v>
      </c>
      <c r="D32" s="567">
        <v>7.5</v>
      </c>
      <c r="E32" s="757">
        <v>231</v>
      </c>
      <c r="F32" s="757">
        <v>38</v>
      </c>
      <c r="G32" s="757">
        <v>66</v>
      </c>
      <c r="H32" s="757">
        <v>143</v>
      </c>
      <c r="I32" s="757">
        <v>59</v>
      </c>
      <c r="J32" s="757">
        <v>36</v>
      </c>
      <c r="K32" s="577"/>
      <c r="L32" s="416"/>
      <c r="M32" s="569"/>
      <c r="O32" s="661"/>
      <c r="P32" s="571"/>
      <c r="Q32" s="571"/>
      <c r="R32" s="770"/>
      <c r="S32" s="571"/>
      <c r="T32" s="571"/>
      <c r="U32" s="571"/>
      <c r="V32" s="571"/>
      <c r="W32" s="571"/>
      <c r="X32" s="571"/>
      <c r="Z32" s="571"/>
      <c r="AA32" s="767"/>
      <c r="AB32" s="566"/>
      <c r="AC32" s="566"/>
      <c r="AD32" s="768"/>
      <c r="AE32" s="768"/>
    </row>
    <row r="33" spans="1:31">
      <c r="A33" s="756" t="s">
        <v>52</v>
      </c>
      <c r="B33" s="757">
        <v>224</v>
      </c>
      <c r="C33" s="757">
        <v>0</v>
      </c>
      <c r="D33" s="567">
        <v>6.5</v>
      </c>
      <c r="E33" s="757">
        <v>115</v>
      </c>
      <c r="F33" s="757">
        <v>11</v>
      </c>
      <c r="G33" s="757">
        <v>24</v>
      </c>
      <c r="H33" s="757">
        <v>30</v>
      </c>
      <c r="I33" s="757">
        <v>44</v>
      </c>
      <c r="J33" s="757">
        <v>1</v>
      </c>
      <c r="K33" s="577"/>
      <c r="L33" s="416"/>
      <c r="M33" s="569"/>
      <c r="O33" s="661"/>
      <c r="P33" s="571"/>
      <c r="Q33" s="571"/>
      <c r="R33" s="770"/>
      <c r="S33" s="571"/>
      <c r="T33" s="571"/>
      <c r="U33" s="571"/>
      <c r="V33" s="571"/>
      <c r="W33" s="571"/>
      <c r="X33" s="571"/>
      <c r="Z33" s="571"/>
      <c r="AA33" s="767"/>
      <c r="AB33" s="566"/>
      <c r="AC33" s="566"/>
      <c r="AD33" s="768"/>
      <c r="AE33" s="768"/>
    </row>
    <row r="34" spans="1:31">
      <c r="A34" s="756" t="s">
        <v>53</v>
      </c>
      <c r="B34" s="757">
        <v>82</v>
      </c>
      <c r="C34" s="757">
        <v>0</v>
      </c>
      <c r="D34" s="567">
        <v>2.9</v>
      </c>
      <c r="E34" s="757">
        <v>61</v>
      </c>
      <c r="F34" s="757">
        <v>3</v>
      </c>
      <c r="G34" s="757">
        <v>4</v>
      </c>
      <c r="H34" s="757">
        <v>3</v>
      </c>
      <c r="I34" s="757">
        <v>11</v>
      </c>
      <c r="J34" s="757">
        <v>0</v>
      </c>
      <c r="K34" s="577"/>
      <c r="L34" s="416"/>
      <c r="M34" s="569"/>
      <c r="O34" s="661"/>
      <c r="P34" s="571"/>
      <c r="Q34" s="769"/>
      <c r="R34" s="770"/>
      <c r="S34" s="571"/>
      <c r="T34" s="571"/>
      <c r="U34" s="571"/>
      <c r="V34" s="571"/>
      <c r="W34" s="571"/>
      <c r="X34" s="571"/>
      <c r="Z34" s="571"/>
      <c r="AA34" s="767"/>
      <c r="AB34" s="566"/>
      <c r="AC34" s="566"/>
      <c r="AD34" s="768"/>
      <c r="AE34" s="768"/>
    </row>
    <row r="35" spans="1:31">
      <c r="A35" s="756" t="s">
        <v>54</v>
      </c>
      <c r="B35" s="757">
        <v>321</v>
      </c>
      <c r="C35" s="757">
        <v>2</v>
      </c>
      <c r="D35" s="567">
        <v>5.7</v>
      </c>
      <c r="E35" s="757">
        <v>196</v>
      </c>
      <c r="F35" s="757">
        <v>14</v>
      </c>
      <c r="G35" s="757">
        <v>39</v>
      </c>
      <c r="H35" s="757">
        <v>18</v>
      </c>
      <c r="I35" s="757">
        <v>54</v>
      </c>
      <c r="J35" s="757">
        <v>9</v>
      </c>
      <c r="K35" s="577"/>
      <c r="L35" s="416"/>
      <c r="M35" s="569"/>
      <c r="O35" s="661"/>
      <c r="P35" s="571"/>
      <c r="Q35" s="769"/>
      <c r="R35" s="770"/>
      <c r="S35" s="571"/>
      <c r="T35" s="571"/>
      <c r="U35" s="571"/>
      <c r="V35" s="571"/>
      <c r="W35" s="571"/>
      <c r="X35" s="571"/>
      <c r="Z35" s="571"/>
      <c r="AA35" s="767"/>
      <c r="AB35" s="566"/>
      <c r="AC35" s="566"/>
      <c r="AD35" s="768"/>
      <c r="AE35" s="768"/>
    </row>
    <row r="36" spans="1:31">
      <c r="A36" s="756" t="s">
        <v>55</v>
      </c>
      <c r="B36" s="757">
        <v>198</v>
      </c>
      <c r="C36" s="757">
        <v>3</v>
      </c>
      <c r="D36" s="567">
        <v>5.5</v>
      </c>
      <c r="E36" s="757">
        <v>90</v>
      </c>
      <c r="F36" s="757">
        <v>8</v>
      </c>
      <c r="G36" s="757">
        <v>21</v>
      </c>
      <c r="H36" s="757">
        <v>43</v>
      </c>
      <c r="I36" s="757">
        <v>36</v>
      </c>
      <c r="J36" s="757">
        <v>16</v>
      </c>
      <c r="K36" s="577"/>
      <c r="L36" s="416"/>
      <c r="M36" s="569"/>
      <c r="O36" s="661"/>
      <c r="P36" s="571"/>
      <c r="Q36" s="571"/>
      <c r="R36" s="770"/>
      <c r="S36" s="571"/>
      <c r="T36" s="571"/>
      <c r="U36" s="571"/>
      <c r="V36" s="571"/>
      <c r="W36" s="571"/>
      <c r="X36" s="571"/>
      <c r="Z36" s="571"/>
      <c r="AA36" s="767"/>
      <c r="AB36" s="566"/>
      <c r="AC36" s="566"/>
      <c r="AD36" s="768"/>
      <c r="AE36" s="768"/>
    </row>
    <row r="37" spans="1:31">
      <c r="A37" s="756" t="s">
        <v>56</v>
      </c>
      <c r="B37" s="757">
        <v>699</v>
      </c>
      <c r="C37" s="757">
        <v>5</v>
      </c>
      <c r="D37" s="567">
        <v>7</v>
      </c>
      <c r="E37" s="757">
        <v>362</v>
      </c>
      <c r="F37" s="757">
        <v>43</v>
      </c>
      <c r="G37" s="757">
        <v>60</v>
      </c>
      <c r="H37" s="757">
        <v>105</v>
      </c>
      <c r="I37" s="757">
        <v>129</v>
      </c>
      <c r="J37" s="757">
        <v>7</v>
      </c>
      <c r="K37" s="577"/>
      <c r="L37" s="416"/>
      <c r="M37" s="569"/>
      <c r="O37" s="661"/>
      <c r="P37" s="571"/>
      <c r="Q37" s="571"/>
      <c r="R37" s="770"/>
      <c r="S37" s="571"/>
      <c r="T37" s="571"/>
      <c r="U37" s="571"/>
      <c r="V37" s="571"/>
      <c r="W37" s="571"/>
      <c r="X37" s="571"/>
      <c r="Z37" s="571"/>
      <c r="AA37" s="767"/>
      <c r="AB37" s="566"/>
      <c r="AC37" s="566"/>
      <c r="AD37" s="768"/>
      <c r="AE37" s="768"/>
    </row>
    <row r="38" spans="1:31">
      <c r="A38" s="758" t="s">
        <v>57</v>
      </c>
      <c r="B38" s="759">
        <v>89</v>
      </c>
      <c r="C38" s="759">
        <v>0</v>
      </c>
      <c r="D38" s="568">
        <v>4.4000000000000004</v>
      </c>
      <c r="E38" s="759">
        <v>41</v>
      </c>
      <c r="F38" s="759">
        <v>3</v>
      </c>
      <c r="G38" s="759">
        <v>10</v>
      </c>
      <c r="H38" s="759">
        <v>8</v>
      </c>
      <c r="I38" s="759">
        <v>27</v>
      </c>
      <c r="J38" s="759">
        <v>4</v>
      </c>
      <c r="K38" s="577"/>
      <c r="L38" s="416"/>
      <c r="M38" s="569"/>
      <c r="O38" s="661"/>
      <c r="P38" s="571"/>
      <c r="Q38" s="571"/>
      <c r="R38" s="770"/>
      <c r="S38" s="571"/>
      <c r="T38" s="571"/>
      <c r="U38" s="571"/>
      <c r="V38" s="571"/>
      <c r="W38" s="571"/>
      <c r="X38" s="571"/>
      <c r="Z38" s="571"/>
      <c r="AA38" s="767"/>
      <c r="AB38" s="566"/>
      <c r="AC38" s="566"/>
      <c r="AD38" s="768"/>
      <c r="AE38" s="768"/>
    </row>
    <row r="39" spans="1:31">
      <c r="D39" s="569"/>
      <c r="AB39" s="566"/>
      <c r="AC39" s="566"/>
      <c r="AD39" s="768"/>
    </row>
    <row r="40" spans="1:31">
      <c r="D40" s="569"/>
    </row>
    <row r="41" spans="1:31">
      <c r="B41" s="416"/>
      <c r="C41" s="416"/>
      <c r="D41" s="570"/>
      <c r="E41" s="416"/>
      <c r="F41" s="416"/>
      <c r="G41" s="416"/>
      <c r="H41" s="416"/>
      <c r="I41" s="571"/>
      <c r="J41" s="416"/>
    </row>
  </sheetData>
  <mergeCells count="37">
    <mergeCell ref="A1:J1"/>
    <mergeCell ref="A2:G2"/>
    <mergeCell ref="A3:B5"/>
    <mergeCell ref="C3:D3"/>
    <mergeCell ref="E3:J3"/>
    <mergeCell ref="C4:C5"/>
    <mergeCell ref="D4:D5"/>
    <mergeCell ref="E4:E5"/>
    <mergeCell ref="F4:F5"/>
    <mergeCell ref="G4:G5"/>
    <mergeCell ref="A13:B13"/>
    <mergeCell ref="H4:J4"/>
    <mergeCell ref="O4:O5"/>
    <mergeCell ref="P4:P5"/>
    <mergeCell ref="Q4:Q5"/>
    <mergeCell ref="A6:J6"/>
    <mergeCell ref="A7:B7"/>
    <mergeCell ref="A8:B8"/>
    <mergeCell ref="A9:B9"/>
    <mergeCell ref="A10:B10"/>
    <mergeCell ref="A11:B11"/>
    <mergeCell ref="A12:J12"/>
    <mergeCell ref="A19:A21"/>
    <mergeCell ref="B19:D19"/>
    <mergeCell ref="E19:I19"/>
    <mergeCell ref="J19:J20"/>
    <mergeCell ref="O19:O21"/>
    <mergeCell ref="A14:B14"/>
    <mergeCell ref="A15:B15"/>
    <mergeCell ref="A16:B16"/>
    <mergeCell ref="A18:J18"/>
    <mergeCell ref="O18:X18"/>
    <mergeCell ref="P19:R19"/>
    <mergeCell ref="S19:W19"/>
    <mergeCell ref="X19:X20"/>
    <mergeCell ref="B21:J21"/>
    <mergeCell ref="P21:X21"/>
  </mergeCells>
  <hyperlinks>
    <hyperlink ref="K2" location="'Spis treści'!A1" display="Powrót do spisu" xr:uid="{9BE0310B-0AA8-44EB-8AC5-53E67FE36F20}"/>
  </hyperlinks>
  <printOptions horizontalCentered="1"/>
  <pageMargins left="0.51181102362204722" right="0.6692913385826772" top="0.35433070866141736" bottom="0.55118110236220474" header="0.31496062992125984" footer="0.31496062992125984"/>
  <pageSetup paperSize="9" scale="63" orientation="portrait" horizontalDpi="4294967293" verticalDpi="4294967293"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49F9-5773-4D3B-813C-3860B2C7E3E6}">
  <dimension ref="B1:N23"/>
  <sheetViews>
    <sheetView view="pageBreakPreview" zoomScale="80" zoomScaleNormal="100" zoomScaleSheetLayoutView="80" workbookViewId="0">
      <selection activeCell="H21" sqref="H21"/>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1028" t="s">
        <v>324</v>
      </c>
      <c r="C1" s="1028"/>
      <c r="D1" s="1028"/>
      <c r="E1" s="1028"/>
      <c r="F1" s="1028"/>
      <c r="G1" s="1028"/>
      <c r="H1" s="1028"/>
      <c r="I1" s="1028"/>
      <c r="J1" s="1028"/>
      <c r="K1" s="1028"/>
      <c r="L1" s="1028"/>
      <c r="M1" s="1028"/>
    </row>
    <row r="2" spans="2:14" ht="39" customHeight="1">
      <c r="N2" s="384" t="s">
        <v>528</v>
      </c>
    </row>
    <row r="4" spans="2:14" ht="149.25" customHeight="1"/>
    <row r="17" spans="2:8" ht="28.5" customHeight="1"/>
    <row r="18" spans="2:8" ht="30" customHeight="1">
      <c r="B18" s="933" t="s">
        <v>617</v>
      </c>
      <c r="C18" s="933"/>
      <c r="D18" s="933"/>
      <c r="E18" s="933"/>
      <c r="F18" s="933"/>
      <c r="G18" s="933"/>
      <c r="H18" s="933"/>
    </row>
    <row r="19" spans="2:8" ht="48" customHeight="1">
      <c r="B19" s="281"/>
      <c r="C19" s="281" t="s">
        <v>252</v>
      </c>
      <c r="D19" s="281" t="s">
        <v>253</v>
      </c>
      <c r="E19" s="281" t="s">
        <v>262</v>
      </c>
      <c r="F19" s="281" t="s">
        <v>254</v>
      </c>
      <c r="G19" s="281" t="s">
        <v>255</v>
      </c>
      <c r="H19" s="281" t="s">
        <v>115</v>
      </c>
    </row>
    <row r="20" spans="2:8" ht="18" customHeight="1">
      <c r="B20" s="210" t="s">
        <v>250</v>
      </c>
      <c r="C20" s="277">
        <f>'Tab 3 (28) i 4 (29)'!E22</f>
        <v>3231</v>
      </c>
      <c r="D20" s="277">
        <f>'Tab 3 (28) i 4 (29)'!F22</f>
        <v>372</v>
      </c>
      <c r="E20" s="277">
        <f>'Tab 3 (28) i 4 (29)'!G22</f>
        <v>603</v>
      </c>
      <c r="F20" s="277">
        <f>'Tab 3 (28) i 4 (29)'!H22</f>
        <v>720</v>
      </c>
      <c r="G20" s="277">
        <f>'Tab 3 (28) i 4 (29)'!I22</f>
        <v>1134</v>
      </c>
      <c r="H20" s="277">
        <f>SUM(C20:G20)</f>
        <v>6060</v>
      </c>
    </row>
    <row r="21" spans="2:8" ht="18" customHeight="1">
      <c r="B21" s="210" t="s">
        <v>251</v>
      </c>
      <c r="C21" s="310">
        <f>ROUND(C20/$H$20,2)</f>
        <v>0.53</v>
      </c>
      <c r="D21" s="310">
        <f>ROUND(D20/$H$20,2)</f>
        <v>0.06</v>
      </c>
      <c r="E21" s="310">
        <f t="shared" ref="E21:G21" si="0">ROUND(E20/$H$20,2)</f>
        <v>0.1</v>
      </c>
      <c r="F21" s="310">
        <f>ROUND(F20/$H$20,2)</f>
        <v>0.12</v>
      </c>
      <c r="G21" s="310">
        <f t="shared" si="0"/>
        <v>0.19</v>
      </c>
      <c r="H21" s="310">
        <f>H20/$H$20</f>
        <v>1</v>
      </c>
    </row>
    <row r="23" spans="2:8">
      <c r="H23" s="813"/>
    </row>
  </sheetData>
  <mergeCells count="2">
    <mergeCell ref="B1:M1"/>
    <mergeCell ref="B18:H18"/>
  </mergeCells>
  <hyperlinks>
    <hyperlink ref="N2" location="'Spis treści'!A1" display="Powrót do spisu" xr:uid="{5EAC60E9-5869-4E5D-9E29-A1DECA558065}"/>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topLeftCell="A13" zoomScale="90" zoomScaleNormal="100" zoomScaleSheetLayoutView="90" workbookViewId="0">
      <selection activeCell="C14" sqref="C14"/>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1051" t="s">
        <v>325</v>
      </c>
      <c r="B1" s="1051"/>
      <c r="C1" s="1051"/>
      <c r="D1" s="1051"/>
      <c r="E1" s="1051"/>
      <c r="F1" s="1051"/>
      <c r="G1" s="1051"/>
      <c r="H1" s="1051"/>
      <c r="I1" s="1051"/>
      <c r="J1" s="1051"/>
      <c r="K1" s="1051"/>
      <c r="L1" s="1051"/>
    </row>
    <row r="2" spans="1:13" ht="42" customHeight="1">
      <c r="A2" s="1030" t="s">
        <v>569</v>
      </c>
      <c r="B2" s="1030"/>
      <c r="C2" s="1030"/>
      <c r="D2" s="1030"/>
      <c r="E2" s="1030"/>
      <c r="F2" s="1030"/>
      <c r="G2" s="1030"/>
      <c r="H2" s="1030"/>
      <c r="I2" s="1030"/>
      <c r="J2" s="1030"/>
      <c r="K2" s="1030"/>
      <c r="L2" s="1030"/>
      <c r="M2" s="384" t="s">
        <v>528</v>
      </c>
    </row>
    <row r="3" spans="1:13" ht="13.5" customHeight="1">
      <c r="A3" s="934" t="s">
        <v>13</v>
      </c>
      <c r="B3" s="931" t="s">
        <v>430</v>
      </c>
      <c r="C3" s="1052" t="s">
        <v>71</v>
      </c>
      <c r="D3" s="1052"/>
      <c r="E3" s="1052" t="s">
        <v>35</v>
      </c>
      <c r="F3" s="1052"/>
      <c r="G3" s="1052"/>
      <c r="H3" s="1052"/>
      <c r="I3" s="1052"/>
      <c r="J3" s="1052"/>
      <c r="K3" s="1052"/>
      <c r="L3" s="1052"/>
    </row>
    <row r="4" spans="1:13" ht="61.5" customHeight="1">
      <c r="A4" s="926"/>
      <c r="B4" s="931"/>
      <c r="C4" s="931" t="s">
        <v>203</v>
      </c>
      <c r="D4" s="943" t="s">
        <v>204</v>
      </c>
      <c r="E4" s="957" t="s">
        <v>260</v>
      </c>
      <c r="F4" s="932"/>
      <c r="G4" s="957" t="s">
        <v>205</v>
      </c>
      <c r="H4" s="1053"/>
      <c r="I4" s="1053"/>
      <c r="J4" s="932"/>
      <c r="K4" s="931" t="s">
        <v>326</v>
      </c>
      <c r="L4" s="931"/>
    </row>
    <row r="5" spans="1:13" ht="17.25" customHeight="1">
      <c r="A5" s="926"/>
      <c r="B5" s="931"/>
      <c r="C5" s="931"/>
      <c r="D5" s="943"/>
      <c r="E5" s="934" t="s">
        <v>248</v>
      </c>
      <c r="F5" s="1055" t="s">
        <v>206</v>
      </c>
      <c r="G5" s="934" t="s">
        <v>248</v>
      </c>
      <c r="H5" s="1055" t="s">
        <v>207</v>
      </c>
      <c r="I5" s="1057" t="s">
        <v>249</v>
      </c>
      <c r="J5" s="1058"/>
      <c r="K5" s="934" t="s">
        <v>248</v>
      </c>
      <c r="L5" s="1055" t="s">
        <v>206</v>
      </c>
    </row>
    <row r="6" spans="1:13" ht="39.75" customHeight="1">
      <c r="A6" s="926"/>
      <c r="B6" s="931"/>
      <c r="C6" s="931"/>
      <c r="D6" s="943"/>
      <c r="E6" s="927"/>
      <c r="F6" s="1056"/>
      <c r="G6" s="927"/>
      <c r="H6" s="1056"/>
      <c r="I6" s="321" t="s">
        <v>456</v>
      </c>
      <c r="J6" s="321" t="s">
        <v>431</v>
      </c>
      <c r="K6" s="927"/>
      <c r="L6" s="1056"/>
      <c r="M6" s="62"/>
    </row>
    <row r="7" spans="1:13" ht="18" customHeight="1">
      <c r="A7" s="927"/>
      <c r="B7" s="935" t="s">
        <v>659</v>
      </c>
      <c r="C7" s="936"/>
      <c r="D7" s="936"/>
      <c r="E7" s="936"/>
      <c r="F7" s="936"/>
      <c r="G7" s="936"/>
      <c r="H7" s="936"/>
      <c r="I7" s="936"/>
      <c r="J7" s="936"/>
      <c r="K7" s="936"/>
      <c r="L7" s="937"/>
      <c r="M7" s="62"/>
    </row>
    <row r="8" spans="1:13" ht="21" customHeight="1">
      <c r="A8" s="266" t="s">
        <v>68</v>
      </c>
      <c r="B8" s="755">
        <f>SUM(B9:B24)</f>
        <v>774375</v>
      </c>
      <c r="C8" s="755">
        <f t="shared" ref="C8:L8" si="0">SUM(C9:C24)</f>
        <v>752009</v>
      </c>
      <c r="D8" s="755">
        <f t="shared" si="0"/>
        <v>1436</v>
      </c>
      <c r="E8" s="755">
        <f t="shared" si="0"/>
        <v>5975</v>
      </c>
      <c r="F8" s="755">
        <f t="shared" si="0"/>
        <v>4383</v>
      </c>
      <c r="G8" s="755">
        <f t="shared" si="0"/>
        <v>9804</v>
      </c>
      <c r="H8" s="755">
        <f t="shared" si="0"/>
        <v>7315</v>
      </c>
      <c r="I8" s="279">
        <f t="shared" si="0"/>
        <v>0</v>
      </c>
      <c r="J8" s="279">
        <f t="shared" si="0"/>
        <v>0</v>
      </c>
      <c r="K8" s="755">
        <f t="shared" si="0"/>
        <v>758596</v>
      </c>
      <c r="L8" s="755">
        <f t="shared" si="0"/>
        <v>740311</v>
      </c>
      <c r="M8" s="539"/>
    </row>
    <row r="9" spans="1:13" ht="21" customHeight="1">
      <c r="A9" s="268" t="s">
        <v>42</v>
      </c>
      <c r="B9" s="757">
        <f>E9+G9+K9</f>
        <v>27802</v>
      </c>
      <c r="C9" s="579">
        <v>26372</v>
      </c>
      <c r="D9" s="579">
        <v>62</v>
      </c>
      <c r="E9" s="579">
        <v>212</v>
      </c>
      <c r="F9" s="579">
        <v>78</v>
      </c>
      <c r="G9" s="579">
        <v>515</v>
      </c>
      <c r="H9" s="579">
        <v>270</v>
      </c>
      <c r="I9" s="580">
        <v>0</v>
      </c>
      <c r="J9" s="580">
        <v>0</v>
      </c>
      <c r="K9" s="579">
        <v>27075</v>
      </c>
      <c r="L9" s="579">
        <v>26024</v>
      </c>
      <c r="M9" s="539"/>
    </row>
    <row r="10" spans="1:13" ht="21" customHeight="1">
      <c r="A10" s="268" t="s">
        <v>43</v>
      </c>
      <c r="B10" s="757">
        <f t="shared" ref="B10:B24" si="1">E10+G10+K10</f>
        <v>40152</v>
      </c>
      <c r="C10" s="579">
        <v>38983</v>
      </c>
      <c r="D10" s="579">
        <v>41</v>
      </c>
      <c r="E10" s="579">
        <v>364</v>
      </c>
      <c r="F10" s="579">
        <v>312</v>
      </c>
      <c r="G10" s="579">
        <v>454</v>
      </c>
      <c r="H10" s="579">
        <v>376</v>
      </c>
      <c r="I10" s="580">
        <v>0</v>
      </c>
      <c r="J10" s="580">
        <v>0</v>
      </c>
      <c r="K10" s="579">
        <v>39334</v>
      </c>
      <c r="L10" s="579">
        <v>38295</v>
      </c>
      <c r="M10" s="539"/>
    </row>
    <row r="11" spans="1:13" ht="21" customHeight="1">
      <c r="A11" s="268" t="s">
        <v>44</v>
      </c>
      <c r="B11" s="757">
        <f t="shared" si="1"/>
        <v>101294</v>
      </c>
      <c r="C11" s="579">
        <v>98200</v>
      </c>
      <c r="D11" s="579">
        <v>104</v>
      </c>
      <c r="E11" s="579">
        <v>382</v>
      </c>
      <c r="F11" s="579">
        <v>252</v>
      </c>
      <c r="G11" s="579">
        <v>837</v>
      </c>
      <c r="H11" s="579">
        <v>649</v>
      </c>
      <c r="I11" s="580">
        <v>0</v>
      </c>
      <c r="J11" s="580">
        <v>0</v>
      </c>
      <c r="K11" s="579">
        <v>100075</v>
      </c>
      <c r="L11" s="579">
        <v>97299</v>
      </c>
      <c r="M11" s="539"/>
    </row>
    <row r="12" spans="1:13" ht="21" customHeight="1">
      <c r="A12" s="268" t="s">
        <v>45</v>
      </c>
      <c r="B12" s="757">
        <f t="shared" si="1"/>
        <v>9492</v>
      </c>
      <c r="C12" s="579">
        <v>9193</v>
      </c>
      <c r="D12" s="579">
        <v>15</v>
      </c>
      <c r="E12" s="579">
        <v>59</v>
      </c>
      <c r="F12" s="579">
        <v>49</v>
      </c>
      <c r="G12" s="579">
        <v>127</v>
      </c>
      <c r="H12" s="579">
        <v>105</v>
      </c>
      <c r="I12" s="580">
        <v>0</v>
      </c>
      <c r="J12" s="580">
        <v>0</v>
      </c>
      <c r="K12" s="579">
        <v>9306</v>
      </c>
      <c r="L12" s="579">
        <v>9039</v>
      </c>
      <c r="M12" s="539"/>
    </row>
    <row r="13" spans="1:13" ht="21" customHeight="1">
      <c r="A13" s="268" t="s">
        <v>46</v>
      </c>
      <c r="B13" s="757">
        <f t="shared" si="1"/>
        <v>61942</v>
      </c>
      <c r="C13" s="579">
        <v>59578</v>
      </c>
      <c r="D13" s="579">
        <v>203</v>
      </c>
      <c r="E13" s="579">
        <v>649</v>
      </c>
      <c r="F13" s="579">
        <v>463</v>
      </c>
      <c r="G13" s="579">
        <v>901</v>
      </c>
      <c r="H13" s="579">
        <v>566</v>
      </c>
      <c r="I13" s="580">
        <v>0</v>
      </c>
      <c r="J13" s="580">
        <v>0</v>
      </c>
      <c r="K13" s="579">
        <v>60392</v>
      </c>
      <c r="L13" s="579">
        <v>58549</v>
      </c>
      <c r="M13" s="539"/>
    </row>
    <row r="14" spans="1:13" ht="21" customHeight="1">
      <c r="A14" s="268" t="s">
        <v>47</v>
      </c>
      <c r="B14" s="757">
        <f t="shared" si="1"/>
        <v>93514</v>
      </c>
      <c r="C14" s="579">
        <v>91434</v>
      </c>
      <c r="D14" s="579">
        <v>41</v>
      </c>
      <c r="E14" s="579">
        <v>1658</v>
      </c>
      <c r="F14" s="579">
        <v>1456</v>
      </c>
      <c r="G14" s="579">
        <v>1210</v>
      </c>
      <c r="H14" s="579">
        <v>998</v>
      </c>
      <c r="I14" s="580">
        <v>0</v>
      </c>
      <c r="J14" s="580">
        <v>0</v>
      </c>
      <c r="K14" s="579">
        <v>90646</v>
      </c>
      <c r="L14" s="579">
        <v>88980</v>
      </c>
      <c r="M14" s="539"/>
    </row>
    <row r="15" spans="1:13" ht="21" customHeight="1">
      <c r="A15" s="268" t="s">
        <v>48</v>
      </c>
      <c r="B15" s="757">
        <f t="shared" si="1"/>
        <v>107852</v>
      </c>
      <c r="C15" s="579">
        <v>104528</v>
      </c>
      <c r="D15" s="579">
        <v>616</v>
      </c>
      <c r="E15" s="579">
        <v>907</v>
      </c>
      <c r="F15" s="579">
        <v>516</v>
      </c>
      <c r="G15" s="579">
        <v>1375</v>
      </c>
      <c r="H15" s="579">
        <v>940</v>
      </c>
      <c r="I15" s="580">
        <v>0</v>
      </c>
      <c r="J15" s="580">
        <v>0</v>
      </c>
      <c r="K15" s="579">
        <v>105570</v>
      </c>
      <c r="L15" s="579">
        <v>103072</v>
      </c>
      <c r="M15" s="539"/>
    </row>
    <row r="16" spans="1:13" ht="21" customHeight="1">
      <c r="A16" s="268" t="s">
        <v>49</v>
      </c>
      <c r="B16" s="757">
        <f t="shared" si="1"/>
        <v>16349</v>
      </c>
      <c r="C16" s="579">
        <v>16007</v>
      </c>
      <c r="D16" s="579">
        <v>9</v>
      </c>
      <c r="E16" s="579">
        <v>47</v>
      </c>
      <c r="F16" s="579">
        <v>34</v>
      </c>
      <c r="G16" s="579">
        <v>155</v>
      </c>
      <c r="H16" s="579">
        <v>124</v>
      </c>
      <c r="I16" s="580">
        <v>0</v>
      </c>
      <c r="J16" s="580">
        <v>0</v>
      </c>
      <c r="K16" s="579">
        <v>16147</v>
      </c>
      <c r="L16" s="579">
        <v>15849</v>
      </c>
      <c r="M16" s="539"/>
    </row>
    <row r="17" spans="1:13" ht="21" customHeight="1">
      <c r="A17" s="268" t="s">
        <v>50</v>
      </c>
      <c r="B17" s="757">
        <f t="shared" si="1"/>
        <v>60961</v>
      </c>
      <c r="C17" s="579">
        <v>59691</v>
      </c>
      <c r="D17" s="579">
        <v>14</v>
      </c>
      <c r="E17" s="579">
        <v>264</v>
      </c>
      <c r="F17" s="579">
        <v>201</v>
      </c>
      <c r="G17" s="579">
        <v>769</v>
      </c>
      <c r="H17" s="579">
        <v>683</v>
      </c>
      <c r="I17" s="580">
        <v>0</v>
      </c>
      <c r="J17" s="580">
        <v>0</v>
      </c>
      <c r="K17" s="579">
        <v>59928</v>
      </c>
      <c r="L17" s="579">
        <v>58807</v>
      </c>
      <c r="M17" s="539"/>
    </row>
    <row r="18" spans="1:13" ht="21" customHeight="1">
      <c r="A18" s="268" t="s">
        <v>51</v>
      </c>
      <c r="B18" s="757">
        <f t="shared" si="1"/>
        <v>49886</v>
      </c>
      <c r="C18" s="579">
        <v>48923</v>
      </c>
      <c r="D18" s="579">
        <v>7</v>
      </c>
      <c r="E18" s="579">
        <v>183</v>
      </c>
      <c r="F18" s="579">
        <v>151</v>
      </c>
      <c r="G18" s="579">
        <v>562</v>
      </c>
      <c r="H18" s="579">
        <v>484</v>
      </c>
      <c r="I18" s="580">
        <v>0</v>
      </c>
      <c r="J18" s="580">
        <v>0</v>
      </c>
      <c r="K18" s="579">
        <v>49141</v>
      </c>
      <c r="L18" s="579">
        <v>48288</v>
      </c>
      <c r="M18" s="539"/>
    </row>
    <row r="19" spans="1:13" ht="21" customHeight="1">
      <c r="A19" s="268" t="s">
        <v>52</v>
      </c>
      <c r="B19" s="757">
        <f t="shared" si="1"/>
        <v>24789</v>
      </c>
      <c r="C19" s="579">
        <v>23937</v>
      </c>
      <c r="D19" s="579">
        <v>33</v>
      </c>
      <c r="E19" s="579">
        <v>176</v>
      </c>
      <c r="F19" s="579">
        <v>89</v>
      </c>
      <c r="G19" s="579">
        <v>421</v>
      </c>
      <c r="H19" s="579">
        <v>255</v>
      </c>
      <c r="I19" s="580">
        <v>0</v>
      </c>
      <c r="J19" s="580">
        <v>0</v>
      </c>
      <c r="K19" s="579">
        <v>24192</v>
      </c>
      <c r="L19" s="579">
        <v>23593</v>
      </c>
      <c r="M19" s="539"/>
    </row>
    <row r="20" spans="1:13" ht="21" customHeight="1">
      <c r="A20" s="268" t="s">
        <v>53</v>
      </c>
      <c r="B20" s="757">
        <f t="shared" si="1"/>
        <v>22514</v>
      </c>
      <c r="C20" s="579">
        <v>21959</v>
      </c>
      <c r="D20" s="579">
        <v>25</v>
      </c>
      <c r="E20" s="579">
        <v>84</v>
      </c>
      <c r="F20" s="579">
        <v>48</v>
      </c>
      <c r="G20" s="579">
        <v>363</v>
      </c>
      <c r="H20" s="579">
        <v>300</v>
      </c>
      <c r="I20" s="580">
        <v>0</v>
      </c>
      <c r="J20" s="580">
        <v>0</v>
      </c>
      <c r="K20" s="579">
        <v>22067</v>
      </c>
      <c r="L20" s="579">
        <v>21611</v>
      </c>
      <c r="M20" s="539"/>
    </row>
    <row r="21" spans="1:13" ht="21" customHeight="1">
      <c r="A21" s="268" t="s">
        <v>54</v>
      </c>
      <c r="B21" s="757">
        <f t="shared" si="1"/>
        <v>44488</v>
      </c>
      <c r="C21" s="579">
        <v>43416</v>
      </c>
      <c r="D21" s="579">
        <v>30</v>
      </c>
      <c r="E21" s="579">
        <v>150</v>
      </c>
      <c r="F21" s="579">
        <v>107</v>
      </c>
      <c r="G21" s="579">
        <v>515</v>
      </c>
      <c r="H21" s="579">
        <v>443</v>
      </c>
      <c r="I21" s="580">
        <v>0</v>
      </c>
      <c r="J21" s="580">
        <v>0</v>
      </c>
      <c r="K21" s="579">
        <v>43823</v>
      </c>
      <c r="L21" s="579">
        <v>42866</v>
      </c>
      <c r="M21" s="539"/>
    </row>
    <row r="22" spans="1:13" ht="21" customHeight="1">
      <c r="A22" s="268" t="s">
        <v>55</v>
      </c>
      <c r="B22" s="757">
        <f t="shared" si="1"/>
        <v>26362</v>
      </c>
      <c r="C22" s="579">
        <v>25662</v>
      </c>
      <c r="D22" s="579">
        <v>6</v>
      </c>
      <c r="E22" s="579">
        <v>129</v>
      </c>
      <c r="F22" s="579">
        <v>113</v>
      </c>
      <c r="G22" s="579">
        <v>341</v>
      </c>
      <c r="H22" s="579">
        <v>273</v>
      </c>
      <c r="I22" s="580">
        <v>0</v>
      </c>
      <c r="J22" s="580">
        <v>0</v>
      </c>
      <c r="K22" s="579">
        <v>25892</v>
      </c>
      <c r="L22" s="579">
        <v>25276</v>
      </c>
      <c r="M22" s="539"/>
    </row>
    <row r="23" spans="1:13" ht="21" customHeight="1">
      <c r="A23" s="268" t="s">
        <v>56</v>
      </c>
      <c r="B23" s="757">
        <f t="shared" si="1"/>
        <v>70294</v>
      </c>
      <c r="C23" s="579">
        <v>68499</v>
      </c>
      <c r="D23" s="579">
        <v>206</v>
      </c>
      <c r="E23" s="579">
        <v>579</v>
      </c>
      <c r="F23" s="579">
        <v>470</v>
      </c>
      <c r="G23" s="579">
        <v>846</v>
      </c>
      <c r="H23" s="579">
        <v>665</v>
      </c>
      <c r="I23" s="580">
        <v>0</v>
      </c>
      <c r="J23" s="580">
        <v>0</v>
      </c>
      <c r="K23" s="579">
        <v>68869</v>
      </c>
      <c r="L23" s="579">
        <v>67364</v>
      </c>
      <c r="M23" s="539"/>
    </row>
    <row r="24" spans="1:13" ht="21" customHeight="1">
      <c r="A24" s="270" t="s">
        <v>57</v>
      </c>
      <c r="B24" s="759">
        <f t="shared" si="1"/>
        <v>16684</v>
      </c>
      <c r="C24" s="581">
        <v>15627</v>
      </c>
      <c r="D24" s="581">
        <v>24</v>
      </c>
      <c r="E24" s="581">
        <v>132</v>
      </c>
      <c r="F24" s="581">
        <v>44</v>
      </c>
      <c r="G24" s="581">
        <v>413</v>
      </c>
      <c r="H24" s="581">
        <v>184</v>
      </c>
      <c r="I24" s="582">
        <v>0</v>
      </c>
      <c r="J24" s="582">
        <v>0</v>
      </c>
      <c r="K24" s="581">
        <v>16139</v>
      </c>
      <c r="L24" s="581">
        <v>15399</v>
      </c>
      <c r="M24" s="539"/>
    </row>
    <row r="25" spans="1:13" ht="24" customHeight="1">
      <c r="A25" s="1054"/>
      <c r="B25" s="1054"/>
      <c r="C25" s="1054"/>
      <c r="D25" s="1054"/>
      <c r="E25" s="1054"/>
      <c r="F25" s="1054"/>
      <c r="G25" s="1054"/>
      <c r="H25" s="1054"/>
      <c r="I25" s="1054"/>
      <c r="J25" s="1054"/>
      <c r="K25" s="1054"/>
      <c r="L25" s="1054"/>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horizontalDpi="4294967293" verticalDpi="4294967293"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pageSetUpPr fitToPage="1"/>
  </sheetPr>
  <dimension ref="A1:O29"/>
  <sheetViews>
    <sheetView showGridLines="0" view="pageBreakPreview" zoomScale="90" zoomScaleNormal="100" zoomScaleSheetLayoutView="90" workbookViewId="0">
      <selection activeCell="B8" sqref="B8"/>
    </sheetView>
  </sheetViews>
  <sheetFormatPr defaultRowHeight="15"/>
  <cols>
    <col min="1" max="1" width="25" customWidth="1"/>
    <col min="2" max="3" width="10.875" customWidth="1"/>
    <col min="4" max="6" width="11.625" customWidth="1"/>
    <col min="7" max="7" width="11" customWidth="1"/>
    <col min="8" max="8" width="11.25" customWidth="1"/>
    <col min="9" max="9" width="10" customWidth="1"/>
  </cols>
  <sheetData>
    <row r="1" spans="1:10" ht="27.75" customHeight="1">
      <c r="A1" s="1051" t="s">
        <v>325</v>
      </c>
      <c r="B1" s="1051"/>
      <c r="C1" s="1051"/>
      <c r="D1" s="1051"/>
      <c r="E1" s="1051"/>
      <c r="F1" s="1051"/>
      <c r="G1" s="1051"/>
      <c r="H1" s="1051"/>
      <c r="I1" s="1051"/>
    </row>
    <row r="2" spans="1:10" ht="42" customHeight="1">
      <c r="A2" s="1030" t="s">
        <v>570</v>
      </c>
      <c r="B2" s="1030"/>
      <c r="C2" s="1030"/>
      <c r="D2" s="1030"/>
      <c r="E2" s="1030"/>
      <c r="F2" s="384"/>
      <c r="J2" s="384" t="s">
        <v>528</v>
      </c>
    </row>
    <row r="3" spans="1:10">
      <c r="A3" s="934" t="s">
        <v>13</v>
      </c>
      <c r="B3" s="934" t="s">
        <v>435</v>
      </c>
      <c r="C3" s="1062" t="s">
        <v>35</v>
      </c>
      <c r="D3" s="1063"/>
      <c r="E3" s="1063"/>
      <c r="F3" s="1063"/>
      <c r="G3" s="1063"/>
      <c r="H3" s="1064"/>
    </row>
    <row r="4" spans="1:10" ht="165" customHeight="1">
      <c r="A4" s="926"/>
      <c r="B4" s="927"/>
      <c r="C4" s="400" t="s">
        <v>211</v>
      </c>
      <c r="D4" s="400" t="s">
        <v>436</v>
      </c>
      <c r="E4" s="400" t="s">
        <v>212</v>
      </c>
      <c r="F4" s="400" t="s">
        <v>437</v>
      </c>
      <c r="G4" s="400" t="s">
        <v>213</v>
      </c>
      <c r="H4" s="401" t="s">
        <v>214</v>
      </c>
    </row>
    <row r="5" spans="1:10">
      <c r="A5" s="927"/>
      <c r="B5" s="1068" t="s">
        <v>659</v>
      </c>
      <c r="C5" s="940"/>
      <c r="D5" s="940"/>
      <c r="E5" s="940"/>
      <c r="F5" s="940"/>
      <c r="G5" s="940"/>
      <c r="H5" s="1069"/>
    </row>
    <row r="6" spans="1:10" ht="17.25" customHeight="1">
      <c r="A6" s="143" t="s">
        <v>68</v>
      </c>
      <c r="B6" s="157">
        <f>SUM(B8:B13)</f>
        <v>1009653</v>
      </c>
      <c r="C6" s="157">
        <f t="shared" ref="C6:H6" si="0">SUM(C8:C13)</f>
        <v>9117</v>
      </c>
      <c r="D6" s="157">
        <f t="shared" si="0"/>
        <v>6640</v>
      </c>
      <c r="E6" s="157">
        <f t="shared" si="0"/>
        <v>16183</v>
      </c>
      <c r="F6" s="573">
        <f t="shared" si="0"/>
        <v>0</v>
      </c>
      <c r="G6" s="157">
        <f t="shared" si="0"/>
        <v>977713</v>
      </c>
      <c r="H6" s="157">
        <f t="shared" si="0"/>
        <v>107802</v>
      </c>
      <c r="I6" s="510"/>
    </row>
    <row r="7" spans="1:10" ht="12" customHeight="1">
      <c r="A7" s="144" t="s">
        <v>35</v>
      </c>
      <c r="B7" s="155"/>
      <c r="C7" s="155"/>
      <c r="D7" s="155"/>
      <c r="E7" s="155"/>
      <c r="F7" s="155"/>
      <c r="G7" s="155"/>
      <c r="H7" s="155"/>
      <c r="I7" s="458"/>
    </row>
    <row r="8" spans="1:10" ht="17.25" customHeight="1">
      <c r="A8" s="144" t="s">
        <v>215</v>
      </c>
      <c r="B8" s="155">
        <v>599465</v>
      </c>
      <c r="C8" s="475">
        <v>4860</v>
      </c>
      <c r="D8" s="652">
        <v>0</v>
      </c>
      <c r="E8" s="475">
        <v>3697</v>
      </c>
      <c r="F8" s="652">
        <v>0</v>
      </c>
      <c r="G8" s="475">
        <v>590908</v>
      </c>
      <c r="H8" s="475">
        <v>68201</v>
      </c>
      <c r="I8" s="510"/>
    </row>
    <row r="9" spans="1:10" ht="17.25" customHeight="1">
      <c r="A9" s="144" t="s">
        <v>216</v>
      </c>
      <c r="B9" s="155">
        <v>255386</v>
      </c>
      <c r="C9" s="475">
        <v>1495</v>
      </c>
      <c r="D9" s="652">
        <v>0</v>
      </c>
      <c r="E9" s="475">
        <v>1696</v>
      </c>
      <c r="F9" s="652">
        <v>0</v>
      </c>
      <c r="G9" s="475">
        <v>252195</v>
      </c>
      <c r="H9" s="475">
        <v>20816</v>
      </c>
      <c r="I9" s="510"/>
    </row>
    <row r="10" spans="1:10" ht="17.25" customHeight="1">
      <c r="A10" s="145" t="s">
        <v>217</v>
      </c>
      <c r="B10" s="155">
        <v>137716</v>
      </c>
      <c r="C10" s="475">
        <v>2762</v>
      </c>
      <c r="D10" s="652">
        <v>0</v>
      </c>
      <c r="E10" s="475">
        <v>344</v>
      </c>
      <c r="F10" s="652">
        <v>0</v>
      </c>
      <c r="G10" s="475">
        <v>134610</v>
      </c>
      <c r="H10" s="475">
        <v>18785</v>
      </c>
      <c r="I10" s="510"/>
    </row>
    <row r="11" spans="1:10" ht="17.25" customHeight="1">
      <c r="A11" s="145" t="s">
        <v>218</v>
      </c>
      <c r="B11" s="155">
        <v>6640</v>
      </c>
      <c r="C11" s="652">
        <v>0</v>
      </c>
      <c r="D11" s="475">
        <v>6640</v>
      </c>
      <c r="E11" s="652">
        <v>0</v>
      </c>
      <c r="F11" s="652">
        <v>0</v>
      </c>
      <c r="G11" s="652">
        <v>0</v>
      </c>
      <c r="H11" s="652">
        <v>0</v>
      </c>
      <c r="I11" s="510"/>
    </row>
    <row r="12" spans="1:10" ht="45" customHeight="1">
      <c r="A12" s="145" t="s">
        <v>219</v>
      </c>
      <c r="B12" s="155">
        <v>10442</v>
      </c>
      <c r="C12" s="652">
        <v>0</v>
      </c>
      <c r="D12" s="652">
        <v>0</v>
      </c>
      <c r="E12" s="475">
        <v>10442</v>
      </c>
      <c r="F12" s="652">
        <v>0</v>
      </c>
      <c r="G12" s="652">
        <v>0</v>
      </c>
      <c r="H12" s="652">
        <v>0</v>
      </c>
      <c r="I12" s="510"/>
    </row>
    <row r="13" spans="1:10" ht="27.75" customHeight="1">
      <c r="A13" s="280" t="s">
        <v>438</v>
      </c>
      <c r="B13" s="160">
        <v>4</v>
      </c>
      <c r="C13" s="771">
        <v>0</v>
      </c>
      <c r="D13" s="771">
        <v>0</v>
      </c>
      <c r="E13" s="743">
        <v>4</v>
      </c>
      <c r="F13" s="771">
        <v>0</v>
      </c>
      <c r="G13" s="771">
        <v>0</v>
      </c>
      <c r="H13" s="771">
        <v>0</v>
      </c>
      <c r="I13" s="510"/>
    </row>
    <row r="14" spans="1:10" ht="36" customHeight="1">
      <c r="A14" s="1061" t="s">
        <v>629</v>
      </c>
      <c r="B14" s="1061"/>
      <c r="C14" s="1061"/>
      <c r="D14" s="1061"/>
      <c r="E14" s="1061"/>
      <c r="F14" s="1061"/>
      <c r="G14" s="1061"/>
      <c r="H14" s="1061"/>
    </row>
    <row r="15" spans="1:10" ht="36" customHeight="1">
      <c r="A15" s="1059" t="s">
        <v>220</v>
      </c>
      <c r="B15" s="1059"/>
      <c r="C15" s="1059"/>
      <c r="D15" s="1059"/>
      <c r="E15" s="1059"/>
      <c r="F15" s="1059"/>
      <c r="G15" s="1059"/>
      <c r="H15" s="1059"/>
    </row>
    <row r="16" spans="1:10" ht="29.25" customHeight="1">
      <c r="A16" s="1060" t="s">
        <v>470</v>
      </c>
      <c r="B16" s="1060"/>
      <c r="C16" s="1060"/>
      <c r="D16" s="1060"/>
      <c r="E16" s="1060"/>
      <c r="F16" s="1060"/>
      <c r="G16" s="1060"/>
      <c r="H16" s="1060"/>
    </row>
    <row r="17" spans="1:15" ht="28.5" customHeight="1"/>
    <row r="18" spans="1:15" ht="20.25" customHeight="1">
      <c r="A18" s="959" t="s">
        <v>571</v>
      </c>
      <c r="B18" s="959"/>
      <c r="C18" s="959"/>
      <c r="D18" s="959"/>
      <c r="E18" s="959"/>
    </row>
    <row r="19" spans="1:15" ht="18" customHeight="1">
      <c r="A19" s="925" t="s">
        <v>13</v>
      </c>
      <c r="B19" s="872" t="s">
        <v>538</v>
      </c>
      <c r="C19" s="873"/>
      <c r="D19" s="872" t="s">
        <v>655</v>
      </c>
      <c r="E19" s="874"/>
      <c r="F19" s="874"/>
      <c r="G19" s="874"/>
      <c r="H19" s="874"/>
      <c r="I19" s="873"/>
      <c r="J19" s="368"/>
      <c r="K19" s="369"/>
      <c r="L19" s="369"/>
      <c r="M19" s="274"/>
      <c r="N19" s="274"/>
      <c r="O19" s="274"/>
    </row>
    <row r="20" spans="1:15" ht="15" customHeight="1">
      <c r="A20" s="925"/>
      <c r="B20" s="893" t="s">
        <v>647</v>
      </c>
      <c r="C20" s="893" t="s">
        <v>648</v>
      </c>
      <c r="D20" s="893" t="s">
        <v>649</v>
      </c>
      <c r="E20" s="893" t="s">
        <v>647</v>
      </c>
      <c r="F20" s="893" t="s">
        <v>648</v>
      </c>
      <c r="G20" s="906" t="s">
        <v>14</v>
      </c>
      <c r="H20" s="876"/>
      <c r="I20" s="877"/>
      <c r="J20" s="128"/>
      <c r="K20" s="275"/>
      <c r="L20" s="275"/>
      <c r="M20" s="275"/>
      <c r="N20" s="275"/>
      <c r="O20" s="275"/>
    </row>
    <row r="21" spans="1:15" ht="66.75" customHeight="1">
      <c r="A21" s="925"/>
      <c r="B21" s="894"/>
      <c r="C21" s="894"/>
      <c r="D21" s="894"/>
      <c r="E21" s="894"/>
      <c r="F21" s="894"/>
      <c r="G21" s="434" t="s">
        <v>656</v>
      </c>
      <c r="H21" s="434" t="s">
        <v>657</v>
      </c>
      <c r="I21" s="433" t="s">
        <v>658</v>
      </c>
      <c r="J21" s="370"/>
      <c r="K21" s="371"/>
      <c r="L21" s="371"/>
      <c r="M21" s="131"/>
      <c r="N21" s="131"/>
      <c r="O21" s="131"/>
    </row>
    <row r="22" spans="1:15" ht="20.25" customHeight="1">
      <c r="A22" s="1034" t="s">
        <v>221</v>
      </c>
      <c r="B22" s="1035"/>
      <c r="C22" s="1035"/>
      <c r="D22" s="1035"/>
      <c r="E22" s="1035"/>
      <c r="F22" s="1035"/>
      <c r="G22" s="1035"/>
      <c r="H22" s="1035"/>
      <c r="I22" s="1036"/>
      <c r="J22" s="379"/>
      <c r="K22" s="183"/>
      <c r="L22" s="183"/>
      <c r="M22" s="276"/>
      <c r="N22" s="276"/>
      <c r="O22" s="276"/>
    </row>
    <row r="23" spans="1:15" ht="17.25" customHeight="1">
      <c r="A23" s="772" t="s">
        <v>68</v>
      </c>
      <c r="B23" s="773">
        <v>809933</v>
      </c>
      <c r="C23" s="773">
        <v>818498</v>
      </c>
      <c r="D23" s="773">
        <v>782167</v>
      </c>
      <c r="E23" s="773">
        <v>774375</v>
      </c>
      <c r="F23" s="773">
        <v>782747</v>
      </c>
      <c r="G23" s="857">
        <f>E23/D23-1</f>
        <v>-9.9620669243268845E-3</v>
      </c>
      <c r="H23" s="857">
        <f>E23/B23-1</f>
        <v>-4.3902396864925919E-2</v>
      </c>
      <c r="I23" s="857">
        <f>F23/C23-1</f>
        <v>-4.3678787241996919E-2</v>
      </c>
      <c r="J23" s="381"/>
      <c r="K23" s="382"/>
      <c r="L23" s="382"/>
      <c r="M23" s="282"/>
      <c r="N23" s="282"/>
      <c r="O23" s="282"/>
    </row>
    <row r="24" spans="1:15" ht="17.25" customHeight="1">
      <c r="A24" s="624" t="s">
        <v>222</v>
      </c>
      <c r="B24" s="648">
        <v>800716</v>
      </c>
      <c r="C24" s="648">
        <v>809413</v>
      </c>
      <c r="D24" s="648">
        <v>772450</v>
      </c>
      <c r="E24" s="648">
        <v>764571</v>
      </c>
      <c r="F24" s="648">
        <v>773050</v>
      </c>
      <c r="G24" s="753">
        <f t="shared" ref="G24:G25" si="1">E24/D24-1</f>
        <v>-1.0200012945821735E-2</v>
      </c>
      <c r="H24" s="753">
        <f t="shared" ref="H24:I25" si="2">E24/B24-1</f>
        <v>-4.5140848940198541E-2</v>
      </c>
      <c r="I24" s="753">
        <f t="shared" si="2"/>
        <v>-4.4925149460164349E-2</v>
      </c>
      <c r="J24" s="380"/>
      <c r="K24" s="383"/>
      <c r="L24" s="383"/>
      <c r="M24" s="283"/>
      <c r="N24" s="283"/>
      <c r="O24" s="283"/>
    </row>
    <row r="25" spans="1:15" ht="17.25" customHeight="1">
      <c r="A25" s="774" t="s">
        <v>223</v>
      </c>
      <c r="B25" s="654">
        <v>803926</v>
      </c>
      <c r="C25" s="654">
        <v>812557</v>
      </c>
      <c r="D25" s="654">
        <v>776285</v>
      </c>
      <c r="E25" s="654">
        <v>768400</v>
      </c>
      <c r="F25" s="654">
        <v>776845</v>
      </c>
      <c r="G25" s="265">
        <f t="shared" si="1"/>
        <v>-1.0157352003452358E-2</v>
      </c>
      <c r="H25" s="265">
        <f t="shared" si="2"/>
        <v>-4.4190634461380829E-2</v>
      </c>
      <c r="I25" s="265">
        <f t="shared" si="2"/>
        <v>-4.3950147497344827E-2</v>
      </c>
      <c r="J25" s="380"/>
      <c r="K25" s="383"/>
      <c r="L25" s="383"/>
      <c r="M25" s="283"/>
      <c r="N25" s="283"/>
      <c r="O25" s="283"/>
    </row>
    <row r="26" spans="1:15" ht="20.25" customHeight="1">
      <c r="A26" s="1065" t="s">
        <v>224</v>
      </c>
      <c r="B26" s="1066"/>
      <c r="C26" s="1066"/>
      <c r="D26" s="1066"/>
      <c r="E26" s="1066"/>
      <c r="F26" s="1066"/>
      <c r="G26" s="1066"/>
      <c r="H26" s="1066"/>
      <c r="I26" s="1067"/>
      <c r="J26" s="379"/>
      <c r="K26" s="183"/>
      <c r="L26" s="183"/>
      <c r="M26" s="276"/>
      <c r="N26" s="276"/>
      <c r="O26" s="276"/>
    </row>
    <row r="27" spans="1:15" ht="17.25" customHeight="1">
      <c r="A27" s="772" t="s">
        <v>68</v>
      </c>
      <c r="B27" s="773">
        <v>1061237</v>
      </c>
      <c r="C27" s="773">
        <v>1073734</v>
      </c>
      <c r="D27" s="773">
        <v>1021755</v>
      </c>
      <c r="E27" s="773">
        <v>1009653</v>
      </c>
      <c r="F27" s="773">
        <v>1021293</v>
      </c>
      <c r="G27" s="857">
        <f t="shared" ref="G27:G29" si="3">E27/D27-1</f>
        <v>-1.1844326673223993E-2</v>
      </c>
      <c r="H27" s="857">
        <f t="shared" ref="H27:I29" si="4">E27/B27-1</f>
        <v>-4.8607426993216407E-2</v>
      </c>
      <c r="I27" s="857">
        <f t="shared" si="4"/>
        <v>-4.8839843015122897E-2</v>
      </c>
      <c r="J27" s="381"/>
      <c r="K27" s="382"/>
      <c r="L27" s="382"/>
      <c r="M27" s="282"/>
      <c r="N27" s="282"/>
      <c r="O27" s="282"/>
    </row>
    <row r="28" spans="1:15" ht="17.25" customHeight="1">
      <c r="A28" s="624" t="s">
        <v>225</v>
      </c>
      <c r="B28" s="648">
        <v>1044789</v>
      </c>
      <c r="C28" s="648">
        <v>1057531</v>
      </c>
      <c r="D28" s="648">
        <v>1005196</v>
      </c>
      <c r="E28" s="648">
        <v>993470</v>
      </c>
      <c r="F28" s="648">
        <v>1004802</v>
      </c>
      <c r="G28" s="753">
        <f t="shared" si="3"/>
        <v>-1.1665386650961618E-2</v>
      </c>
      <c r="H28" s="753">
        <f t="shared" si="4"/>
        <v>-4.9119008718506829E-2</v>
      </c>
      <c r="I28" s="753">
        <f t="shared" si="4"/>
        <v>-4.9860476903277551E-2</v>
      </c>
      <c r="J28" s="380"/>
      <c r="K28" s="383"/>
      <c r="L28" s="383"/>
      <c r="M28" s="283"/>
      <c r="N28" s="283"/>
      <c r="O28" s="283"/>
    </row>
    <row r="29" spans="1:15" ht="17.25" customHeight="1">
      <c r="A29" s="774" t="s">
        <v>246</v>
      </c>
      <c r="B29" s="654">
        <v>1044911</v>
      </c>
      <c r="C29" s="654">
        <v>1057491</v>
      </c>
      <c r="D29" s="654">
        <v>1004616</v>
      </c>
      <c r="E29" s="654">
        <v>993896</v>
      </c>
      <c r="F29" s="654">
        <v>1005998</v>
      </c>
      <c r="G29" s="265">
        <f t="shared" si="3"/>
        <v>-1.0670743846404984E-2</v>
      </c>
      <c r="H29" s="265">
        <f t="shared" si="4"/>
        <v>-4.8822339893062616E-2</v>
      </c>
      <c r="I29" s="265">
        <f t="shared" si="4"/>
        <v>-4.8693558621302646E-2</v>
      </c>
      <c r="J29" s="380"/>
      <c r="K29" s="383"/>
      <c r="L29" s="383"/>
      <c r="M29" s="283"/>
      <c r="N29" s="283"/>
      <c r="O29" s="283"/>
    </row>
  </sheetData>
  <mergeCells count="21">
    <mergeCell ref="A22:I22"/>
    <mergeCell ref="A26:I26"/>
    <mergeCell ref="B5:H5"/>
    <mergeCell ref="D19:I19"/>
    <mergeCell ref="G20:I20"/>
    <mergeCell ref="A1:I1"/>
    <mergeCell ref="A2:E2"/>
    <mergeCell ref="A18:E18"/>
    <mergeCell ref="A19:A21"/>
    <mergeCell ref="B19:C19"/>
    <mergeCell ref="B20:B21"/>
    <mergeCell ref="C20:C21"/>
    <mergeCell ref="D20:D21"/>
    <mergeCell ref="A15:H15"/>
    <mergeCell ref="A16:H16"/>
    <mergeCell ref="A14:H14"/>
    <mergeCell ref="E20:E21"/>
    <mergeCell ref="F20:F21"/>
    <mergeCell ref="A3:A5"/>
    <mergeCell ref="B3:B4"/>
    <mergeCell ref="C3:H3"/>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79" orientation="portrait" horizontalDpi="4294967293" verticalDpi="4294967293" r:id="rId1"/>
  <headerFooter differentFirst="1" alignWithMargins="0">
    <oddFooter>&amp;C&amp;"Arial,Normalny"&amp;9&amp;P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6"/>
  <sheetViews>
    <sheetView showGridLines="0" view="pageBreakPreview" zoomScale="110" zoomScaleNormal="100" zoomScaleSheetLayoutView="110" workbookViewId="0">
      <selection sqref="A1:B1"/>
    </sheetView>
  </sheetViews>
  <sheetFormatPr defaultRowHeight="15"/>
  <cols>
    <col min="1" max="1" width="3.25" customWidth="1"/>
    <col min="2" max="2" width="84.75" customWidth="1"/>
    <col min="12" max="12" width="25.625" customWidth="1"/>
  </cols>
  <sheetData>
    <row r="1" spans="1:3" ht="29.25" customHeight="1">
      <c r="A1" s="866" t="s">
        <v>8</v>
      </c>
      <c r="B1" s="866"/>
      <c r="C1" s="384" t="s">
        <v>528</v>
      </c>
    </row>
    <row r="2" spans="1:3" ht="40.5" customHeight="1">
      <c r="A2" s="86"/>
      <c r="B2" s="87" t="s">
        <v>404</v>
      </c>
    </row>
    <row r="3" spans="1:3" ht="21" customHeight="1">
      <c r="A3" s="86"/>
      <c r="B3" s="323" t="s">
        <v>318</v>
      </c>
    </row>
    <row r="4" spans="1:3" ht="22.5" customHeight="1">
      <c r="A4" s="86"/>
      <c r="B4" s="323" t="s">
        <v>458</v>
      </c>
    </row>
    <row r="5" spans="1:3" ht="30" customHeight="1">
      <c r="A5" s="88" t="s">
        <v>1</v>
      </c>
      <c r="B5" s="324" t="s">
        <v>459</v>
      </c>
    </row>
    <row r="6" spans="1:3" ht="12.75" customHeight="1">
      <c r="A6" s="65"/>
      <c r="B6" s="323" t="s">
        <v>413</v>
      </c>
    </row>
    <row r="7" spans="1:3" ht="24.75" customHeight="1">
      <c r="A7" s="65"/>
      <c r="B7" s="323" t="s">
        <v>490</v>
      </c>
    </row>
    <row r="8" spans="1:3" ht="30" customHeight="1">
      <c r="A8" s="65"/>
      <c r="B8" s="323" t="s">
        <v>414</v>
      </c>
    </row>
    <row r="9" spans="1:3" ht="12.75" customHeight="1">
      <c r="A9" s="65"/>
      <c r="B9" s="323" t="s">
        <v>415</v>
      </c>
    </row>
    <row r="10" spans="1:3" ht="36" customHeight="1">
      <c r="A10" s="65"/>
      <c r="B10" s="323" t="s">
        <v>619</v>
      </c>
    </row>
    <row r="11" spans="1:3" ht="20.25" customHeight="1">
      <c r="A11" s="65"/>
      <c r="B11" s="323" t="s">
        <v>416</v>
      </c>
    </row>
    <row r="12" spans="1:3" ht="30" customHeight="1">
      <c r="A12" s="65"/>
      <c r="B12" s="87" t="s">
        <v>305</v>
      </c>
    </row>
    <row r="13" spans="1:3" ht="49.5" customHeight="1">
      <c r="A13" s="65"/>
      <c r="B13" s="87" t="s">
        <v>320</v>
      </c>
    </row>
    <row r="14" spans="1:3" ht="45.75" customHeight="1">
      <c r="A14" s="65"/>
      <c r="B14" s="101" t="s">
        <v>319</v>
      </c>
    </row>
    <row r="15" spans="1:3" ht="39.75" customHeight="1">
      <c r="A15" s="88" t="s">
        <v>2</v>
      </c>
      <c r="B15" s="87" t="s">
        <v>396</v>
      </c>
    </row>
    <row r="16" spans="1:3" ht="15.75" customHeight="1">
      <c r="A16" s="90"/>
      <c r="B16" s="91" t="s">
        <v>387</v>
      </c>
    </row>
    <row r="17" spans="1:8" ht="15.75" customHeight="1">
      <c r="A17" s="90"/>
      <c r="B17" s="91" t="s">
        <v>339</v>
      </c>
    </row>
    <row r="18" spans="1:8" ht="16.5" customHeight="1">
      <c r="A18" s="90"/>
      <c r="B18" s="91" t="s">
        <v>340</v>
      </c>
    </row>
    <row r="19" spans="1:8" ht="44.25" customHeight="1">
      <c r="A19" s="90"/>
      <c r="B19" s="323" t="s">
        <v>618</v>
      </c>
    </row>
    <row r="20" spans="1:8" ht="25.5" customHeight="1">
      <c r="A20" s="90"/>
      <c r="B20" s="86" t="s">
        <v>388</v>
      </c>
      <c r="C20" s="84"/>
      <c r="D20" s="84"/>
      <c r="E20" s="84"/>
      <c r="F20" s="84"/>
      <c r="G20" s="84"/>
      <c r="H20" s="84"/>
    </row>
    <row r="21" spans="1:8" ht="24.75" customHeight="1">
      <c r="A21" s="90"/>
      <c r="B21" s="86" t="s">
        <v>497</v>
      </c>
      <c r="C21" s="84"/>
      <c r="D21" s="84"/>
      <c r="E21" s="84"/>
      <c r="F21" s="84"/>
      <c r="G21" s="84"/>
      <c r="H21" s="84"/>
    </row>
    <row r="22" spans="1:8" ht="15" customHeight="1">
      <c r="A22" s="90"/>
      <c r="B22" s="86" t="s">
        <v>341</v>
      </c>
      <c r="C22" s="84"/>
      <c r="D22" s="84"/>
      <c r="E22" s="84"/>
      <c r="F22" s="84"/>
      <c r="G22" s="84"/>
      <c r="H22" s="84"/>
    </row>
    <row r="23" spans="1:8" ht="27" customHeight="1">
      <c r="A23" s="90"/>
      <c r="B23" s="86" t="s">
        <v>620</v>
      </c>
      <c r="C23" s="84"/>
      <c r="D23" s="84"/>
      <c r="E23" s="84"/>
      <c r="F23" s="84"/>
      <c r="G23" s="84"/>
      <c r="H23" s="84"/>
    </row>
    <row r="24" spans="1:8" ht="30" customHeight="1">
      <c r="A24" s="90"/>
      <c r="B24" s="86" t="s">
        <v>621</v>
      </c>
      <c r="C24" s="84"/>
      <c r="D24" s="84"/>
      <c r="E24" s="84"/>
      <c r="F24" s="84"/>
      <c r="G24" s="84"/>
      <c r="H24" s="84"/>
    </row>
    <row r="25" spans="1:8" ht="30" customHeight="1">
      <c r="A25" s="90"/>
      <c r="B25" s="86" t="s">
        <v>500</v>
      </c>
    </row>
    <row r="26" spans="1:8" s="85" customFormat="1" ht="63.75" customHeight="1">
      <c r="A26" s="92"/>
      <c r="B26" s="87" t="s">
        <v>342</v>
      </c>
    </row>
    <row r="27" spans="1:8" s="85" customFormat="1" ht="41.25" customHeight="1">
      <c r="A27" s="92"/>
      <c r="B27" s="87" t="s">
        <v>343</v>
      </c>
    </row>
    <row r="28" spans="1:8" ht="27" customHeight="1">
      <c r="A28" s="90"/>
      <c r="B28" s="93" t="s">
        <v>389</v>
      </c>
    </row>
    <row r="29" spans="1:8" ht="18" customHeight="1">
      <c r="A29" s="90"/>
      <c r="B29" s="94" t="s">
        <v>390</v>
      </c>
    </row>
    <row r="30" spans="1:8" ht="27" customHeight="1">
      <c r="A30" s="90"/>
      <c r="B30" s="93" t="s">
        <v>622</v>
      </c>
    </row>
    <row r="31" spans="1:8" ht="27" customHeight="1">
      <c r="A31" s="90"/>
      <c r="B31" s="93" t="s">
        <v>391</v>
      </c>
    </row>
    <row r="32" spans="1:8" ht="14.25" customHeight="1">
      <c r="A32" s="90"/>
      <c r="B32" s="346" t="s">
        <v>506</v>
      </c>
    </row>
    <row r="33" spans="1:2" ht="15" customHeight="1">
      <c r="A33" s="90"/>
      <c r="B33" s="87" t="s">
        <v>507</v>
      </c>
    </row>
    <row r="34" spans="1:2" ht="15" customHeight="1">
      <c r="A34" s="90"/>
      <c r="B34" s="87" t="s">
        <v>610</v>
      </c>
    </row>
    <row r="35" spans="1:2" ht="27.75" customHeight="1">
      <c r="A35" s="90"/>
      <c r="B35" s="325" t="s">
        <v>611</v>
      </c>
    </row>
    <row r="36" spans="1:2" ht="27" customHeight="1">
      <c r="A36" s="90"/>
      <c r="B36" s="96" t="s">
        <v>615</v>
      </c>
    </row>
    <row r="37" spans="1:2" ht="18" customHeight="1">
      <c r="A37" s="90"/>
      <c r="B37" s="86" t="s">
        <v>344</v>
      </c>
    </row>
    <row r="38" spans="1:2" ht="54.75" customHeight="1">
      <c r="A38" s="90"/>
      <c r="B38" s="87" t="s">
        <v>405</v>
      </c>
    </row>
    <row r="39" spans="1:2" ht="15" customHeight="1">
      <c r="A39" s="59"/>
      <c r="B39" s="324" t="s">
        <v>424</v>
      </c>
    </row>
    <row r="40" spans="1:2" ht="15" customHeight="1">
      <c r="A40" s="59"/>
      <c r="B40" s="325" t="s">
        <v>425</v>
      </c>
    </row>
    <row r="41" spans="1:2" ht="25.5" customHeight="1">
      <c r="A41" s="59"/>
      <c r="B41" s="325" t="s">
        <v>612</v>
      </c>
    </row>
    <row r="42" spans="1:2" ht="25.5" customHeight="1">
      <c r="A42" s="59"/>
      <c r="B42" s="325" t="s">
        <v>414</v>
      </c>
    </row>
    <row r="43" spans="1:2" ht="21" customHeight="1">
      <c r="A43" s="59"/>
      <c r="B43" s="325" t="s">
        <v>614</v>
      </c>
    </row>
    <row r="44" spans="1:2" ht="33" customHeight="1">
      <c r="A44" s="59"/>
      <c r="B44" s="87" t="s">
        <v>420</v>
      </c>
    </row>
    <row r="45" spans="1:2" ht="27" customHeight="1">
      <c r="A45" s="95" t="s">
        <v>3</v>
      </c>
      <c r="B45" s="86" t="s">
        <v>613</v>
      </c>
    </row>
    <row r="46" spans="1:2" ht="18" customHeight="1">
      <c r="A46" s="65"/>
      <c r="B46" s="96" t="s">
        <v>408</v>
      </c>
    </row>
    <row r="47" spans="1:2" ht="18" customHeight="1">
      <c r="A47" s="59"/>
      <c r="B47" s="96" t="s">
        <v>406</v>
      </c>
    </row>
    <row r="48" spans="1:2" ht="18" customHeight="1">
      <c r="A48" s="59"/>
      <c r="B48" s="96" t="s">
        <v>306</v>
      </c>
    </row>
    <row r="49" spans="1:2" ht="18" customHeight="1">
      <c r="A49" s="59"/>
      <c r="B49" s="96" t="s">
        <v>307</v>
      </c>
    </row>
    <row r="50" spans="1:2" ht="18" customHeight="1">
      <c r="A50" s="59"/>
      <c r="B50" s="96" t="s">
        <v>308</v>
      </c>
    </row>
    <row r="51" spans="1:2" ht="18" customHeight="1">
      <c r="A51" s="59"/>
      <c r="B51" s="96" t="s">
        <v>309</v>
      </c>
    </row>
    <row r="52" spans="1:2" ht="18" customHeight="1">
      <c r="A52" s="59"/>
      <c r="B52" s="96" t="s">
        <v>310</v>
      </c>
    </row>
    <row r="53" spans="1:2" ht="18" customHeight="1">
      <c r="A53" s="59"/>
      <c r="B53" s="96" t="s">
        <v>311</v>
      </c>
    </row>
    <row r="54" spans="1:2" ht="18" customHeight="1">
      <c r="A54" s="59"/>
      <c r="B54" s="96" t="s">
        <v>397</v>
      </c>
    </row>
    <row r="55" spans="1:2" ht="18" customHeight="1">
      <c r="A55" s="59"/>
      <c r="B55" s="96" t="s">
        <v>312</v>
      </c>
    </row>
    <row r="56" spans="1:2" ht="18" customHeight="1">
      <c r="A56" s="59"/>
      <c r="B56" s="96" t="s">
        <v>313</v>
      </c>
    </row>
    <row r="57" spans="1:2" ht="18" customHeight="1">
      <c r="A57" s="59"/>
      <c r="B57" s="96" t="s">
        <v>314</v>
      </c>
    </row>
    <row r="58" spans="1:2" ht="18" customHeight="1">
      <c r="A58" s="59"/>
      <c r="B58" s="96" t="s">
        <v>317</v>
      </c>
    </row>
    <row r="59" spans="1:2" ht="18" customHeight="1">
      <c r="A59" s="59"/>
      <c r="B59" s="96" t="s">
        <v>653</v>
      </c>
    </row>
    <row r="60" spans="1:2" ht="21" customHeight="1">
      <c r="A60" s="59"/>
      <c r="B60" s="794" t="s">
        <v>654</v>
      </c>
    </row>
    <row r="61" spans="1:2" ht="30" customHeight="1">
      <c r="A61" s="88" t="s">
        <v>4</v>
      </c>
      <c r="B61" s="87" t="s">
        <v>398</v>
      </c>
    </row>
    <row r="62" spans="1:2" ht="51" customHeight="1">
      <c r="A62" s="59"/>
      <c r="B62" s="89" t="s">
        <v>399</v>
      </c>
    </row>
    <row r="63" spans="1:2" ht="39" customHeight="1">
      <c r="A63" s="59"/>
      <c r="B63" s="89" t="s">
        <v>392</v>
      </c>
    </row>
    <row r="64" spans="1:2" ht="86.25" customHeight="1">
      <c r="A64" s="59"/>
      <c r="B64" s="89" t="s">
        <v>689</v>
      </c>
    </row>
    <row r="65" spans="1:2" ht="30" customHeight="1">
      <c r="A65" s="59"/>
      <c r="B65" s="334" t="s">
        <v>395</v>
      </c>
    </row>
    <row r="66" spans="1:2" ht="35.25" customHeight="1">
      <c r="A66" s="59"/>
      <c r="B66" s="89" t="s">
        <v>409</v>
      </c>
    </row>
    <row r="67" spans="1:2" ht="30" customHeight="1">
      <c r="A67" s="88" t="s">
        <v>5</v>
      </c>
      <c r="B67" s="97" t="s">
        <v>400</v>
      </c>
    </row>
    <row r="68" spans="1:2" ht="72.75" customHeight="1">
      <c r="A68" s="59"/>
      <c r="B68" s="325" t="s">
        <v>460</v>
      </c>
    </row>
    <row r="69" spans="1:2" ht="40.5" customHeight="1">
      <c r="A69" s="59"/>
      <c r="B69" s="323" t="s">
        <v>685</v>
      </c>
    </row>
    <row r="70" spans="1:2" ht="52.5" customHeight="1">
      <c r="A70" s="59"/>
      <c r="B70" s="89" t="s">
        <v>401</v>
      </c>
    </row>
    <row r="71" spans="1:2" ht="18" customHeight="1">
      <c r="A71" s="59"/>
      <c r="B71" s="98" t="s">
        <v>315</v>
      </c>
    </row>
    <row r="72" spans="1:2" ht="19.5" customHeight="1">
      <c r="A72" s="59"/>
      <c r="B72" s="98" t="s">
        <v>530</v>
      </c>
    </row>
    <row r="73" spans="1:2" ht="19.5" customHeight="1">
      <c r="A73" s="59"/>
      <c r="B73" s="87" t="s">
        <v>531</v>
      </c>
    </row>
    <row r="74" spans="1:2" ht="30" customHeight="1">
      <c r="A74" s="59"/>
      <c r="B74" s="89" t="s">
        <v>316</v>
      </c>
    </row>
    <row r="75" spans="1:2" ht="16.5" customHeight="1">
      <c r="A75" s="59"/>
      <c r="B75" s="98" t="s">
        <v>345</v>
      </c>
    </row>
    <row r="76" spans="1:2" ht="61.5" customHeight="1">
      <c r="A76" s="65"/>
      <c r="B76" s="89" t="s">
        <v>393</v>
      </c>
    </row>
    <row r="77" spans="1:2" ht="28.5" customHeight="1">
      <c r="A77" s="65"/>
      <c r="B77" s="89" t="s">
        <v>394</v>
      </c>
    </row>
    <row r="78" spans="1:2" ht="52.5" customHeight="1">
      <c r="A78" s="65"/>
      <c r="B78" s="89" t="s">
        <v>623</v>
      </c>
    </row>
    <row r="79" spans="1:2" ht="38.25" customHeight="1">
      <c r="A79" s="65"/>
      <c r="B79" s="334" t="s">
        <v>346</v>
      </c>
    </row>
    <row r="80" spans="1:2" ht="37.5" customHeight="1">
      <c r="A80" s="65"/>
      <c r="B80" s="334" t="s">
        <v>347</v>
      </c>
    </row>
    <row r="81" spans="1:2" ht="50.25" customHeight="1">
      <c r="A81" s="65"/>
      <c r="B81" s="334" t="s">
        <v>348</v>
      </c>
    </row>
    <row r="82" spans="1:2" ht="15" customHeight="1">
      <c r="A82" s="65"/>
      <c r="B82" s="334" t="s">
        <v>349</v>
      </c>
    </row>
    <row r="83" spans="1:2" ht="18" customHeight="1">
      <c r="A83" s="65"/>
      <c r="B83" s="334" t="s">
        <v>350</v>
      </c>
    </row>
    <row r="84" spans="1:2" ht="51" customHeight="1">
      <c r="A84" s="65"/>
      <c r="B84" s="334" t="s">
        <v>9</v>
      </c>
    </row>
    <row r="85" spans="1:2" ht="48" customHeight="1">
      <c r="A85" s="65"/>
      <c r="B85" s="334" t="s">
        <v>491</v>
      </c>
    </row>
    <row r="86" spans="1:2" ht="27.75" customHeight="1">
      <c r="A86" s="65"/>
      <c r="B86" s="334" t="s">
        <v>351</v>
      </c>
    </row>
    <row r="87" spans="1:2" ht="30" customHeight="1">
      <c r="A87" s="65"/>
      <c r="B87" s="334" t="s">
        <v>352</v>
      </c>
    </row>
    <row r="88" spans="1:2" ht="27" customHeight="1">
      <c r="A88" s="65"/>
      <c r="B88" s="395" t="s">
        <v>624</v>
      </c>
    </row>
    <row r="89" spans="1:2" ht="26.25" customHeight="1">
      <c r="A89" s="65"/>
      <c r="B89" s="395" t="s">
        <v>534</v>
      </c>
    </row>
    <row r="90" spans="1:2" ht="18" customHeight="1">
      <c r="A90" s="65"/>
      <c r="B90" s="395" t="s">
        <v>535</v>
      </c>
    </row>
    <row r="91" spans="1:2" ht="39.75" customHeight="1">
      <c r="A91" s="65"/>
      <c r="B91" s="334" t="s">
        <v>688</v>
      </c>
    </row>
    <row r="92" spans="1:2" ht="53.25" customHeight="1">
      <c r="A92" s="65"/>
      <c r="B92" s="89" t="s">
        <v>625</v>
      </c>
    </row>
    <row r="93" spans="1:2" ht="13.5" customHeight="1">
      <c r="A93" s="65"/>
      <c r="B93" s="98" t="s">
        <v>353</v>
      </c>
    </row>
    <row r="94" spans="1:2" ht="39" customHeight="1">
      <c r="A94" s="65"/>
      <c r="B94" s="89" t="s">
        <v>354</v>
      </c>
    </row>
    <row r="95" spans="1:2" ht="40.5" customHeight="1">
      <c r="A95" s="65"/>
      <c r="B95" s="89" t="s">
        <v>355</v>
      </c>
    </row>
    <row r="96" spans="1:2" ht="12.75" customHeight="1">
      <c r="A96" s="65"/>
      <c r="B96" s="98" t="s">
        <v>356</v>
      </c>
    </row>
    <row r="97" spans="1:2" ht="37.5" customHeight="1">
      <c r="A97" s="65"/>
      <c r="B97" s="89" t="s">
        <v>357</v>
      </c>
    </row>
    <row r="98" spans="1:2" ht="29.25" customHeight="1">
      <c r="A98" s="65"/>
      <c r="B98" s="89" t="s">
        <v>626</v>
      </c>
    </row>
    <row r="99" spans="1:2" ht="63.75" customHeight="1">
      <c r="A99" s="65"/>
      <c r="B99" s="89" t="s">
        <v>627</v>
      </c>
    </row>
    <row r="100" spans="1:2" ht="15" customHeight="1">
      <c r="A100" s="65"/>
      <c r="B100" s="98" t="s">
        <v>358</v>
      </c>
    </row>
    <row r="101" spans="1:2" ht="37.5" customHeight="1">
      <c r="A101" s="65"/>
      <c r="B101" s="89" t="s">
        <v>361</v>
      </c>
    </row>
    <row r="102" spans="1:2" ht="14.25" customHeight="1">
      <c r="A102" s="65"/>
      <c r="B102" s="89" t="s">
        <v>359</v>
      </c>
    </row>
    <row r="103" spans="1:2" ht="51.75" customHeight="1">
      <c r="A103" s="65"/>
      <c r="B103" s="89" t="s">
        <v>402</v>
      </c>
    </row>
    <row r="104" spans="1:2" ht="40.5" customHeight="1">
      <c r="A104" s="65"/>
      <c r="B104" s="89" t="s">
        <v>403</v>
      </c>
    </row>
    <row r="105" spans="1:2" ht="33" customHeight="1">
      <c r="A105" s="65"/>
      <c r="B105" s="89" t="s">
        <v>360</v>
      </c>
    </row>
    <row r="106" spans="1:2" ht="60" customHeight="1">
      <c r="A106" s="65"/>
      <c r="B106" s="89" t="s">
        <v>362</v>
      </c>
    </row>
    <row r="107" spans="1:2" ht="23.25" customHeight="1">
      <c r="A107" s="65"/>
      <c r="B107" s="89" t="s">
        <v>363</v>
      </c>
    </row>
    <row r="108" spans="1:2" ht="15" customHeight="1">
      <c r="A108" s="65"/>
      <c r="B108" s="89" t="s">
        <v>364</v>
      </c>
    </row>
    <row r="109" spans="1:2" ht="26.25" customHeight="1">
      <c r="A109" s="65"/>
      <c r="B109" s="89" t="s">
        <v>365</v>
      </c>
    </row>
    <row r="110" spans="1:2" ht="15" customHeight="1">
      <c r="A110" s="65"/>
      <c r="B110" s="98" t="s">
        <v>366</v>
      </c>
    </row>
    <row r="111" spans="1:2" ht="15" customHeight="1">
      <c r="A111" s="65"/>
      <c r="B111" s="89" t="s">
        <v>367</v>
      </c>
    </row>
    <row r="112" spans="1:2" ht="27" customHeight="1">
      <c r="A112" s="65"/>
      <c r="B112" s="89" t="s">
        <v>368</v>
      </c>
    </row>
    <row r="113" spans="1:2" ht="38.25" customHeight="1">
      <c r="A113" s="65"/>
      <c r="B113" s="89" t="s">
        <v>369</v>
      </c>
    </row>
    <row r="114" spans="1:2" ht="21" customHeight="1">
      <c r="A114" s="65"/>
      <c r="B114" s="89" t="s">
        <v>370</v>
      </c>
    </row>
    <row r="115" spans="1:2" ht="25.5" customHeight="1">
      <c r="A115" s="65"/>
      <c r="B115" s="98" t="s">
        <v>10</v>
      </c>
    </row>
    <row r="116" spans="1:2" ht="42" customHeight="1">
      <c r="A116" s="95" t="s">
        <v>6</v>
      </c>
      <c r="B116" s="87" t="s">
        <v>686</v>
      </c>
    </row>
    <row r="117" spans="1:2" ht="15.75" customHeight="1">
      <c r="A117" s="95"/>
      <c r="B117" s="89" t="s">
        <v>371</v>
      </c>
    </row>
    <row r="118" spans="1:2" ht="24.75" customHeight="1">
      <c r="A118" s="95"/>
      <c r="B118" s="89" t="s">
        <v>410</v>
      </c>
    </row>
    <row r="119" spans="1:2" ht="15" customHeight="1">
      <c r="A119" s="95"/>
      <c r="B119" s="89" t="s">
        <v>372</v>
      </c>
    </row>
    <row r="120" spans="1:2" ht="24.75" customHeight="1">
      <c r="A120" s="95"/>
      <c r="B120" s="89" t="s">
        <v>373</v>
      </c>
    </row>
    <row r="121" spans="1:2" ht="29.25" customHeight="1">
      <c r="A121" s="95"/>
      <c r="B121" s="89" t="s">
        <v>687</v>
      </c>
    </row>
    <row r="122" spans="1:2" ht="85.5" customHeight="1">
      <c r="A122" s="95"/>
      <c r="B122" s="89" t="s">
        <v>374</v>
      </c>
    </row>
    <row r="123" spans="1:2" ht="24.75" customHeight="1">
      <c r="A123" s="90"/>
      <c r="B123" s="97" t="s">
        <v>375</v>
      </c>
    </row>
    <row r="124" spans="1:2" ht="26.25" customHeight="1">
      <c r="A124" s="90"/>
      <c r="B124" s="87" t="s">
        <v>376</v>
      </c>
    </row>
    <row r="125" spans="1:2" ht="29.25" customHeight="1">
      <c r="A125" s="90"/>
      <c r="B125" s="87" t="s">
        <v>377</v>
      </c>
    </row>
    <row r="126" spans="1:2" ht="24" customHeight="1">
      <c r="A126" s="90"/>
      <c r="B126" s="87" t="s">
        <v>378</v>
      </c>
    </row>
    <row r="127" spans="1:2" ht="28.5" customHeight="1">
      <c r="A127" s="90"/>
      <c r="B127" s="87" t="s">
        <v>379</v>
      </c>
    </row>
    <row r="128" spans="1:2" ht="40.5" customHeight="1">
      <c r="A128" s="90"/>
      <c r="B128" s="87" t="s">
        <v>380</v>
      </c>
    </row>
    <row r="129" spans="1:2" ht="30" customHeight="1">
      <c r="A129" s="90"/>
      <c r="B129" s="87" t="s">
        <v>381</v>
      </c>
    </row>
    <row r="130" spans="1:2" ht="31.5" customHeight="1">
      <c r="A130" s="90"/>
      <c r="B130" s="87" t="s">
        <v>382</v>
      </c>
    </row>
    <row r="131" spans="1:2" ht="15" customHeight="1">
      <c r="A131" s="90"/>
      <c r="B131" s="87" t="s">
        <v>383</v>
      </c>
    </row>
    <row r="132" spans="1:2" ht="39" customHeight="1">
      <c r="A132" s="90"/>
      <c r="B132" s="87" t="s">
        <v>384</v>
      </c>
    </row>
    <row r="133" spans="1:2" ht="39" customHeight="1">
      <c r="A133" s="90"/>
      <c r="B133" s="87" t="s">
        <v>385</v>
      </c>
    </row>
    <row r="134" spans="1:2" ht="51" customHeight="1">
      <c r="A134" s="90"/>
      <c r="B134" s="87" t="s">
        <v>628</v>
      </c>
    </row>
    <row r="135" spans="1:2" ht="51" customHeight="1">
      <c r="A135" s="90"/>
      <c r="B135" s="87" t="s">
        <v>492</v>
      </c>
    </row>
    <row r="136" spans="1:2" ht="36" customHeight="1">
      <c r="A136" s="90"/>
      <c r="B136" s="87" t="s">
        <v>386</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60" max="1" man="1"/>
    <brk id="78" max="1" man="1"/>
    <brk id="99" max="1" man="1"/>
    <brk id="12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topLeftCell="A10" zoomScale="90" zoomScaleNormal="100" zoomScaleSheetLayoutView="90" workbookViewId="0">
      <selection activeCell="B10" sqref="B10"/>
    </sheetView>
  </sheetViews>
  <sheetFormatPr defaultRowHeight="15"/>
  <cols>
    <col min="1" max="1" width="20.125" customWidth="1"/>
    <col min="2" max="6" width="17.125" customWidth="1"/>
    <col min="7" max="7" width="16.125" customWidth="1"/>
    <col min="8" max="8" width="17.625" customWidth="1"/>
  </cols>
  <sheetData>
    <row r="1" spans="1:9" ht="29.25" customHeight="1">
      <c r="A1" s="1051" t="s">
        <v>325</v>
      </c>
      <c r="B1" s="1051"/>
      <c r="C1" s="1051"/>
      <c r="D1" s="1051"/>
      <c r="E1" s="1051"/>
      <c r="F1" s="1051"/>
      <c r="G1" s="1051"/>
      <c r="H1" s="1051"/>
    </row>
    <row r="3" spans="1:9" ht="29.25" customHeight="1">
      <c r="A3" s="1072" t="s">
        <v>572</v>
      </c>
      <c r="B3" s="1072"/>
      <c r="C3" s="1072"/>
      <c r="D3" s="1072"/>
      <c r="E3" s="1072"/>
      <c r="F3" s="1072"/>
      <c r="G3" s="1072"/>
      <c r="H3" s="1072"/>
      <c r="I3" s="384" t="s">
        <v>528</v>
      </c>
    </row>
    <row r="4" spans="1:9" ht="15" customHeight="1">
      <c r="A4" s="1076" t="s">
        <v>13</v>
      </c>
      <c r="B4" s="1073" t="s">
        <v>432</v>
      </c>
      <c r="C4" s="1074" t="s">
        <v>35</v>
      </c>
      <c r="D4" s="1074"/>
      <c r="E4" s="1074"/>
      <c r="F4" s="1074"/>
      <c r="G4" s="1074"/>
      <c r="H4" s="1074"/>
    </row>
    <row r="5" spans="1:9" ht="53.25" customHeight="1">
      <c r="A5" s="1077"/>
      <c r="B5" s="1073"/>
      <c r="C5" s="1075" t="s">
        <v>208</v>
      </c>
      <c r="D5" s="1075" t="s">
        <v>433</v>
      </c>
      <c r="E5" s="1075" t="s">
        <v>261</v>
      </c>
      <c r="F5" s="1075" t="s">
        <v>434</v>
      </c>
      <c r="G5" s="1075" t="s">
        <v>498</v>
      </c>
      <c r="H5" s="1075"/>
    </row>
    <row r="6" spans="1:9" ht="28.5" customHeight="1">
      <c r="A6" s="1077"/>
      <c r="B6" s="1073"/>
      <c r="C6" s="1075"/>
      <c r="D6" s="1075"/>
      <c r="E6" s="1075"/>
      <c r="F6" s="1075"/>
      <c r="G6" s="322" t="s">
        <v>115</v>
      </c>
      <c r="H6" s="284" t="s">
        <v>209</v>
      </c>
    </row>
    <row r="7" spans="1:9" ht="17.25" customHeight="1">
      <c r="A7" s="1078"/>
      <c r="B7" s="1079" t="s">
        <v>659</v>
      </c>
      <c r="C7" s="1080"/>
      <c r="D7" s="1080"/>
      <c r="E7" s="1080"/>
      <c r="F7" s="1080"/>
      <c r="G7" s="1080"/>
      <c r="H7" s="1081"/>
    </row>
    <row r="8" spans="1:9" ht="21" customHeight="1">
      <c r="A8" s="267" t="s">
        <v>68</v>
      </c>
      <c r="B8" s="755">
        <f>SUM(B9:B24)</f>
        <v>1009653</v>
      </c>
      <c r="C8" s="755">
        <f t="shared" ref="C8:H8" si="0">SUM(C9:C24)</f>
        <v>9117</v>
      </c>
      <c r="D8" s="755">
        <f t="shared" si="0"/>
        <v>6640</v>
      </c>
      <c r="E8" s="755">
        <f t="shared" si="0"/>
        <v>16183</v>
      </c>
      <c r="F8" s="858">
        <f t="shared" si="0"/>
        <v>0</v>
      </c>
      <c r="G8" s="755">
        <f t="shared" si="0"/>
        <v>977713</v>
      </c>
      <c r="H8" s="755">
        <f t="shared" si="0"/>
        <v>107802</v>
      </c>
      <c r="I8" s="539"/>
    </row>
    <row r="9" spans="1:9" ht="21" customHeight="1">
      <c r="A9" s="269" t="s">
        <v>42</v>
      </c>
      <c r="B9" s="757">
        <f>SUM(C9:G9)</f>
        <v>34183</v>
      </c>
      <c r="C9" s="775">
        <v>118</v>
      </c>
      <c r="D9" s="775">
        <v>741</v>
      </c>
      <c r="E9" s="775">
        <v>349</v>
      </c>
      <c r="F9" s="776">
        <v>0</v>
      </c>
      <c r="G9" s="775">
        <v>32975</v>
      </c>
      <c r="H9" s="775">
        <v>1560</v>
      </c>
      <c r="I9" s="539"/>
    </row>
    <row r="10" spans="1:9" ht="21" customHeight="1">
      <c r="A10" s="269" t="s">
        <v>43</v>
      </c>
      <c r="B10" s="757">
        <f t="shared" ref="B10:B24" si="1">SUM(C10:G10)</f>
        <v>53419</v>
      </c>
      <c r="C10" s="775">
        <v>715</v>
      </c>
      <c r="D10" s="775">
        <v>156</v>
      </c>
      <c r="E10" s="775">
        <v>773</v>
      </c>
      <c r="F10" s="776">
        <v>0</v>
      </c>
      <c r="G10" s="775">
        <v>51775</v>
      </c>
      <c r="H10" s="775">
        <v>2019</v>
      </c>
      <c r="I10" s="539"/>
    </row>
    <row r="11" spans="1:9" ht="21" customHeight="1">
      <c r="A11" s="269" t="s">
        <v>44</v>
      </c>
      <c r="B11" s="757">
        <f t="shared" si="1"/>
        <v>128194</v>
      </c>
      <c r="C11" s="775">
        <v>400</v>
      </c>
      <c r="D11" s="775">
        <v>817</v>
      </c>
      <c r="E11" s="775">
        <v>1783</v>
      </c>
      <c r="F11" s="776">
        <v>0</v>
      </c>
      <c r="G11" s="775">
        <v>125194</v>
      </c>
      <c r="H11" s="775">
        <v>5639</v>
      </c>
      <c r="I11" s="539"/>
    </row>
    <row r="12" spans="1:9" ht="21" customHeight="1">
      <c r="A12" s="269" t="s">
        <v>45</v>
      </c>
      <c r="B12" s="757">
        <f t="shared" si="1"/>
        <v>11729</v>
      </c>
      <c r="C12" s="775">
        <v>73</v>
      </c>
      <c r="D12" s="775">
        <v>38</v>
      </c>
      <c r="E12" s="775">
        <v>130</v>
      </c>
      <c r="F12" s="776">
        <v>0</v>
      </c>
      <c r="G12" s="775">
        <v>11488</v>
      </c>
      <c r="H12" s="775">
        <v>930</v>
      </c>
      <c r="I12" s="539"/>
    </row>
    <row r="13" spans="1:9" ht="21" customHeight="1">
      <c r="A13" s="269" t="s">
        <v>46</v>
      </c>
      <c r="B13" s="757">
        <f t="shared" si="1"/>
        <v>79624</v>
      </c>
      <c r="C13" s="775">
        <v>935</v>
      </c>
      <c r="D13" s="775">
        <v>1050</v>
      </c>
      <c r="E13" s="775">
        <v>1037</v>
      </c>
      <c r="F13" s="776">
        <v>0</v>
      </c>
      <c r="G13" s="775">
        <v>76602</v>
      </c>
      <c r="H13" s="775">
        <v>5730</v>
      </c>
      <c r="I13" s="539"/>
    </row>
    <row r="14" spans="1:9" ht="21" customHeight="1">
      <c r="A14" s="269" t="s">
        <v>47</v>
      </c>
      <c r="B14" s="757">
        <f t="shared" si="1"/>
        <v>122093</v>
      </c>
      <c r="C14" s="775">
        <v>3343</v>
      </c>
      <c r="D14" s="775">
        <v>136</v>
      </c>
      <c r="E14" s="775">
        <v>1960</v>
      </c>
      <c r="F14" s="776">
        <v>0</v>
      </c>
      <c r="G14" s="775">
        <v>116654</v>
      </c>
      <c r="H14" s="775">
        <v>42001</v>
      </c>
      <c r="I14" s="539"/>
    </row>
    <row r="15" spans="1:9" ht="21" customHeight="1">
      <c r="A15" s="269" t="s">
        <v>48</v>
      </c>
      <c r="B15" s="757">
        <f t="shared" si="1"/>
        <v>141798</v>
      </c>
      <c r="C15" s="775">
        <v>798</v>
      </c>
      <c r="D15" s="775">
        <v>1921</v>
      </c>
      <c r="E15" s="775">
        <v>1893</v>
      </c>
      <c r="F15" s="776">
        <v>0</v>
      </c>
      <c r="G15" s="775">
        <v>137186</v>
      </c>
      <c r="H15" s="775">
        <v>9157</v>
      </c>
      <c r="I15" s="539"/>
    </row>
    <row r="16" spans="1:9" ht="21" customHeight="1">
      <c r="A16" s="269" t="s">
        <v>49</v>
      </c>
      <c r="B16" s="757">
        <f t="shared" si="1"/>
        <v>21706</v>
      </c>
      <c r="C16" s="775">
        <v>87</v>
      </c>
      <c r="D16" s="775">
        <v>79</v>
      </c>
      <c r="E16" s="775">
        <v>169</v>
      </c>
      <c r="F16" s="776">
        <v>0</v>
      </c>
      <c r="G16" s="775">
        <v>21371</v>
      </c>
      <c r="H16" s="775">
        <v>1173</v>
      </c>
      <c r="I16" s="539"/>
    </row>
    <row r="17" spans="1:9" ht="21" customHeight="1">
      <c r="A17" s="269" t="s">
        <v>50</v>
      </c>
      <c r="B17" s="757">
        <f t="shared" si="1"/>
        <v>74464</v>
      </c>
      <c r="C17" s="775">
        <v>273</v>
      </c>
      <c r="D17" s="775">
        <v>42</v>
      </c>
      <c r="E17" s="775">
        <v>2433</v>
      </c>
      <c r="F17" s="776">
        <v>0</v>
      </c>
      <c r="G17" s="775">
        <v>71716</v>
      </c>
      <c r="H17" s="775">
        <v>13028</v>
      </c>
      <c r="I17" s="539"/>
    </row>
    <row r="18" spans="1:9" ht="21" customHeight="1">
      <c r="A18" s="269" t="s">
        <v>51</v>
      </c>
      <c r="B18" s="757">
        <f t="shared" si="1"/>
        <v>71183</v>
      </c>
      <c r="C18" s="775">
        <v>391</v>
      </c>
      <c r="D18" s="775">
        <v>370</v>
      </c>
      <c r="E18" s="775">
        <v>1166</v>
      </c>
      <c r="F18" s="776">
        <v>0</v>
      </c>
      <c r="G18" s="775">
        <v>69256</v>
      </c>
      <c r="H18" s="775">
        <v>4334</v>
      </c>
      <c r="I18" s="539"/>
    </row>
    <row r="19" spans="1:9" ht="21" customHeight="1">
      <c r="A19" s="269" t="s">
        <v>52</v>
      </c>
      <c r="B19" s="757">
        <f t="shared" si="1"/>
        <v>33902</v>
      </c>
      <c r="C19" s="775">
        <v>198</v>
      </c>
      <c r="D19" s="775">
        <v>267</v>
      </c>
      <c r="E19" s="775">
        <v>491</v>
      </c>
      <c r="F19" s="776">
        <v>0</v>
      </c>
      <c r="G19" s="775">
        <v>32946</v>
      </c>
      <c r="H19" s="775">
        <v>3278</v>
      </c>
      <c r="I19" s="539"/>
    </row>
    <row r="20" spans="1:9" ht="21" customHeight="1">
      <c r="A20" s="269" t="s">
        <v>53</v>
      </c>
      <c r="B20" s="757">
        <f t="shared" si="1"/>
        <v>27735</v>
      </c>
      <c r="C20" s="775">
        <v>74</v>
      </c>
      <c r="D20" s="775">
        <v>76</v>
      </c>
      <c r="E20" s="775">
        <v>516</v>
      </c>
      <c r="F20" s="776">
        <v>0</v>
      </c>
      <c r="G20" s="775">
        <v>27069</v>
      </c>
      <c r="H20" s="775">
        <v>3996</v>
      </c>
      <c r="I20" s="539"/>
    </row>
    <row r="21" spans="1:9" ht="21" customHeight="1">
      <c r="A21" s="269" t="s">
        <v>54</v>
      </c>
      <c r="B21" s="757">
        <f t="shared" si="1"/>
        <v>55878</v>
      </c>
      <c r="C21" s="775">
        <v>171</v>
      </c>
      <c r="D21" s="775">
        <v>90</v>
      </c>
      <c r="E21" s="775">
        <v>1146</v>
      </c>
      <c r="F21" s="776">
        <v>0</v>
      </c>
      <c r="G21" s="775">
        <v>54471</v>
      </c>
      <c r="H21" s="775">
        <v>5929</v>
      </c>
      <c r="I21" s="539"/>
    </row>
    <row r="22" spans="1:9" ht="21" customHeight="1">
      <c r="A22" s="269" t="s">
        <v>55</v>
      </c>
      <c r="B22" s="757">
        <f t="shared" si="1"/>
        <v>35402</v>
      </c>
      <c r="C22" s="775">
        <v>248</v>
      </c>
      <c r="D22" s="775">
        <v>18</v>
      </c>
      <c r="E22" s="775">
        <v>439</v>
      </c>
      <c r="F22" s="776">
        <v>0</v>
      </c>
      <c r="G22" s="775">
        <v>34697</v>
      </c>
      <c r="H22" s="775">
        <v>1325</v>
      </c>
      <c r="I22" s="539"/>
    </row>
    <row r="23" spans="1:9" ht="21" customHeight="1">
      <c r="A23" s="269" t="s">
        <v>56</v>
      </c>
      <c r="B23" s="757">
        <f t="shared" si="1"/>
        <v>98482</v>
      </c>
      <c r="C23" s="775">
        <v>1223</v>
      </c>
      <c r="D23" s="775">
        <v>721</v>
      </c>
      <c r="E23" s="775">
        <v>1652</v>
      </c>
      <c r="F23" s="776">
        <v>0</v>
      </c>
      <c r="G23" s="775">
        <v>94886</v>
      </c>
      <c r="H23" s="775">
        <v>6934</v>
      </c>
      <c r="I23" s="539"/>
    </row>
    <row r="24" spans="1:9" ht="21" customHeight="1">
      <c r="A24" s="271" t="s">
        <v>57</v>
      </c>
      <c r="B24" s="759">
        <f t="shared" si="1"/>
        <v>19861</v>
      </c>
      <c r="C24" s="777">
        <v>70</v>
      </c>
      <c r="D24" s="777">
        <v>118</v>
      </c>
      <c r="E24" s="777">
        <v>246</v>
      </c>
      <c r="F24" s="778">
        <v>0</v>
      </c>
      <c r="G24" s="777">
        <v>19427</v>
      </c>
      <c r="H24" s="777">
        <v>769</v>
      </c>
      <c r="I24" s="539"/>
    </row>
    <row r="25" spans="1:9" s="61" customFormat="1" ht="26.25" customHeight="1">
      <c r="A25" s="1070" t="s">
        <v>630</v>
      </c>
      <c r="B25" s="1070"/>
      <c r="C25" s="1070"/>
      <c r="D25" s="1070"/>
      <c r="E25" s="1070"/>
      <c r="F25" s="1070"/>
      <c r="G25" s="1070"/>
      <c r="H25" s="1070"/>
    </row>
    <row r="26" spans="1:9" s="61" customFormat="1" ht="26.25" customHeight="1">
      <c r="A26" s="1071" t="s">
        <v>210</v>
      </c>
      <c r="B26" s="1071"/>
      <c r="C26" s="1071"/>
      <c r="D26" s="1071"/>
      <c r="E26" s="1071"/>
      <c r="F26" s="1071"/>
      <c r="G26" s="1071"/>
      <c r="H26" s="1071"/>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horizontalDpi="4294967293" verticalDpi="4294967293" r:id="rId1"/>
  <headerFooter differentFirst="1" alignWithMargins="0">
    <oddFooter>&amp;C&amp;"Arial,Normalny"&amp;9&amp;P</oddFooter>
  </headerFooter>
  <ignoredErrors>
    <ignoredError sqref="B9 B10:B16 B17:B2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topLeftCell="A31" zoomScaleNormal="100" zoomScaleSheetLayoutView="100" workbookViewId="0">
      <selection activeCell="B31" sqref="B31:B46"/>
    </sheetView>
  </sheetViews>
  <sheetFormatPr defaultRowHeight="15"/>
  <cols>
    <col min="1" max="1" width="25.625" customWidth="1"/>
    <col min="2" max="2" width="21.875" customWidth="1"/>
    <col min="3" max="4" width="20.75" customWidth="1"/>
  </cols>
  <sheetData>
    <row r="1" spans="1:5" ht="25.5" customHeight="1">
      <c r="A1" s="1051" t="s">
        <v>325</v>
      </c>
      <c r="B1" s="1051"/>
      <c r="C1" s="1051"/>
      <c r="D1" s="1051"/>
    </row>
    <row r="2" spans="1:5" ht="44.25" customHeight="1">
      <c r="A2" s="1083" t="s">
        <v>573</v>
      </c>
      <c r="B2" s="1083"/>
      <c r="C2" s="1083"/>
      <c r="D2" s="1083"/>
      <c r="E2" s="384" t="s">
        <v>528</v>
      </c>
    </row>
    <row r="3" spans="1:5" ht="18.75" customHeight="1">
      <c r="A3" s="934" t="s">
        <v>13</v>
      </c>
      <c r="B3" s="925" t="s">
        <v>242</v>
      </c>
      <c r="C3" s="286" t="s">
        <v>35</v>
      </c>
      <c r="D3" s="285"/>
    </row>
    <row r="4" spans="1:5" ht="14.25" customHeight="1">
      <c r="A4" s="926"/>
      <c r="B4" s="925"/>
      <c r="C4" s="925" t="s">
        <v>226</v>
      </c>
      <c r="D4" s="925" t="s">
        <v>227</v>
      </c>
    </row>
    <row r="5" spans="1:5" ht="12.75" customHeight="1">
      <c r="A5" s="926"/>
      <c r="B5" s="925"/>
      <c r="C5" s="925"/>
      <c r="D5" s="925"/>
    </row>
    <row r="6" spans="1:5" ht="18" customHeight="1">
      <c r="A6" s="927"/>
      <c r="B6" s="1079" t="s">
        <v>659</v>
      </c>
      <c r="C6" s="940"/>
      <c r="D6" s="1069"/>
    </row>
    <row r="7" spans="1:5" ht="21" customHeight="1">
      <c r="A7" s="266" t="s">
        <v>68</v>
      </c>
      <c r="B7" s="755">
        <f>SUM(B8:B23)</f>
        <v>68702</v>
      </c>
      <c r="C7" s="755">
        <f t="shared" ref="C7:D7" si="0">SUM(C8:C23)</f>
        <v>62717</v>
      </c>
      <c r="D7" s="755">
        <f t="shared" si="0"/>
        <v>5985</v>
      </c>
      <c r="E7" s="540"/>
    </row>
    <row r="8" spans="1:5" ht="18.75" customHeight="1">
      <c r="A8" s="268" t="s">
        <v>42</v>
      </c>
      <c r="B8" s="757">
        <f>SUM(C8:D8)</f>
        <v>2956</v>
      </c>
      <c r="C8" s="775">
        <v>2683</v>
      </c>
      <c r="D8" s="775">
        <v>273</v>
      </c>
      <c r="E8" s="540"/>
    </row>
    <row r="9" spans="1:5" ht="18.75" customHeight="1">
      <c r="A9" s="268" t="s">
        <v>43</v>
      </c>
      <c r="B9" s="757">
        <f t="shared" ref="B9:B23" si="1">SUM(C9:D9)</f>
        <v>3069</v>
      </c>
      <c r="C9" s="775">
        <v>2878</v>
      </c>
      <c r="D9" s="775">
        <v>191</v>
      </c>
      <c r="E9" s="540"/>
    </row>
    <row r="10" spans="1:5" ht="18.75" customHeight="1">
      <c r="A10" s="268" t="s">
        <v>44</v>
      </c>
      <c r="B10" s="757">
        <f t="shared" si="1"/>
        <v>8436</v>
      </c>
      <c r="C10" s="775">
        <v>7971</v>
      </c>
      <c r="D10" s="775">
        <v>465</v>
      </c>
      <c r="E10" s="540"/>
    </row>
    <row r="11" spans="1:5" ht="18.75" customHeight="1">
      <c r="A11" s="268" t="s">
        <v>45</v>
      </c>
      <c r="B11" s="757">
        <f t="shared" si="1"/>
        <v>1123</v>
      </c>
      <c r="C11" s="775">
        <v>1018</v>
      </c>
      <c r="D11" s="775">
        <v>105</v>
      </c>
      <c r="E11" s="540"/>
    </row>
    <row r="12" spans="1:5" ht="18.75" customHeight="1">
      <c r="A12" s="268" t="s">
        <v>46</v>
      </c>
      <c r="B12" s="757">
        <f t="shared" si="1"/>
        <v>6109</v>
      </c>
      <c r="C12" s="775">
        <v>5636</v>
      </c>
      <c r="D12" s="775">
        <v>473</v>
      </c>
      <c r="E12" s="540"/>
    </row>
    <row r="13" spans="1:5" ht="18.75" customHeight="1">
      <c r="A13" s="268" t="s">
        <v>47</v>
      </c>
      <c r="B13" s="757">
        <f t="shared" si="1"/>
        <v>7257</v>
      </c>
      <c r="C13" s="775">
        <v>6213</v>
      </c>
      <c r="D13" s="775">
        <v>1044</v>
      </c>
      <c r="E13" s="540"/>
    </row>
    <row r="14" spans="1:5" ht="18.75" customHeight="1">
      <c r="A14" s="268" t="s">
        <v>48</v>
      </c>
      <c r="B14" s="757">
        <f t="shared" si="1"/>
        <v>9240</v>
      </c>
      <c r="C14" s="775">
        <v>8638</v>
      </c>
      <c r="D14" s="775">
        <v>602</v>
      </c>
      <c r="E14" s="540"/>
    </row>
    <row r="15" spans="1:5" ht="18.75" customHeight="1">
      <c r="A15" s="268" t="s">
        <v>49</v>
      </c>
      <c r="B15" s="757">
        <f t="shared" si="1"/>
        <v>1875</v>
      </c>
      <c r="C15" s="775">
        <v>1641</v>
      </c>
      <c r="D15" s="775">
        <v>234</v>
      </c>
      <c r="E15" s="540"/>
    </row>
    <row r="16" spans="1:5" ht="18.75" customHeight="1">
      <c r="A16" s="268" t="s">
        <v>50</v>
      </c>
      <c r="B16" s="757">
        <f t="shared" si="1"/>
        <v>5268</v>
      </c>
      <c r="C16" s="775">
        <v>4891</v>
      </c>
      <c r="D16" s="775">
        <v>377</v>
      </c>
      <c r="E16" s="540"/>
    </row>
    <row r="17" spans="1:5" ht="18.75" customHeight="1">
      <c r="A17" s="268" t="s">
        <v>51</v>
      </c>
      <c r="B17" s="757">
        <f t="shared" si="1"/>
        <v>3814</v>
      </c>
      <c r="C17" s="775">
        <v>3514</v>
      </c>
      <c r="D17" s="775">
        <v>300</v>
      </c>
      <c r="E17" s="540"/>
    </row>
    <row r="18" spans="1:5" ht="18.75" customHeight="1">
      <c r="A18" s="268" t="s">
        <v>52</v>
      </c>
      <c r="B18" s="757">
        <f t="shared" si="1"/>
        <v>2210</v>
      </c>
      <c r="C18" s="775">
        <v>1967</v>
      </c>
      <c r="D18" s="775">
        <v>243</v>
      </c>
      <c r="E18" s="540"/>
    </row>
    <row r="19" spans="1:5" ht="18.75" customHeight="1">
      <c r="A19" s="268" t="s">
        <v>53</v>
      </c>
      <c r="B19" s="757">
        <f t="shared" si="1"/>
        <v>2980</v>
      </c>
      <c r="C19" s="775">
        <v>2704</v>
      </c>
      <c r="D19" s="775">
        <v>276</v>
      </c>
      <c r="E19" s="540"/>
    </row>
    <row r="20" spans="1:5" ht="18.75" customHeight="1">
      <c r="A20" s="268" t="s">
        <v>54</v>
      </c>
      <c r="B20" s="757">
        <f t="shared" si="1"/>
        <v>3236</v>
      </c>
      <c r="C20" s="775">
        <v>3013</v>
      </c>
      <c r="D20" s="775">
        <v>223</v>
      </c>
      <c r="E20" s="540"/>
    </row>
    <row r="21" spans="1:5" ht="18.75" customHeight="1">
      <c r="A21" s="268" t="s">
        <v>55</v>
      </c>
      <c r="B21" s="757">
        <f t="shared" si="1"/>
        <v>2034</v>
      </c>
      <c r="C21" s="775">
        <v>1907</v>
      </c>
      <c r="D21" s="775">
        <v>127</v>
      </c>
      <c r="E21" s="540"/>
    </row>
    <row r="22" spans="1:5" ht="18.75" customHeight="1">
      <c r="A22" s="268" t="s">
        <v>56</v>
      </c>
      <c r="B22" s="757">
        <f t="shared" si="1"/>
        <v>7378</v>
      </c>
      <c r="C22" s="775">
        <v>6423</v>
      </c>
      <c r="D22" s="775">
        <v>955</v>
      </c>
      <c r="E22" s="540"/>
    </row>
    <row r="23" spans="1:5" ht="18.75" customHeight="1">
      <c r="A23" s="270" t="s">
        <v>57</v>
      </c>
      <c r="B23" s="759">
        <f t="shared" si="1"/>
        <v>1717</v>
      </c>
      <c r="C23" s="777">
        <v>1620</v>
      </c>
      <c r="D23" s="777">
        <v>97</v>
      </c>
      <c r="E23" s="540"/>
    </row>
    <row r="24" spans="1:5" ht="16.5" customHeight="1"/>
    <row r="25" spans="1:5" ht="40.5" customHeight="1">
      <c r="A25" s="1083" t="s">
        <v>637</v>
      </c>
      <c r="B25" s="1083"/>
      <c r="C25" s="1083"/>
      <c r="D25" s="1083"/>
    </row>
    <row r="26" spans="1:5" ht="21" customHeight="1">
      <c r="A26" s="1085" t="s">
        <v>13</v>
      </c>
      <c r="B26" s="1084" t="s">
        <v>242</v>
      </c>
      <c r="C26" s="286" t="s">
        <v>35</v>
      </c>
      <c r="D26" s="285"/>
    </row>
    <row r="27" spans="1:5">
      <c r="A27" s="1086"/>
      <c r="B27" s="1084"/>
      <c r="C27" s="925" t="s">
        <v>226</v>
      </c>
      <c r="D27" s="925" t="s">
        <v>227</v>
      </c>
    </row>
    <row r="28" spans="1:5" ht="14.25" customHeight="1">
      <c r="A28" s="1086"/>
      <c r="B28" s="1084"/>
      <c r="C28" s="925"/>
      <c r="D28" s="925"/>
    </row>
    <row r="29" spans="1:5" ht="16.5" customHeight="1">
      <c r="A29" s="1087"/>
      <c r="B29" s="1079" t="s">
        <v>659</v>
      </c>
      <c r="C29" s="940"/>
      <c r="D29" s="1069"/>
    </row>
    <row r="30" spans="1:5" ht="21" customHeight="1">
      <c r="A30" s="266" t="s">
        <v>68</v>
      </c>
      <c r="B30" s="755">
        <f>SUM(B31:B46)</f>
        <v>17793</v>
      </c>
      <c r="C30" s="755">
        <f t="shared" ref="C30:D30" si="2">SUM(C31:C46)</f>
        <v>15738</v>
      </c>
      <c r="D30" s="755">
        <f t="shared" si="2"/>
        <v>2055</v>
      </c>
      <c r="E30" s="540"/>
    </row>
    <row r="31" spans="1:5" ht="18.75" customHeight="1">
      <c r="A31" s="268" t="s">
        <v>42</v>
      </c>
      <c r="B31" s="757">
        <f>SUM(C31:D31)</f>
        <v>532</v>
      </c>
      <c r="C31" s="775">
        <v>464</v>
      </c>
      <c r="D31" s="775">
        <v>68</v>
      </c>
      <c r="E31" s="540"/>
    </row>
    <row r="32" spans="1:5" ht="18.75" customHeight="1">
      <c r="A32" s="268" t="s">
        <v>43</v>
      </c>
      <c r="B32" s="757">
        <f t="shared" ref="B32:B46" si="3">SUM(C32:D32)</f>
        <v>1205</v>
      </c>
      <c r="C32" s="775">
        <v>1083</v>
      </c>
      <c r="D32" s="775">
        <v>122</v>
      </c>
      <c r="E32" s="540"/>
    </row>
    <row r="33" spans="1:5" ht="18.75" customHeight="1">
      <c r="A33" s="268" t="s">
        <v>44</v>
      </c>
      <c r="B33" s="757">
        <f t="shared" si="3"/>
        <v>2305</v>
      </c>
      <c r="C33" s="775">
        <v>2145</v>
      </c>
      <c r="D33" s="775">
        <v>160</v>
      </c>
      <c r="E33" s="540"/>
    </row>
    <row r="34" spans="1:5" ht="18.75" customHeight="1">
      <c r="A34" s="268" t="s">
        <v>45</v>
      </c>
      <c r="B34" s="757">
        <f t="shared" si="3"/>
        <v>255</v>
      </c>
      <c r="C34" s="775">
        <v>222</v>
      </c>
      <c r="D34" s="775">
        <v>33</v>
      </c>
      <c r="E34" s="540"/>
    </row>
    <row r="35" spans="1:5" ht="18.75" customHeight="1">
      <c r="A35" s="268" t="s">
        <v>46</v>
      </c>
      <c r="B35" s="757">
        <f t="shared" si="3"/>
        <v>1356</v>
      </c>
      <c r="C35" s="775">
        <v>1212</v>
      </c>
      <c r="D35" s="775">
        <v>144</v>
      </c>
      <c r="E35" s="540"/>
    </row>
    <row r="36" spans="1:5" ht="18.75" customHeight="1">
      <c r="A36" s="268" t="s">
        <v>47</v>
      </c>
      <c r="B36" s="757">
        <f t="shared" si="3"/>
        <v>2262</v>
      </c>
      <c r="C36" s="775">
        <v>1866</v>
      </c>
      <c r="D36" s="775">
        <v>396</v>
      </c>
      <c r="E36" s="540"/>
    </row>
    <row r="37" spans="1:5" ht="18.75" customHeight="1">
      <c r="A37" s="268" t="s">
        <v>48</v>
      </c>
      <c r="B37" s="757">
        <f t="shared" si="3"/>
        <v>1914</v>
      </c>
      <c r="C37" s="775">
        <v>1791</v>
      </c>
      <c r="D37" s="775">
        <v>123</v>
      </c>
      <c r="E37" s="540"/>
    </row>
    <row r="38" spans="1:5" ht="18.75" customHeight="1">
      <c r="A38" s="268" t="s">
        <v>49</v>
      </c>
      <c r="B38" s="757">
        <f t="shared" si="3"/>
        <v>523</v>
      </c>
      <c r="C38" s="775">
        <v>425</v>
      </c>
      <c r="D38" s="775">
        <v>98</v>
      </c>
      <c r="E38" s="540"/>
    </row>
    <row r="39" spans="1:5" ht="18.75" customHeight="1">
      <c r="A39" s="268" t="s">
        <v>50</v>
      </c>
      <c r="B39" s="757">
        <f t="shared" si="3"/>
        <v>1003</v>
      </c>
      <c r="C39" s="775">
        <v>905</v>
      </c>
      <c r="D39" s="775">
        <v>98</v>
      </c>
      <c r="E39" s="540"/>
    </row>
    <row r="40" spans="1:5" ht="18.75" customHeight="1">
      <c r="A40" s="268" t="s">
        <v>51</v>
      </c>
      <c r="B40" s="757">
        <f t="shared" si="3"/>
        <v>1518</v>
      </c>
      <c r="C40" s="775">
        <v>1331</v>
      </c>
      <c r="D40" s="775">
        <v>187</v>
      </c>
      <c r="E40" s="540"/>
    </row>
    <row r="41" spans="1:5" ht="18.75" customHeight="1">
      <c r="A41" s="268" t="s">
        <v>52</v>
      </c>
      <c r="B41" s="757">
        <f t="shared" si="3"/>
        <v>604</v>
      </c>
      <c r="C41" s="775">
        <v>486</v>
      </c>
      <c r="D41" s="775">
        <v>118</v>
      </c>
      <c r="E41" s="540"/>
    </row>
    <row r="42" spans="1:5" ht="18.75" customHeight="1">
      <c r="A42" s="268" t="s">
        <v>53</v>
      </c>
      <c r="B42" s="757">
        <f t="shared" si="3"/>
        <v>444</v>
      </c>
      <c r="C42" s="775">
        <v>387</v>
      </c>
      <c r="D42" s="775">
        <v>57</v>
      </c>
      <c r="E42" s="540"/>
    </row>
    <row r="43" spans="1:5" ht="18.75" customHeight="1">
      <c r="A43" s="268" t="s">
        <v>54</v>
      </c>
      <c r="B43" s="757">
        <f t="shared" si="3"/>
        <v>1008</v>
      </c>
      <c r="C43" s="775">
        <v>937</v>
      </c>
      <c r="D43" s="775">
        <v>71</v>
      </c>
      <c r="E43" s="540"/>
    </row>
    <row r="44" spans="1:5" ht="18.75" customHeight="1">
      <c r="A44" s="268" t="s">
        <v>55</v>
      </c>
      <c r="B44" s="757">
        <f t="shared" si="3"/>
        <v>765</v>
      </c>
      <c r="C44" s="775">
        <v>679</v>
      </c>
      <c r="D44" s="775">
        <v>86</v>
      </c>
      <c r="E44" s="540"/>
    </row>
    <row r="45" spans="1:5" ht="18.75" customHeight="1">
      <c r="A45" s="268" t="s">
        <v>56</v>
      </c>
      <c r="B45" s="757">
        <f t="shared" si="3"/>
        <v>1553</v>
      </c>
      <c r="C45" s="775">
        <v>1316</v>
      </c>
      <c r="D45" s="775">
        <v>237</v>
      </c>
      <c r="E45" s="540"/>
    </row>
    <row r="46" spans="1:5" ht="18.75" customHeight="1">
      <c r="A46" s="270" t="s">
        <v>57</v>
      </c>
      <c r="B46" s="759">
        <f t="shared" si="3"/>
        <v>546</v>
      </c>
      <c r="C46" s="777">
        <v>489</v>
      </c>
      <c r="D46" s="777">
        <v>57</v>
      </c>
      <c r="E46" s="540"/>
    </row>
    <row r="47" spans="1:5" ht="30" customHeight="1">
      <c r="A47" s="1082" t="s">
        <v>631</v>
      </c>
      <c r="B47" s="1082"/>
      <c r="C47" s="1082"/>
      <c r="D47" s="1082"/>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topLeftCell="A4" zoomScaleNormal="100" zoomScaleSheetLayoutView="100" workbookViewId="0">
      <selection activeCell="E8" sqref="E8"/>
    </sheetView>
  </sheetViews>
  <sheetFormatPr defaultRowHeight="15"/>
  <cols>
    <col min="1" max="1" width="16.125" customWidth="1"/>
    <col min="2" max="3" width="11.75" customWidth="1"/>
    <col min="4" max="5" width="10.625" customWidth="1"/>
    <col min="6" max="7" width="11.75" customWidth="1"/>
    <col min="8" max="8" width="11.125" customWidth="1"/>
    <col min="9" max="9" width="12.625" customWidth="1"/>
    <col min="10" max="10" width="12.5" bestFit="1" customWidth="1"/>
  </cols>
  <sheetData>
    <row r="1" spans="1:10" ht="27.75" customHeight="1">
      <c r="A1" s="1091" t="s">
        <v>325</v>
      </c>
      <c r="B1" s="1091"/>
      <c r="C1" s="1091"/>
      <c r="D1" s="1091"/>
      <c r="E1" s="1091"/>
      <c r="F1" s="1091"/>
      <c r="G1" s="1091"/>
      <c r="H1" s="1091"/>
      <c r="I1" s="1091"/>
    </row>
    <row r="2" spans="1:10" ht="33" customHeight="1">
      <c r="A2" s="1092" t="s">
        <v>574</v>
      </c>
      <c r="B2" s="1092"/>
      <c r="C2" s="1092"/>
      <c r="D2" s="1092"/>
      <c r="E2" s="1092"/>
      <c r="F2" s="1092"/>
      <c r="G2" s="1092"/>
      <c r="H2" s="1092"/>
      <c r="I2" s="1092"/>
      <c r="J2" s="384" t="s">
        <v>528</v>
      </c>
    </row>
    <row r="3" spans="1:10" ht="21.75" customHeight="1">
      <c r="A3" s="1093" t="s">
        <v>13</v>
      </c>
      <c r="B3" s="1096" t="s">
        <v>228</v>
      </c>
      <c r="C3" s="1097"/>
      <c r="D3" s="1098"/>
      <c r="E3" s="1096" t="s">
        <v>229</v>
      </c>
      <c r="F3" s="1097"/>
      <c r="G3" s="1098"/>
      <c r="H3" s="1093" t="s">
        <v>230</v>
      </c>
      <c r="I3" s="1093" t="s">
        <v>439</v>
      </c>
    </row>
    <row r="4" spans="1:10" ht="72.75" customHeight="1">
      <c r="A4" s="1094"/>
      <c r="B4" s="305" t="s">
        <v>115</v>
      </c>
      <c r="C4" s="305" t="s">
        <v>651</v>
      </c>
      <c r="D4" s="305" t="s">
        <v>650</v>
      </c>
      <c r="E4" s="305" t="s">
        <v>115</v>
      </c>
      <c r="F4" s="306" t="s">
        <v>231</v>
      </c>
      <c r="G4" s="305" t="s">
        <v>650</v>
      </c>
      <c r="H4" s="1095"/>
      <c r="I4" s="1095"/>
    </row>
    <row r="5" spans="1:10" ht="14.25" customHeight="1">
      <c r="A5" s="1094"/>
      <c r="B5" s="1108" t="s">
        <v>663</v>
      </c>
      <c r="C5" s="1109"/>
      <c r="D5" s="1109"/>
      <c r="E5" s="1109"/>
      <c r="F5" s="1109"/>
      <c r="G5" s="1109"/>
      <c r="H5" s="1109"/>
      <c r="I5" s="1110"/>
    </row>
    <row r="6" spans="1:10" ht="15" customHeight="1">
      <c r="A6" s="1095"/>
      <c r="B6" s="1099" t="s">
        <v>327</v>
      </c>
      <c r="C6" s="1100"/>
      <c r="D6" s="1100"/>
      <c r="E6" s="1100"/>
      <c r="F6" s="1100"/>
      <c r="G6" s="1100"/>
      <c r="H6" s="1100"/>
      <c r="I6" s="1101"/>
    </row>
    <row r="7" spans="1:10" ht="19.5" customHeight="1">
      <c r="A7" s="287" t="s">
        <v>68</v>
      </c>
      <c r="B7" s="288">
        <f>SUM(B8:B23)</f>
        <v>693049772.07000005</v>
      </c>
      <c r="C7" s="288">
        <f t="shared" ref="C7:I7" si="0">SUM(C8:C23)</f>
        <v>179428613.31000003</v>
      </c>
      <c r="D7" s="288">
        <f t="shared" si="0"/>
        <v>513621158.75999999</v>
      </c>
      <c r="E7" s="288">
        <f t="shared" si="0"/>
        <v>691940783.97000003</v>
      </c>
      <c r="F7" s="289">
        <f t="shared" si="0"/>
        <v>179877619.63</v>
      </c>
      <c r="G7" s="290">
        <f t="shared" si="0"/>
        <v>512063164.34000009</v>
      </c>
      <c r="H7" s="291">
        <f>E7/B7</f>
        <v>0.99839984349653887</v>
      </c>
      <c r="I7" s="292">
        <f t="shared" si="0"/>
        <v>16163977</v>
      </c>
      <c r="J7" s="456"/>
    </row>
    <row r="8" spans="1:10" ht="17.25" customHeight="1">
      <c r="A8" s="293" t="s">
        <v>42</v>
      </c>
      <c r="B8" s="294">
        <f>SUM(C8:D8)</f>
        <v>25392783.029999997</v>
      </c>
      <c r="C8" s="779">
        <v>6136536.9500000002</v>
      </c>
      <c r="D8" s="780">
        <v>19256246.079999998</v>
      </c>
      <c r="E8" s="781">
        <v>25166221.09</v>
      </c>
      <c r="F8" s="782">
        <v>6095381.1100000003</v>
      </c>
      <c r="G8" s="783">
        <v>19070839.98</v>
      </c>
      <c r="H8" s="784">
        <v>0.99107770346667678</v>
      </c>
      <c r="I8" s="785">
        <v>257388</v>
      </c>
      <c r="J8" s="456"/>
    </row>
    <row r="9" spans="1:10" ht="17.25" customHeight="1">
      <c r="A9" s="293" t="s">
        <v>43</v>
      </c>
      <c r="B9" s="294">
        <f t="shared" ref="B9:B23" si="1">SUM(C9:D9)</f>
        <v>38498258.670000002</v>
      </c>
      <c r="C9" s="779">
        <v>9459728.9900000002</v>
      </c>
      <c r="D9" s="780">
        <v>29038529.68</v>
      </c>
      <c r="E9" s="781">
        <v>38063573.990000002</v>
      </c>
      <c r="F9" s="782">
        <v>9415524.9199999999</v>
      </c>
      <c r="G9" s="783">
        <v>28648049.07</v>
      </c>
      <c r="H9" s="784">
        <v>0.98870897814558223</v>
      </c>
      <c r="I9" s="785">
        <v>534484</v>
      </c>
      <c r="J9" s="456"/>
    </row>
    <row r="10" spans="1:10" ht="17.25" customHeight="1">
      <c r="A10" s="293" t="s">
        <v>44</v>
      </c>
      <c r="B10" s="294">
        <f t="shared" si="1"/>
        <v>87306898.689999998</v>
      </c>
      <c r="C10" s="779">
        <v>22955512.629999999</v>
      </c>
      <c r="D10" s="780">
        <v>64351386.060000002</v>
      </c>
      <c r="E10" s="781">
        <v>87694902.280000001</v>
      </c>
      <c r="F10" s="782">
        <v>23212659.18</v>
      </c>
      <c r="G10" s="783">
        <v>64482243.100000001</v>
      </c>
      <c r="H10" s="784">
        <v>1.0044441343790906</v>
      </c>
      <c r="I10" s="785">
        <v>2212714</v>
      </c>
      <c r="J10" s="456"/>
    </row>
    <row r="11" spans="1:10" ht="17.25" customHeight="1">
      <c r="A11" s="293" t="s">
        <v>45</v>
      </c>
      <c r="B11" s="294">
        <f t="shared" si="1"/>
        <v>8853164.7899999991</v>
      </c>
      <c r="C11" s="779">
        <v>2090555.31</v>
      </c>
      <c r="D11" s="780">
        <v>6762609.4799999995</v>
      </c>
      <c r="E11" s="781">
        <v>8665331.4700000007</v>
      </c>
      <c r="F11" s="782">
        <v>2046096.19</v>
      </c>
      <c r="G11" s="783">
        <v>6619235.2800000003</v>
      </c>
      <c r="H11" s="784">
        <v>0.97878348314354613</v>
      </c>
      <c r="I11" s="785">
        <v>92979</v>
      </c>
      <c r="J11" s="456"/>
    </row>
    <row r="12" spans="1:10" ht="17.25" customHeight="1">
      <c r="A12" s="293" t="s">
        <v>46</v>
      </c>
      <c r="B12" s="294">
        <f t="shared" si="1"/>
        <v>53863830.280000001</v>
      </c>
      <c r="C12" s="779">
        <v>14078886.189999999</v>
      </c>
      <c r="D12" s="780">
        <v>39784944.090000004</v>
      </c>
      <c r="E12" s="781">
        <v>53873057.530000001</v>
      </c>
      <c r="F12" s="782">
        <v>14136136.67</v>
      </c>
      <c r="G12" s="783">
        <v>39736920.859999999</v>
      </c>
      <c r="H12" s="784">
        <v>1.0001713069782086</v>
      </c>
      <c r="I12" s="785">
        <v>982285</v>
      </c>
      <c r="J12" s="456"/>
    </row>
    <row r="13" spans="1:10" ht="17.25" customHeight="1">
      <c r="A13" s="293" t="s">
        <v>47</v>
      </c>
      <c r="B13" s="294">
        <f t="shared" si="1"/>
        <v>79321988.150000006</v>
      </c>
      <c r="C13" s="779">
        <v>21661548.219999999</v>
      </c>
      <c r="D13" s="780">
        <v>57660439.930000007</v>
      </c>
      <c r="E13" s="781">
        <v>79019436.120000005</v>
      </c>
      <c r="F13" s="782">
        <v>21607366.699999999</v>
      </c>
      <c r="G13" s="783">
        <v>57412069.420000002</v>
      </c>
      <c r="H13" s="784">
        <v>0.99618577349034843</v>
      </c>
      <c r="I13" s="785">
        <v>3083143</v>
      </c>
      <c r="J13" s="456"/>
    </row>
    <row r="14" spans="1:10" ht="17.25" customHeight="1">
      <c r="A14" s="293" t="s">
        <v>48</v>
      </c>
      <c r="B14" s="294">
        <f t="shared" si="1"/>
        <v>96399011.989999995</v>
      </c>
      <c r="C14" s="779">
        <v>25485700.620000001</v>
      </c>
      <c r="D14" s="780">
        <v>70913311.36999999</v>
      </c>
      <c r="E14" s="781">
        <v>96744238.849999994</v>
      </c>
      <c r="F14" s="782">
        <v>25680180.91</v>
      </c>
      <c r="G14" s="783">
        <v>71064057.939999998</v>
      </c>
      <c r="H14" s="784">
        <v>1.0035812281980214</v>
      </c>
      <c r="I14" s="785">
        <v>1967819</v>
      </c>
      <c r="J14" s="456"/>
    </row>
    <row r="15" spans="1:10" ht="17.25" customHeight="1">
      <c r="A15" s="293" t="s">
        <v>49</v>
      </c>
      <c r="B15" s="294">
        <f t="shared" si="1"/>
        <v>15935015.120000001</v>
      </c>
      <c r="C15" s="779">
        <v>3821022.77</v>
      </c>
      <c r="D15" s="780">
        <v>12113992.350000001</v>
      </c>
      <c r="E15" s="781">
        <v>15959464.110000001</v>
      </c>
      <c r="F15" s="782">
        <v>3828408.64</v>
      </c>
      <c r="G15" s="783">
        <v>12131055.470000001</v>
      </c>
      <c r="H15" s="784">
        <v>1.0015342934924056</v>
      </c>
      <c r="I15" s="785">
        <v>293658</v>
      </c>
      <c r="J15" s="456"/>
    </row>
    <row r="16" spans="1:10" ht="17.25" customHeight="1">
      <c r="A16" s="293" t="s">
        <v>50</v>
      </c>
      <c r="B16" s="294">
        <f t="shared" si="1"/>
        <v>49535699.719999999</v>
      </c>
      <c r="C16" s="779">
        <v>12943430.970000001</v>
      </c>
      <c r="D16" s="780">
        <v>36592268.75</v>
      </c>
      <c r="E16" s="781">
        <v>49664003.710000001</v>
      </c>
      <c r="F16" s="782">
        <v>13014232.359999999</v>
      </c>
      <c r="G16" s="783">
        <v>36649771.350000001</v>
      </c>
      <c r="H16" s="784">
        <v>1.0025901317781971</v>
      </c>
      <c r="I16" s="785">
        <v>1772122</v>
      </c>
      <c r="J16" s="456"/>
    </row>
    <row r="17" spans="1:10" ht="17.25" customHeight="1">
      <c r="A17" s="293" t="s">
        <v>51</v>
      </c>
      <c r="B17" s="294">
        <f t="shared" si="1"/>
        <v>47366511.840000004</v>
      </c>
      <c r="C17" s="779">
        <v>12673060.699999999</v>
      </c>
      <c r="D17" s="780">
        <v>34693451.140000001</v>
      </c>
      <c r="E17" s="781">
        <v>47244057.870000005</v>
      </c>
      <c r="F17" s="782">
        <v>12652554.310000001</v>
      </c>
      <c r="G17" s="783">
        <v>34591503.560000002</v>
      </c>
      <c r="H17" s="784">
        <v>0.99741475643354027</v>
      </c>
      <c r="I17" s="785">
        <v>1194045</v>
      </c>
      <c r="J17" s="456"/>
    </row>
    <row r="18" spans="1:10" ht="17.25" customHeight="1">
      <c r="A18" s="293" t="s">
        <v>52</v>
      </c>
      <c r="B18" s="294">
        <f t="shared" si="1"/>
        <v>23900965.149999995</v>
      </c>
      <c r="C18" s="779">
        <v>6005146.8600000003</v>
      </c>
      <c r="D18" s="780">
        <v>17895818.289999995</v>
      </c>
      <c r="E18" s="781">
        <v>23722642.490000002</v>
      </c>
      <c r="F18" s="782">
        <v>5986177.3200000003</v>
      </c>
      <c r="G18" s="783">
        <v>17736465.170000002</v>
      </c>
      <c r="H18" s="784">
        <v>0.99253910212910412</v>
      </c>
      <c r="I18" s="785">
        <v>526934</v>
      </c>
      <c r="J18" s="456"/>
    </row>
    <row r="19" spans="1:10" ht="17.25" customHeight="1">
      <c r="A19" s="293" t="s">
        <v>53</v>
      </c>
      <c r="B19" s="294">
        <f t="shared" si="1"/>
        <v>19628236.469999999</v>
      </c>
      <c r="C19" s="779">
        <v>4902809.9000000004</v>
      </c>
      <c r="D19" s="780">
        <v>14725426.57</v>
      </c>
      <c r="E19" s="781">
        <v>19505128.359999999</v>
      </c>
      <c r="F19" s="782">
        <v>4896376.84</v>
      </c>
      <c r="G19" s="783">
        <v>14608751.52</v>
      </c>
      <c r="H19" s="784">
        <v>0.99372800963610974</v>
      </c>
      <c r="I19" s="785">
        <v>299223</v>
      </c>
      <c r="J19" s="456"/>
    </row>
    <row r="20" spans="1:10" ht="17.25" customHeight="1">
      <c r="A20" s="295" t="s">
        <v>54</v>
      </c>
      <c r="B20" s="294">
        <f t="shared" si="1"/>
        <v>37472519.82</v>
      </c>
      <c r="C20" s="779">
        <v>9889086.0899999999</v>
      </c>
      <c r="D20" s="780">
        <v>27583433.73</v>
      </c>
      <c r="E20" s="781">
        <v>37896031.390000001</v>
      </c>
      <c r="F20" s="782">
        <v>10039956.689999999</v>
      </c>
      <c r="G20" s="783">
        <v>27856074.699999999</v>
      </c>
      <c r="H20" s="784">
        <v>1.0113019239708017</v>
      </c>
      <c r="I20" s="785">
        <v>1017422</v>
      </c>
      <c r="J20" s="456"/>
    </row>
    <row r="21" spans="1:10" ht="17.25" customHeight="1">
      <c r="A21" s="295" t="s">
        <v>55</v>
      </c>
      <c r="B21" s="294">
        <f t="shared" si="1"/>
        <v>25584414.639999997</v>
      </c>
      <c r="C21" s="779">
        <v>6312689.25</v>
      </c>
      <c r="D21" s="780">
        <v>19271725.389999997</v>
      </c>
      <c r="E21" s="781">
        <v>25575118.07</v>
      </c>
      <c r="F21" s="782">
        <v>6363809.9000000004</v>
      </c>
      <c r="G21" s="783">
        <v>19211308.170000002</v>
      </c>
      <c r="H21" s="784">
        <v>0.99963663151450566</v>
      </c>
      <c r="I21" s="785">
        <v>482082</v>
      </c>
      <c r="J21" s="456"/>
    </row>
    <row r="22" spans="1:10" ht="17.25" customHeight="1">
      <c r="A22" s="295" t="s">
        <v>56</v>
      </c>
      <c r="B22" s="294">
        <f t="shared" si="1"/>
        <v>68272032.530000001</v>
      </c>
      <c r="C22" s="779">
        <v>17411010.890000001</v>
      </c>
      <c r="D22" s="780">
        <v>50861021.639999993</v>
      </c>
      <c r="E22" s="781">
        <v>67383275.780000001</v>
      </c>
      <c r="F22" s="782">
        <v>17249935.219999999</v>
      </c>
      <c r="G22" s="783">
        <v>50133340.560000002</v>
      </c>
      <c r="H22" s="784">
        <v>0.98698212551956088</v>
      </c>
      <c r="I22" s="785">
        <v>1340460</v>
      </c>
      <c r="J22" s="456"/>
    </row>
    <row r="23" spans="1:10" ht="17.25" customHeight="1">
      <c r="A23" s="296" t="s">
        <v>57</v>
      </c>
      <c r="B23" s="297">
        <f t="shared" si="1"/>
        <v>15718441.180000002</v>
      </c>
      <c r="C23" s="786">
        <v>3601886.97</v>
      </c>
      <c r="D23" s="787">
        <v>12116554.210000001</v>
      </c>
      <c r="E23" s="788">
        <v>15764300.859999999</v>
      </c>
      <c r="F23" s="789">
        <v>3652822.67</v>
      </c>
      <c r="G23" s="790">
        <v>12111478.189999999</v>
      </c>
      <c r="H23" s="791">
        <v>1.0029175717537659</v>
      </c>
      <c r="I23" s="792">
        <v>107219</v>
      </c>
      <c r="J23" s="456"/>
    </row>
    <row r="24" spans="1:10" ht="39.75" customHeight="1">
      <c r="A24" s="1088" t="s">
        <v>505</v>
      </c>
      <c r="B24" s="1088"/>
      <c r="C24" s="1088"/>
      <c r="D24" s="1088"/>
      <c r="E24" s="1088"/>
      <c r="F24" s="1088"/>
      <c r="G24" s="1088"/>
      <c r="H24" s="1088"/>
      <c r="I24" s="1088"/>
    </row>
    <row r="25" spans="1:10" ht="26.25" customHeight="1">
      <c r="A25" s="309"/>
      <c r="B25" s="309"/>
      <c r="C25" s="309"/>
      <c r="D25" s="309"/>
      <c r="E25" s="309"/>
      <c r="F25" s="309"/>
      <c r="G25" s="309"/>
      <c r="H25" s="309"/>
      <c r="I25" s="309"/>
    </row>
    <row r="26" spans="1:10" ht="42" customHeight="1">
      <c r="A26" s="1102" t="s">
        <v>575</v>
      </c>
      <c r="B26" s="1102"/>
      <c r="C26" s="1102"/>
      <c r="D26" s="1102"/>
    </row>
    <row r="27" spans="1:10" ht="22.5" customHeight="1">
      <c r="A27" s="1103" t="s">
        <v>13</v>
      </c>
      <c r="B27" s="1089" t="s">
        <v>113</v>
      </c>
      <c r="C27" s="1090"/>
    </row>
    <row r="28" spans="1:10" ht="47.25" customHeight="1">
      <c r="A28" s="1104"/>
      <c r="B28" s="307" t="s">
        <v>232</v>
      </c>
      <c r="C28" s="308" t="s">
        <v>233</v>
      </c>
    </row>
    <row r="29" spans="1:10" ht="14.25" customHeight="1">
      <c r="A29" s="1105"/>
      <c r="B29" s="1106" t="s">
        <v>663</v>
      </c>
      <c r="C29" s="1107"/>
    </row>
    <row r="30" spans="1:10">
      <c r="A30" s="298" t="s">
        <v>68</v>
      </c>
      <c r="B30" s="335">
        <f>SUM(B31:B46)</f>
        <v>22972</v>
      </c>
      <c r="C30" s="335">
        <f>SUM(C31:C46)</f>
        <v>39230</v>
      </c>
      <c r="D30" s="540"/>
      <c r="E30" s="540"/>
    </row>
    <row r="31" spans="1:10" ht="17.25" customHeight="1">
      <c r="A31" s="299" t="s">
        <v>42</v>
      </c>
      <c r="B31" s="300">
        <v>733</v>
      </c>
      <c r="C31" s="301">
        <v>1258</v>
      </c>
    </row>
    <row r="32" spans="1:10" ht="17.25" customHeight="1">
      <c r="A32" s="299" t="s">
        <v>43</v>
      </c>
      <c r="B32" s="300">
        <v>989</v>
      </c>
      <c r="C32" s="301">
        <v>1842</v>
      </c>
    </row>
    <row r="33" spans="1:3" ht="17.25" customHeight="1">
      <c r="A33" s="299" t="s">
        <v>44</v>
      </c>
      <c r="B33" s="300">
        <v>2897</v>
      </c>
      <c r="C33" s="301">
        <v>5293</v>
      </c>
    </row>
    <row r="34" spans="1:3" ht="17.25" customHeight="1">
      <c r="A34" s="299" t="s">
        <v>45</v>
      </c>
      <c r="B34" s="300">
        <v>298</v>
      </c>
      <c r="C34" s="301">
        <v>469</v>
      </c>
    </row>
    <row r="35" spans="1:3" ht="17.25" customHeight="1">
      <c r="A35" s="299" t="s">
        <v>46</v>
      </c>
      <c r="B35" s="300">
        <v>1800</v>
      </c>
      <c r="C35" s="301">
        <v>3221</v>
      </c>
    </row>
    <row r="36" spans="1:3" ht="17.25" customHeight="1">
      <c r="A36" s="299" t="s">
        <v>47</v>
      </c>
      <c r="B36" s="300">
        <v>3619</v>
      </c>
      <c r="C36" s="301">
        <v>5410</v>
      </c>
    </row>
    <row r="37" spans="1:3" ht="17.25" customHeight="1">
      <c r="A37" s="299" t="s">
        <v>48</v>
      </c>
      <c r="B37" s="300">
        <v>2576</v>
      </c>
      <c r="C37" s="301">
        <v>4729</v>
      </c>
    </row>
    <row r="38" spans="1:3" ht="17.25" customHeight="1">
      <c r="A38" s="299" t="s">
        <v>49</v>
      </c>
      <c r="B38" s="300">
        <v>454</v>
      </c>
      <c r="C38" s="301">
        <v>909</v>
      </c>
    </row>
    <row r="39" spans="1:3" ht="17.25" customHeight="1">
      <c r="A39" s="299" t="s">
        <v>50</v>
      </c>
      <c r="B39" s="300">
        <v>2476</v>
      </c>
      <c r="C39" s="301">
        <v>3851</v>
      </c>
    </row>
    <row r="40" spans="1:3" ht="17.25" customHeight="1">
      <c r="A40" s="299" t="s">
        <v>51</v>
      </c>
      <c r="B40" s="300">
        <v>1336</v>
      </c>
      <c r="C40" s="301">
        <v>2355</v>
      </c>
    </row>
    <row r="41" spans="1:3" ht="17.25" customHeight="1">
      <c r="A41" s="299" t="s">
        <v>52</v>
      </c>
      <c r="B41" s="300">
        <v>661</v>
      </c>
      <c r="C41" s="301">
        <v>1135</v>
      </c>
    </row>
    <row r="42" spans="1:3" ht="17.25" customHeight="1">
      <c r="A42" s="299" t="s">
        <v>53</v>
      </c>
      <c r="B42" s="300">
        <v>633</v>
      </c>
      <c r="C42" s="301">
        <v>1013</v>
      </c>
    </row>
    <row r="43" spans="1:3" ht="17.25" customHeight="1">
      <c r="A43" s="299" t="s">
        <v>54</v>
      </c>
      <c r="B43" s="300">
        <v>1354</v>
      </c>
      <c r="C43" s="301">
        <v>2505</v>
      </c>
    </row>
    <row r="44" spans="1:3" ht="17.25" customHeight="1">
      <c r="A44" s="299" t="s">
        <v>55</v>
      </c>
      <c r="B44" s="300">
        <v>696</v>
      </c>
      <c r="C44" s="301">
        <v>1257</v>
      </c>
    </row>
    <row r="45" spans="1:3" ht="17.25" customHeight="1">
      <c r="A45" s="299" t="s">
        <v>56</v>
      </c>
      <c r="B45" s="300">
        <v>2024</v>
      </c>
      <c r="C45" s="301">
        <v>3213</v>
      </c>
    </row>
    <row r="46" spans="1:3" ht="17.25" customHeight="1">
      <c r="A46" s="302" t="s">
        <v>57</v>
      </c>
      <c r="B46" s="303">
        <v>426</v>
      </c>
      <c r="C46" s="304">
        <v>770</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horizontalDpi="4294967293" verticalDpi="4294967293" r:id="rId1"/>
  <headerFooter differentFirst="1" alignWithMargins="0">
    <oddFooter>&amp;C&amp;"Arial,Normalny"&amp;9&amp;P</oddFooter>
  </headerFooter>
  <ignoredErrors>
    <ignoredError sqref="B8:B2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pageSetUpPr fitToPage="1"/>
  </sheetPr>
  <dimension ref="A1:AA41"/>
  <sheetViews>
    <sheetView showGridLines="0" view="pageBreakPreview" topLeftCell="A13" zoomScale="90" zoomScaleNormal="100" zoomScaleSheetLayoutView="90" workbookViewId="0">
      <selection activeCell="I31" sqref="I31"/>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3.875" customWidth="1"/>
    <col min="10" max="11" width="10" customWidth="1"/>
    <col min="12" max="12" width="10.25" customWidth="1"/>
    <col min="13" max="13" width="9.875" customWidth="1"/>
  </cols>
  <sheetData>
    <row r="1" spans="1:27" ht="27.75" customHeight="1">
      <c r="A1" s="1113" t="s">
        <v>328</v>
      </c>
      <c r="B1" s="1113"/>
      <c r="C1" s="1113"/>
      <c r="D1" s="1113"/>
      <c r="E1" s="1113"/>
      <c r="F1" s="1113"/>
      <c r="G1" s="1113"/>
      <c r="H1" s="1113"/>
      <c r="I1" s="1113"/>
      <c r="J1" s="1113"/>
      <c r="K1" s="1113"/>
      <c r="L1" s="1113"/>
      <c r="M1" s="1113"/>
    </row>
    <row r="2" spans="1:27" ht="38.25" customHeight="1">
      <c r="A2" s="1114" t="s">
        <v>576</v>
      </c>
      <c r="B2" s="1114"/>
      <c r="C2" s="1114"/>
      <c r="D2" s="1114"/>
      <c r="E2" s="1114"/>
      <c r="F2" s="1114"/>
      <c r="G2" s="1114"/>
      <c r="H2" s="1114"/>
      <c r="I2" s="1114"/>
      <c r="J2" s="1114"/>
      <c r="K2" s="1114"/>
      <c r="L2" s="1114"/>
      <c r="M2" s="1114"/>
      <c r="N2" s="384" t="s">
        <v>528</v>
      </c>
    </row>
    <row r="3" spans="1:27" ht="15.75" customHeight="1">
      <c r="A3" s="934" t="s">
        <v>13</v>
      </c>
      <c r="B3" s="925" t="s">
        <v>242</v>
      </c>
      <c r="C3" s="1115" t="s">
        <v>35</v>
      </c>
      <c r="D3" s="1116"/>
      <c r="E3" s="1116"/>
      <c r="F3" s="1116"/>
      <c r="G3" s="1116"/>
      <c r="H3" s="1116"/>
      <c r="I3" s="1116"/>
      <c r="J3" s="1116"/>
      <c r="K3" s="1117"/>
      <c r="L3" s="931" t="s">
        <v>440</v>
      </c>
      <c r="M3" s="931" t="s">
        <v>441</v>
      </c>
    </row>
    <row r="4" spans="1:27" ht="66.75" customHeight="1">
      <c r="A4" s="926"/>
      <c r="B4" s="925"/>
      <c r="C4" s="212" t="s">
        <v>527</v>
      </c>
      <c r="D4" s="212" t="s">
        <v>450</v>
      </c>
      <c r="E4" s="212" t="s">
        <v>234</v>
      </c>
      <c r="F4" s="212" t="s">
        <v>235</v>
      </c>
      <c r="G4" s="212" t="s">
        <v>442</v>
      </c>
      <c r="H4" s="212" t="s">
        <v>443</v>
      </c>
      <c r="I4" s="212" t="s">
        <v>444</v>
      </c>
      <c r="J4" s="212" t="s">
        <v>445</v>
      </c>
      <c r="K4" s="212" t="s">
        <v>236</v>
      </c>
      <c r="L4" s="931"/>
      <c r="M4" s="931"/>
      <c r="N4" s="416"/>
    </row>
    <row r="5" spans="1:27" ht="18" customHeight="1">
      <c r="A5" s="927"/>
      <c r="B5" s="1111" t="s">
        <v>664</v>
      </c>
      <c r="C5" s="940"/>
      <c r="D5" s="940"/>
      <c r="E5" s="940"/>
      <c r="F5" s="940"/>
      <c r="G5" s="940"/>
      <c r="H5" s="940"/>
      <c r="I5" s="940"/>
      <c r="J5" s="940"/>
      <c r="K5" s="940"/>
      <c r="L5" s="940"/>
      <c r="M5" s="1069"/>
      <c r="N5" s="458"/>
    </row>
    <row r="6" spans="1:27" ht="21.75" customHeight="1">
      <c r="A6" s="151" t="s">
        <v>115</v>
      </c>
      <c r="B6" s="153">
        <f>SUM(B7:B22)</f>
        <v>1959413</v>
      </c>
      <c r="C6" s="153">
        <f t="shared" ref="C6:M6" si="0">SUM(C7:C22)</f>
        <v>514998</v>
      </c>
      <c r="D6" s="153">
        <f t="shared" si="0"/>
        <v>88312</v>
      </c>
      <c r="E6" s="153">
        <f t="shared" si="0"/>
        <v>318542</v>
      </c>
      <c r="F6" s="153">
        <f t="shared" si="0"/>
        <v>48165</v>
      </c>
      <c r="G6" s="153">
        <f t="shared" si="0"/>
        <v>9686</v>
      </c>
      <c r="H6" s="153">
        <f t="shared" si="0"/>
        <v>2561</v>
      </c>
      <c r="I6" s="153">
        <f t="shared" si="0"/>
        <v>161</v>
      </c>
      <c r="J6" s="153">
        <f t="shared" si="0"/>
        <v>8499</v>
      </c>
      <c r="K6" s="153">
        <f t="shared" si="0"/>
        <v>968489</v>
      </c>
      <c r="L6" s="153">
        <f t="shared" si="0"/>
        <v>448247</v>
      </c>
      <c r="M6" s="153">
        <f t="shared" si="0"/>
        <v>27423</v>
      </c>
      <c r="N6" s="457"/>
      <c r="O6" s="457"/>
      <c r="P6" s="457"/>
      <c r="Q6" s="457"/>
      <c r="R6" s="457"/>
      <c r="S6" s="457"/>
      <c r="T6" s="457"/>
      <c r="U6" s="457"/>
      <c r="V6" s="457"/>
      <c r="W6" s="457"/>
      <c r="X6" s="60"/>
      <c r="Y6" s="60"/>
      <c r="Z6" s="60"/>
      <c r="AA6" s="60"/>
    </row>
    <row r="7" spans="1:27" ht="15.75" customHeight="1">
      <c r="A7" s="144" t="s">
        <v>42</v>
      </c>
      <c r="B7" s="751">
        <f>SUM(C7:K7)</f>
        <v>70658</v>
      </c>
      <c r="C7" s="436">
        <v>15306</v>
      </c>
      <c r="D7" s="436">
        <v>2600</v>
      </c>
      <c r="E7" s="436">
        <v>12837</v>
      </c>
      <c r="F7" s="436">
        <v>2202</v>
      </c>
      <c r="G7" s="436">
        <v>344</v>
      </c>
      <c r="H7" s="436">
        <v>122</v>
      </c>
      <c r="I7" s="436">
        <v>7</v>
      </c>
      <c r="J7" s="436">
        <v>1067</v>
      </c>
      <c r="K7" s="436">
        <v>36173</v>
      </c>
      <c r="L7" s="436">
        <v>11786</v>
      </c>
      <c r="M7" s="436">
        <v>711</v>
      </c>
    </row>
    <row r="8" spans="1:27" ht="15.75" customHeight="1">
      <c r="A8" s="144" t="s">
        <v>43</v>
      </c>
      <c r="B8" s="751">
        <f t="shared" ref="B8:B21" si="1">SUM(C8:K8)</f>
        <v>118219</v>
      </c>
      <c r="C8" s="436">
        <v>16288</v>
      </c>
      <c r="D8" s="436">
        <v>1755</v>
      </c>
      <c r="E8" s="436">
        <v>29045</v>
      </c>
      <c r="F8" s="436">
        <v>3637</v>
      </c>
      <c r="G8" s="436">
        <v>431</v>
      </c>
      <c r="H8" s="436">
        <v>119</v>
      </c>
      <c r="I8" s="436">
        <v>6</v>
      </c>
      <c r="J8" s="436">
        <v>170</v>
      </c>
      <c r="K8" s="436">
        <v>66768</v>
      </c>
      <c r="L8" s="436">
        <v>22306</v>
      </c>
      <c r="M8" s="436">
        <v>1902</v>
      </c>
    </row>
    <row r="9" spans="1:27" ht="15.75" customHeight="1">
      <c r="A9" s="144" t="s">
        <v>44</v>
      </c>
      <c r="B9" s="751">
        <f t="shared" si="1"/>
        <v>248452</v>
      </c>
      <c r="C9" s="436">
        <v>66471</v>
      </c>
      <c r="D9" s="436">
        <v>7294</v>
      </c>
      <c r="E9" s="436">
        <v>45553</v>
      </c>
      <c r="F9" s="436">
        <v>4946</v>
      </c>
      <c r="G9" s="436">
        <v>464</v>
      </c>
      <c r="H9" s="436">
        <v>42</v>
      </c>
      <c r="I9" s="389">
        <v>0</v>
      </c>
      <c r="J9" s="436">
        <v>1029</v>
      </c>
      <c r="K9" s="436">
        <v>122653</v>
      </c>
      <c r="L9" s="436">
        <v>56121</v>
      </c>
      <c r="M9" s="436">
        <v>3715</v>
      </c>
    </row>
    <row r="10" spans="1:27" ht="15.75" customHeight="1">
      <c r="A10" s="144" t="s">
        <v>45</v>
      </c>
      <c r="B10" s="751">
        <f t="shared" si="1"/>
        <v>23899</v>
      </c>
      <c r="C10" s="436">
        <v>5349</v>
      </c>
      <c r="D10" s="436">
        <v>885</v>
      </c>
      <c r="E10" s="436">
        <v>4106</v>
      </c>
      <c r="F10" s="436">
        <v>751</v>
      </c>
      <c r="G10" s="436">
        <v>222</v>
      </c>
      <c r="H10" s="436">
        <v>88</v>
      </c>
      <c r="I10" s="436">
        <v>7</v>
      </c>
      <c r="J10" s="436">
        <v>40</v>
      </c>
      <c r="K10" s="436">
        <v>12451</v>
      </c>
      <c r="L10" s="436">
        <v>4496</v>
      </c>
      <c r="M10" s="436">
        <v>326</v>
      </c>
      <c r="N10" s="435"/>
    </row>
    <row r="11" spans="1:27" ht="15.75" customHeight="1">
      <c r="A11" s="144" t="s">
        <v>46</v>
      </c>
      <c r="B11" s="751">
        <f t="shared" si="1"/>
        <v>161657</v>
      </c>
      <c r="C11" s="436">
        <v>42402</v>
      </c>
      <c r="D11" s="436">
        <v>5267</v>
      </c>
      <c r="E11" s="436">
        <v>25784</v>
      </c>
      <c r="F11" s="436">
        <v>3561</v>
      </c>
      <c r="G11" s="436">
        <v>860</v>
      </c>
      <c r="H11" s="436">
        <v>131</v>
      </c>
      <c r="I11" s="436">
        <v>6</v>
      </c>
      <c r="J11" s="436">
        <v>1177</v>
      </c>
      <c r="K11" s="436">
        <v>82469</v>
      </c>
      <c r="L11" s="436">
        <v>31521</v>
      </c>
      <c r="M11" s="436">
        <v>1314</v>
      </c>
      <c r="N11" s="435"/>
    </row>
    <row r="12" spans="1:27" ht="15.75" customHeight="1">
      <c r="A12" s="144" t="s">
        <v>47</v>
      </c>
      <c r="B12" s="751">
        <f t="shared" si="1"/>
        <v>204180</v>
      </c>
      <c r="C12" s="436">
        <v>79361</v>
      </c>
      <c r="D12" s="436">
        <v>26589</v>
      </c>
      <c r="E12" s="436">
        <v>9954</v>
      </c>
      <c r="F12" s="436">
        <v>1771</v>
      </c>
      <c r="G12" s="436">
        <v>588</v>
      </c>
      <c r="H12" s="436">
        <v>117</v>
      </c>
      <c r="I12" s="436">
        <v>5</v>
      </c>
      <c r="J12" s="436">
        <v>162</v>
      </c>
      <c r="K12" s="436">
        <v>85633</v>
      </c>
      <c r="L12" s="436">
        <v>66006</v>
      </c>
      <c r="M12" s="436">
        <v>4025</v>
      </c>
    </row>
    <row r="13" spans="1:27" ht="15.75" customHeight="1">
      <c r="A13" s="144" t="s">
        <v>48</v>
      </c>
      <c r="B13" s="751">
        <f t="shared" si="1"/>
        <v>291201</v>
      </c>
      <c r="C13" s="436">
        <v>73124</v>
      </c>
      <c r="D13" s="436">
        <v>8639</v>
      </c>
      <c r="E13" s="436">
        <v>49549</v>
      </c>
      <c r="F13" s="436">
        <v>5880</v>
      </c>
      <c r="G13" s="436">
        <v>1454</v>
      </c>
      <c r="H13" s="436">
        <v>262</v>
      </c>
      <c r="I13" s="436">
        <v>19</v>
      </c>
      <c r="J13" s="436">
        <v>2131</v>
      </c>
      <c r="K13" s="436">
        <v>150143</v>
      </c>
      <c r="L13" s="436">
        <v>61923</v>
      </c>
      <c r="M13" s="436">
        <v>3422</v>
      </c>
    </row>
    <row r="14" spans="1:27" ht="15.75" customHeight="1">
      <c r="A14" s="144" t="s">
        <v>49</v>
      </c>
      <c r="B14" s="751">
        <f t="shared" si="1"/>
        <v>40876</v>
      </c>
      <c r="C14" s="436">
        <v>8550</v>
      </c>
      <c r="D14" s="436">
        <v>1633</v>
      </c>
      <c r="E14" s="436">
        <v>9349</v>
      </c>
      <c r="F14" s="436">
        <v>1728</v>
      </c>
      <c r="G14" s="436">
        <v>196</v>
      </c>
      <c r="H14" s="436">
        <v>59</v>
      </c>
      <c r="I14" s="436">
        <v>10</v>
      </c>
      <c r="J14" s="436">
        <v>118</v>
      </c>
      <c r="K14" s="436">
        <v>19233</v>
      </c>
      <c r="L14" s="436">
        <v>10209</v>
      </c>
      <c r="M14" s="436">
        <v>309</v>
      </c>
    </row>
    <row r="15" spans="1:27" ht="15.75" customHeight="1">
      <c r="A15" s="144" t="s">
        <v>50</v>
      </c>
      <c r="B15" s="751">
        <f t="shared" si="1"/>
        <v>125804</v>
      </c>
      <c r="C15" s="436">
        <v>54175</v>
      </c>
      <c r="D15" s="436">
        <v>8428</v>
      </c>
      <c r="E15" s="436">
        <v>6913</v>
      </c>
      <c r="F15" s="436">
        <v>1043</v>
      </c>
      <c r="G15" s="436">
        <v>374</v>
      </c>
      <c r="H15" s="436">
        <v>45</v>
      </c>
      <c r="I15" s="436">
        <v>5</v>
      </c>
      <c r="J15" s="436">
        <v>48</v>
      </c>
      <c r="K15" s="436">
        <v>54773</v>
      </c>
      <c r="L15" s="436">
        <v>33881</v>
      </c>
      <c r="M15" s="436">
        <v>1963</v>
      </c>
    </row>
    <row r="16" spans="1:27" ht="15.75" customHeight="1">
      <c r="A16" s="144" t="s">
        <v>51</v>
      </c>
      <c r="B16" s="751">
        <f t="shared" si="1"/>
        <v>138739</v>
      </c>
      <c r="C16" s="436">
        <v>31512</v>
      </c>
      <c r="D16" s="436">
        <v>4531</v>
      </c>
      <c r="E16" s="436">
        <v>27173</v>
      </c>
      <c r="F16" s="436">
        <v>5228</v>
      </c>
      <c r="G16" s="436">
        <v>356</v>
      </c>
      <c r="H16" s="436">
        <v>42</v>
      </c>
      <c r="I16" s="436">
        <v>1</v>
      </c>
      <c r="J16" s="436">
        <v>895</v>
      </c>
      <c r="K16" s="436">
        <v>69001</v>
      </c>
      <c r="L16" s="436">
        <v>33169</v>
      </c>
      <c r="M16" s="436">
        <v>2311</v>
      </c>
    </row>
    <row r="17" spans="1:13" ht="15.75" customHeight="1">
      <c r="A17" s="144" t="s">
        <v>52</v>
      </c>
      <c r="B17" s="751">
        <f t="shared" si="1"/>
        <v>65455</v>
      </c>
      <c r="C17" s="436">
        <v>15933</v>
      </c>
      <c r="D17" s="436">
        <v>3492</v>
      </c>
      <c r="E17" s="436">
        <v>10788</v>
      </c>
      <c r="F17" s="436">
        <v>2089</v>
      </c>
      <c r="G17" s="436">
        <v>405</v>
      </c>
      <c r="H17" s="436">
        <v>131</v>
      </c>
      <c r="I17" s="436">
        <v>12</v>
      </c>
      <c r="J17" s="436">
        <v>406</v>
      </c>
      <c r="K17" s="436">
        <v>32199</v>
      </c>
      <c r="L17" s="436">
        <v>17327</v>
      </c>
      <c r="M17" s="436">
        <v>1020</v>
      </c>
    </row>
    <row r="18" spans="1:13" ht="15.75" customHeight="1">
      <c r="A18" s="144" t="s">
        <v>53</v>
      </c>
      <c r="B18" s="751">
        <f t="shared" si="1"/>
        <v>53981</v>
      </c>
      <c r="C18" s="436">
        <v>16277</v>
      </c>
      <c r="D18" s="436">
        <v>2788</v>
      </c>
      <c r="E18" s="436">
        <v>5926</v>
      </c>
      <c r="F18" s="436">
        <v>1011</v>
      </c>
      <c r="G18" s="436">
        <v>788</v>
      </c>
      <c r="H18" s="436">
        <v>299</v>
      </c>
      <c r="I18" s="436">
        <v>25</v>
      </c>
      <c r="J18" s="436">
        <v>85</v>
      </c>
      <c r="K18" s="436">
        <v>26782</v>
      </c>
      <c r="L18" s="436">
        <v>10118</v>
      </c>
      <c r="M18" s="436">
        <v>582</v>
      </c>
    </row>
    <row r="19" spans="1:13" ht="15.75" customHeight="1">
      <c r="A19" s="144" t="s">
        <v>54</v>
      </c>
      <c r="B19" s="751">
        <f t="shared" si="1"/>
        <v>108052</v>
      </c>
      <c r="C19" s="436">
        <v>33879</v>
      </c>
      <c r="D19" s="436">
        <v>4309</v>
      </c>
      <c r="E19" s="436">
        <v>15319</v>
      </c>
      <c r="F19" s="436">
        <v>1633</v>
      </c>
      <c r="G19" s="436">
        <v>222</v>
      </c>
      <c r="H19" s="436">
        <v>46</v>
      </c>
      <c r="I19" s="436">
        <v>4</v>
      </c>
      <c r="J19" s="436">
        <v>105</v>
      </c>
      <c r="K19" s="436">
        <v>52535</v>
      </c>
      <c r="L19" s="436">
        <v>23501</v>
      </c>
      <c r="M19" s="436">
        <v>1320</v>
      </c>
    </row>
    <row r="20" spans="1:13" ht="15.75" customHeight="1">
      <c r="A20" s="144" t="s">
        <v>55</v>
      </c>
      <c r="B20" s="751">
        <f t="shared" si="1"/>
        <v>69947</v>
      </c>
      <c r="C20" s="436">
        <v>11602</v>
      </c>
      <c r="D20" s="436">
        <v>1423</v>
      </c>
      <c r="E20" s="436">
        <v>17906</v>
      </c>
      <c r="F20" s="436">
        <v>3050</v>
      </c>
      <c r="G20" s="436">
        <v>505</v>
      </c>
      <c r="H20" s="436">
        <v>136</v>
      </c>
      <c r="I20" s="436">
        <v>3</v>
      </c>
      <c r="J20" s="436">
        <v>46</v>
      </c>
      <c r="K20" s="436">
        <v>35276</v>
      </c>
      <c r="L20" s="436">
        <v>14835</v>
      </c>
      <c r="M20" s="436">
        <v>1195</v>
      </c>
    </row>
    <row r="21" spans="1:13" ht="15.75" customHeight="1">
      <c r="A21" s="144" t="s">
        <v>56</v>
      </c>
      <c r="B21" s="751">
        <f t="shared" si="1"/>
        <v>198145</v>
      </c>
      <c r="C21" s="436">
        <v>36609</v>
      </c>
      <c r="D21" s="436">
        <v>7763</v>
      </c>
      <c r="E21" s="436">
        <v>39664</v>
      </c>
      <c r="F21" s="436">
        <v>8377</v>
      </c>
      <c r="G21" s="436">
        <v>2247</v>
      </c>
      <c r="H21" s="436">
        <v>809</v>
      </c>
      <c r="I21" s="436">
        <v>40</v>
      </c>
      <c r="J21" s="436">
        <v>870</v>
      </c>
      <c r="K21" s="436">
        <v>101766</v>
      </c>
      <c r="L21" s="436">
        <v>43826</v>
      </c>
      <c r="M21" s="436">
        <v>2868</v>
      </c>
    </row>
    <row r="22" spans="1:13" ht="15.75" customHeight="1">
      <c r="A22" s="146" t="s">
        <v>57</v>
      </c>
      <c r="B22" s="752">
        <f>SUM(C22:K22)</f>
        <v>40148</v>
      </c>
      <c r="C22" s="438">
        <v>8160</v>
      </c>
      <c r="D22" s="438">
        <v>916</v>
      </c>
      <c r="E22" s="438">
        <v>8676</v>
      </c>
      <c r="F22" s="438">
        <v>1258</v>
      </c>
      <c r="G22" s="438">
        <v>230</v>
      </c>
      <c r="H22" s="438">
        <v>113</v>
      </c>
      <c r="I22" s="438">
        <v>11</v>
      </c>
      <c r="J22" s="438">
        <v>150</v>
      </c>
      <c r="K22" s="438">
        <v>20634</v>
      </c>
      <c r="L22" s="438">
        <v>7222</v>
      </c>
      <c r="M22" s="438">
        <v>440</v>
      </c>
    </row>
    <row r="23" spans="1:13" ht="12.75" customHeight="1">
      <c r="A23" s="1120" t="s">
        <v>243</v>
      </c>
      <c r="B23" s="1120"/>
      <c r="C23" s="1120"/>
      <c r="D23" s="1120"/>
      <c r="E23" s="1120"/>
      <c r="F23" s="1120"/>
      <c r="G23" s="1120"/>
      <c r="H23" s="1120"/>
      <c r="I23" s="1120"/>
      <c r="J23" s="1120"/>
      <c r="K23" s="1120"/>
      <c r="L23" s="1120"/>
      <c r="M23" s="1120"/>
    </row>
    <row r="24" spans="1:13" ht="12" customHeight="1">
      <c r="A24" s="1121" t="s">
        <v>446</v>
      </c>
      <c r="B24" s="1121"/>
      <c r="C24" s="1121"/>
      <c r="D24" s="1121"/>
      <c r="E24" s="1121"/>
      <c r="F24" s="1121"/>
      <c r="G24" s="1121"/>
      <c r="H24" s="1121"/>
      <c r="I24" s="1121"/>
      <c r="J24" s="1121"/>
      <c r="K24" s="1121"/>
      <c r="L24" s="1121"/>
      <c r="M24" s="1121"/>
    </row>
    <row r="25" spans="1:13" ht="12.75" customHeight="1">
      <c r="A25" s="1121" t="s">
        <v>244</v>
      </c>
      <c r="B25" s="1121"/>
      <c r="C25" s="1121"/>
      <c r="D25" s="1121"/>
      <c r="E25" s="1121"/>
      <c r="F25" s="1121"/>
      <c r="G25" s="1121"/>
      <c r="H25" s="1121"/>
      <c r="I25" s="1121"/>
      <c r="J25" s="1121"/>
      <c r="K25" s="1121"/>
      <c r="L25" s="1121"/>
      <c r="M25" s="1121"/>
    </row>
    <row r="26" spans="1:13" ht="12.75" customHeight="1">
      <c r="A26" s="1121" t="s">
        <v>245</v>
      </c>
      <c r="B26" s="1121"/>
      <c r="C26" s="1121"/>
      <c r="D26" s="1121"/>
      <c r="E26" s="1121"/>
      <c r="F26" s="1121"/>
      <c r="G26" s="1121"/>
      <c r="H26" s="1121"/>
      <c r="I26" s="1121"/>
      <c r="J26" s="1121"/>
      <c r="K26" s="1121"/>
      <c r="L26" s="1121"/>
      <c r="M26" s="1121"/>
    </row>
    <row r="27" spans="1:13" ht="38.25" customHeight="1">
      <c r="A27" s="1112" t="s">
        <v>577</v>
      </c>
      <c r="B27" s="1112"/>
      <c r="C27" s="1112"/>
      <c r="D27" s="1112"/>
      <c r="E27" s="1112"/>
    </row>
    <row r="28" spans="1:13" ht="24.75" customHeight="1">
      <c r="A28" s="1122" t="s">
        <v>13</v>
      </c>
      <c r="B28" s="1123"/>
      <c r="C28" s="451" t="s">
        <v>665</v>
      </c>
      <c r="D28" s="449"/>
      <c r="E28" s="435"/>
      <c r="F28" s="435"/>
      <c r="G28" s="435"/>
      <c r="H28" s="473"/>
      <c r="I28" s="435"/>
      <c r="J28" s="435"/>
      <c r="K28" s="435"/>
      <c r="L28" s="435"/>
      <c r="M28" s="435"/>
    </row>
    <row r="29" spans="1:13" ht="18" customHeight="1">
      <c r="A29" s="1124"/>
      <c r="B29" s="1125"/>
      <c r="C29" s="344" t="s">
        <v>237</v>
      </c>
      <c r="D29" s="435"/>
      <c r="E29" s="435"/>
      <c r="G29" s="435"/>
      <c r="H29" s="435"/>
      <c r="I29" s="435"/>
      <c r="J29" s="435"/>
      <c r="K29" s="435"/>
      <c r="L29" s="435"/>
      <c r="M29" s="435"/>
    </row>
    <row r="30" spans="1:13" ht="19.5" customHeight="1">
      <c r="A30" s="1118" t="s">
        <v>238</v>
      </c>
      <c r="B30" s="1118"/>
      <c r="C30" s="859">
        <f>SUM(C31:C34)</f>
        <v>3214682603.98</v>
      </c>
      <c r="D30" s="455"/>
      <c r="E30" s="469"/>
      <c r="G30" s="435"/>
      <c r="H30" s="435"/>
      <c r="I30" s="435"/>
      <c r="J30" s="435"/>
      <c r="K30" s="435"/>
      <c r="L30" s="435"/>
      <c r="M30" s="435"/>
    </row>
    <row r="31" spans="1:13" ht="15.75" customHeight="1">
      <c r="A31" s="58" t="s">
        <v>449</v>
      </c>
      <c r="B31" s="58"/>
      <c r="C31" s="450">
        <v>1759458762</v>
      </c>
      <c r="D31" s="456"/>
      <c r="E31" s="469"/>
      <c r="G31" s="435"/>
      <c r="H31" s="435"/>
      <c r="I31" s="435"/>
      <c r="J31" s="435"/>
      <c r="K31" s="435"/>
      <c r="L31" s="435"/>
      <c r="M31" s="435"/>
    </row>
    <row r="32" spans="1:13" ht="15.75" customHeight="1">
      <c r="A32" s="58" t="s">
        <v>448</v>
      </c>
      <c r="B32" s="58"/>
      <c r="C32" s="450">
        <v>1396503000</v>
      </c>
      <c r="D32" s="455"/>
      <c r="E32" s="469"/>
      <c r="F32" s="574"/>
      <c r="G32" s="574"/>
      <c r="H32" s="574"/>
      <c r="I32" s="435"/>
      <c r="J32" s="435"/>
      <c r="K32" s="435"/>
      <c r="L32" s="435"/>
      <c r="M32" s="435"/>
    </row>
    <row r="33" spans="1:13" ht="15.75" customHeight="1">
      <c r="A33" s="58" t="s">
        <v>447</v>
      </c>
      <c r="B33" s="58"/>
      <c r="C33" s="450">
        <v>15345468.180000002</v>
      </c>
      <c r="D33" s="456"/>
      <c r="E33" s="469"/>
      <c r="F33" s="454"/>
      <c r="H33" s="435"/>
      <c r="I33" s="435"/>
      <c r="J33" s="435"/>
      <c r="K33" s="435"/>
      <c r="L33" s="435"/>
      <c r="M33" s="435"/>
    </row>
    <row r="34" spans="1:13" ht="15.75" customHeight="1">
      <c r="A34" s="1119" t="s">
        <v>489</v>
      </c>
      <c r="B34" s="1119"/>
      <c r="C34" s="583">
        <v>43375373.79999999</v>
      </c>
      <c r="D34" s="456"/>
      <c r="E34" s="469"/>
      <c r="F34" s="454"/>
      <c r="H34" s="435"/>
      <c r="I34" s="435"/>
      <c r="J34" s="435"/>
      <c r="K34" s="435"/>
      <c r="L34" s="435"/>
      <c r="M34" s="435"/>
    </row>
    <row r="36" spans="1:13">
      <c r="C36" s="452"/>
      <c r="D36" s="453"/>
    </row>
    <row r="37" spans="1:13">
      <c r="C37" s="454"/>
      <c r="D37" s="453"/>
    </row>
    <row r="38" spans="1:13">
      <c r="C38" s="452"/>
      <c r="D38" s="453"/>
    </row>
    <row r="41" spans="1:13">
      <c r="B41" s="473"/>
      <c r="C41" s="473"/>
      <c r="D41" s="473"/>
      <c r="E41" s="473"/>
      <c r="F41" s="473"/>
      <c r="G41" s="473"/>
      <c r="H41" s="473"/>
      <c r="I41" s="473"/>
      <c r="J41" s="473"/>
      <c r="K41" s="473"/>
      <c r="L41" s="473"/>
      <c r="M41" s="473"/>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hyperlinks>
    <hyperlink ref="N2" location="'Spis treści'!A1" display="Powrót do spisu" xr:uid="{59847AB4-F0A3-4D24-981E-C2109E72DD21}"/>
  </hyperlinks>
  <printOptions horizontalCentered="1"/>
  <pageMargins left="0.51181102362204722" right="0.51181102362204722" top="0.47244094488188981" bottom="0.35433070866141736" header="0.31496062992125984" footer="0.31496062992125984"/>
  <pageSetup paperSize="9" scale="80" orientation="landscape" horizontalDpi="4294967293" verticalDpi="4294967293" r:id="rId1"/>
  <headerFooter differentFirst="1" alignWithMargins="0">
    <oddFooter>&amp;C&amp;"Arial,Normalny"&amp;9&amp;P</oddFooter>
  </headerFooter>
  <ignoredErrors>
    <ignoredError sqref="B7:B22"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zoomScaleNormal="100" zoomScaleSheetLayoutView="100" workbookViewId="0">
      <selection sqref="A1:B1"/>
    </sheetView>
  </sheetViews>
  <sheetFormatPr defaultColWidth="9" defaultRowHeight="15"/>
  <cols>
    <col min="1" max="1" width="19.5" style="317" customWidth="1"/>
    <col min="2" max="2" width="67.875" style="317" customWidth="1"/>
    <col min="3" max="3" width="16.125" style="317" customWidth="1"/>
    <col min="4" max="4" width="16" style="317" customWidth="1"/>
    <col min="5" max="5" width="14.5" style="317" customWidth="1"/>
    <col min="6" max="6" width="15.125" style="317" customWidth="1"/>
    <col min="7" max="7" width="13.625" style="317" customWidth="1"/>
    <col min="8" max="8" width="14" style="317" bestFit="1" customWidth="1"/>
    <col min="9" max="9" width="21.75" style="317" bestFit="1" customWidth="1"/>
    <col min="10" max="16384" width="9" style="317"/>
  </cols>
  <sheetData>
    <row r="1" spans="1:6" s="311" customFormat="1" ht="35.25" customHeight="1">
      <c r="A1" s="1126" t="s">
        <v>526</v>
      </c>
      <c r="B1" s="1127"/>
    </row>
    <row r="2" spans="1:6" s="311" customFormat="1" ht="12.75" customHeight="1">
      <c r="B2" s="312"/>
    </row>
    <row r="3" spans="1:6" s="311" customFormat="1" ht="12.75" customHeight="1">
      <c r="B3" s="312"/>
    </row>
    <row r="4" spans="1:6" s="311" customFormat="1" ht="12.75" customHeight="1">
      <c r="B4" s="312"/>
    </row>
    <row r="5" spans="1:6" s="311" customFormat="1" ht="12.75" customHeight="1">
      <c r="B5" s="312"/>
    </row>
    <row r="6" spans="1:6" s="311" customFormat="1" ht="24" customHeight="1">
      <c r="B6" s="860"/>
    </row>
    <row r="7" spans="1:6" s="311" customFormat="1" ht="12.75" customHeight="1">
      <c r="B7" s="860"/>
    </row>
    <row r="8" spans="1:6" s="311" customFormat="1" ht="20.25" customHeight="1">
      <c r="A8" s="312" t="s">
        <v>263</v>
      </c>
      <c r="B8" s="312"/>
      <c r="C8" s="312"/>
      <c r="D8" s="312"/>
      <c r="E8" s="312"/>
      <c r="F8" s="312"/>
    </row>
    <row r="9" spans="1:6" s="311" customFormat="1" ht="21.75" customHeight="1"/>
    <row r="10" spans="1:6" s="311" customFormat="1" ht="21.75" customHeight="1"/>
    <row r="11" spans="1:6" s="311" customFormat="1" ht="21.75" customHeight="1"/>
    <row r="12" spans="1:6" s="311" customFormat="1" ht="21.75" customHeight="1"/>
    <row r="13" spans="1:6" s="311" customFormat="1" ht="21.75" customHeight="1"/>
    <row r="14" spans="1:6" s="311" customFormat="1" ht="21.75" customHeight="1"/>
    <row r="15" spans="1:6" s="311" customFormat="1" ht="27" customHeight="1">
      <c r="A15" s="861"/>
      <c r="B15" s="861"/>
      <c r="C15" s="313"/>
      <c r="F15" s="313"/>
    </row>
    <row r="16" spans="1:6" s="311" customFormat="1" ht="12.75"/>
    <row r="17" spans="1:6" s="311" customFormat="1" ht="24" customHeight="1">
      <c r="A17" s="315"/>
      <c r="B17" s="315"/>
      <c r="C17" s="315"/>
      <c r="D17" s="315"/>
      <c r="E17" s="315"/>
      <c r="F17" s="315"/>
    </row>
    <row r="18" spans="1:6" s="311" customFormat="1" ht="21" customHeight="1"/>
    <row r="19" spans="1:6" s="311" customFormat="1" ht="21" customHeight="1"/>
    <row r="20" spans="1:6" s="311" customFormat="1" ht="21" customHeight="1"/>
    <row r="21" spans="1:6" s="311" customFormat="1" ht="21" customHeight="1"/>
    <row r="22" spans="1:6" s="311" customFormat="1" ht="21" customHeight="1"/>
    <row r="23" spans="1:6" s="311" customFormat="1" ht="21" customHeight="1"/>
    <row r="24" spans="1:6" s="311" customFormat="1" ht="21" customHeight="1"/>
    <row r="25" spans="1:6" s="311" customFormat="1" ht="21" customHeight="1"/>
    <row r="26" spans="1:6" s="311" customFormat="1" ht="123" customHeight="1"/>
    <row r="27" spans="1:6" s="311" customFormat="1" ht="29.25" customHeight="1">
      <c r="A27" s="1128" t="s">
        <v>525</v>
      </c>
      <c r="B27" s="1128"/>
      <c r="C27" s="316"/>
      <c r="D27" s="316"/>
      <c r="E27" s="316"/>
      <c r="F27" s="316"/>
    </row>
    <row r="28" spans="1:6" ht="33.75" customHeight="1">
      <c r="C28" s="319"/>
      <c r="D28" s="319"/>
      <c r="E28" s="320"/>
      <c r="F28" s="318"/>
    </row>
    <row r="30" spans="1:6" ht="33" customHeight="1">
      <c r="A30" s="1129"/>
      <c r="B30" s="1131"/>
    </row>
    <row r="31" spans="1:6">
      <c r="A31" s="1130" t="s">
        <v>639</v>
      </c>
      <c r="B31" s="1131"/>
    </row>
    <row r="34" spans="1:2" ht="42" customHeight="1">
      <c r="A34" s="1129"/>
      <c r="B34" s="1129"/>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sqref="A1:B1"/>
    </sheetView>
  </sheetViews>
  <sheetFormatPr defaultRowHeight="15"/>
  <cols>
    <col min="1" max="1" width="17.75" customWidth="1"/>
    <col min="2" max="2" width="62.625" customWidth="1"/>
  </cols>
  <sheetData>
    <row r="1" spans="1:3" ht="30" customHeight="1">
      <c r="A1" s="867" t="s">
        <v>483</v>
      </c>
      <c r="B1" s="867"/>
      <c r="C1" s="384" t="s">
        <v>528</v>
      </c>
    </row>
    <row r="2" spans="1:3" ht="15.75">
      <c r="A2" s="67"/>
      <c r="B2" s="67"/>
    </row>
    <row r="3" spans="1:3" ht="25.5" customHeight="1">
      <c r="A3" s="103" t="s">
        <v>280</v>
      </c>
      <c r="B3" s="104" t="s">
        <v>281</v>
      </c>
    </row>
    <row r="4" spans="1:3" ht="21.75" customHeight="1">
      <c r="A4" s="105" t="s">
        <v>282</v>
      </c>
      <c r="B4" s="106" t="s">
        <v>512</v>
      </c>
    </row>
    <row r="5" spans="1:3" ht="21.75" customHeight="1">
      <c r="A5" s="105" t="s">
        <v>283</v>
      </c>
      <c r="B5" s="106" t="s">
        <v>513</v>
      </c>
    </row>
    <row r="6" spans="1:3" ht="21.75" customHeight="1">
      <c r="A6" s="105" t="s">
        <v>284</v>
      </c>
      <c r="B6" s="106" t="s">
        <v>514</v>
      </c>
    </row>
    <row r="7" spans="1:3" ht="21.75" customHeight="1">
      <c r="A7" s="105" t="s">
        <v>285</v>
      </c>
      <c r="B7" s="107" t="s">
        <v>515</v>
      </c>
    </row>
    <row r="8" spans="1:3" ht="21.75" customHeight="1">
      <c r="A8" s="105" t="s">
        <v>286</v>
      </c>
      <c r="B8" s="106" t="s">
        <v>516</v>
      </c>
    </row>
    <row r="9" spans="1:3" ht="21.75" customHeight="1">
      <c r="A9" s="105" t="s">
        <v>11</v>
      </c>
      <c r="B9" s="106" t="s">
        <v>517</v>
      </c>
    </row>
    <row r="10" spans="1:3" ht="21.75" customHeight="1">
      <c r="A10" s="108" t="s">
        <v>12</v>
      </c>
      <c r="B10" s="106" t="s">
        <v>518</v>
      </c>
    </row>
    <row r="12" spans="1:3" ht="30" customHeight="1">
      <c r="A12" s="868" t="s">
        <v>484</v>
      </c>
      <c r="B12" s="868"/>
    </row>
    <row r="14" spans="1:3" ht="25.5" customHeight="1">
      <c r="A14" s="103" t="s">
        <v>302</v>
      </c>
      <c r="B14" s="104" t="s">
        <v>287</v>
      </c>
    </row>
    <row r="15" spans="1:3" ht="21.75" customHeight="1">
      <c r="A15" s="105" t="s">
        <v>288</v>
      </c>
      <c r="B15" s="106" t="s">
        <v>289</v>
      </c>
    </row>
    <row r="16" spans="1:3" ht="21.75" customHeight="1">
      <c r="A16" s="105" t="s">
        <v>292</v>
      </c>
      <c r="B16" s="106" t="s">
        <v>293</v>
      </c>
    </row>
    <row r="17" spans="1:2" ht="21" customHeight="1">
      <c r="A17" s="105" t="s">
        <v>222</v>
      </c>
      <c r="B17" s="106" t="s">
        <v>300</v>
      </c>
    </row>
    <row r="18" spans="1:2" ht="21.75" customHeight="1">
      <c r="A18" s="105" t="s">
        <v>59</v>
      </c>
      <c r="B18" s="106" t="s">
        <v>290</v>
      </c>
    </row>
    <row r="19" spans="1:2" ht="21.75" customHeight="1">
      <c r="A19" s="105" t="s">
        <v>60</v>
      </c>
      <c r="B19" s="106" t="s">
        <v>301</v>
      </c>
    </row>
    <row r="20" spans="1:2" ht="21.75" customHeight="1">
      <c r="A20" s="105" t="s">
        <v>61</v>
      </c>
      <c r="B20" s="106" t="s">
        <v>291</v>
      </c>
    </row>
    <row r="21" spans="1:2" ht="21.75" customHeight="1">
      <c r="A21" s="105" t="s">
        <v>303</v>
      </c>
      <c r="B21" s="106" t="s">
        <v>304</v>
      </c>
    </row>
    <row r="22" spans="1:2" ht="21.75" customHeight="1">
      <c r="A22" s="105" t="s">
        <v>464</v>
      </c>
      <c r="B22" s="106" t="s">
        <v>223</v>
      </c>
    </row>
    <row r="23" spans="1:2" ht="21" customHeight="1">
      <c r="A23" s="105" t="s">
        <v>294</v>
      </c>
      <c r="B23" s="106" t="s">
        <v>295</v>
      </c>
    </row>
    <row r="24" spans="1:2" ht="21" customHeight="1">
      <c r="A24" s="105" t="s">
        <v>296</v>
      </c>
      <c r="B24" s="106" t="s">
        <v>297</v>
      </c>
    </row>
    <row r="25" spans="1:2" ht="21" customHeight="1">
      <c r="A25" s="105" t="s">
        <v>298</v>
      </c>
      <c r="B25" s="106" t="s">
        <v>299</v>
      </c>
    </row>
    <row r="26" spans="1:2" ht="21" customHeight="1">
      <c r="A26" s="70"/>
      <c r="B26" s="69"/>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tabColor theme="2"/>
  </sheetPr>
  <dimension ref="A1:Q122"/>
  <sheetViews>
    <sheetView showGridLines="0" view="pageBreakPreview" topLeftCell="A10" zoomScale="90" zoomScaleNormal="100" zoomScaleSheetLayoutView="90" workbookViewId="0">
      <selection activeCell="B7" sqref="B7"/>
    </sheetView>
  </sheetViews>
  <sheetFormatPr defaultColWidth="8" defaultRowHeight="15" zeroHeight="1"/>
  <cols>
    <col min="1" max="1" width="23.75" style="45" customWidth="1"/>
    <col min="2" max="2" width="12.75" style="45" customWidth="1"/>
    <col min="3" max="3" width="13.125" style="45" customWidth="1"/>
    <col min="4" max="5" width="12.375" style="45" customWidth="1"/>
    <col min="6" max="6" width="13.125" style="45" customWidth="1"/>
    <col min="7" max="9" width="8.375" style="45" customWidth="1"/>
    <col min="10" max="10" width="10.375" style="45" bestFit="1" customWidth="1"/>
    <col min="11" max="16384" width="8" style="45"/>
  </cols>
  <sheetData>
    <row r="1" spans="1:17" ht="30" customHeight="1">
      <c r="A1" s="869" t="s">
        <v>457</v>
      </c>
      <c r="B1" s="869"/>
      <c r="C1" s="869"/>
      <c r="D1" s="869"/>
      <c r="E1" s="869"/>
      <c r="F1" s="869"/>
      <c r="G1" s="869"/>
      <c r="H1" s="869"/>
      <c r="I1" s="869"/>
    </row>
    <row r="2" spans="1:17" ht="38.25" customHeight="1">
      <c r="A2" s="870" t="s">
        <v>330</v>
      </c>
      <c r="B2" s="870"/>
      <c r="C2" s="870"/>
      <c r="D2" s="870"/>
      <c r="E2" s="870"/>
      <c r="F2" s="870"/>
      <c r="G2" s="870"/>
      <c r="H2" s="870"/>
      <c r="I2" s="870"/>
      <c r="J2" s="384" t="s">
        <v>528</v>
      </c>
    </row>
    <row r="3" spans="1:17" ht="21" customHeight="1">
      <c r="A3" s="871" t="s">
        <v>13</v>
      </c>
      <c r="B3" s="872" t="s">
        <v>538</v>
      </c>
      <c r="C3" s="873"/>
      <c r="D3" s="874" t="s">
        <v>655</v>
      </c>
      <c r="E3" s="874"/>
      <c r="F3" s="874"/>
      <c r="G3" s="874"/>
      <c r="H3" s="874"/>
      <c r="I3" s="873"/>
    </row>
    <row r="4" spans="1:17" ht="20.25" customHeight="1">
      <c r="A4" s="871"/>
      <c r="B4" s="875" t="s">
        <v>640</v>
      </c>
      <c r="C4" s="875" t="s">
        <v>644</v>
      </c>
      <c r="D4" s="875" t="s">
        <v>632</v>
      </c>
      <c r="E4" s="875" t="s">
        <v>640</v>
      </c>
      <c r="F4" s="875" t="s">
        <v>644</v>
      </c>
      <c r="G4" s="876" t="s">
        <v>14</v>
      </c>
      <c r="H4" s="876"/>
      <c r="I4" s="877"/>
    </row>
    <row r="5" spans="1:17" ht="75" customHeight="1">
      <c r="A5" s="871"/>
      <c r="B5" s="875"/>
      <c r="C5" s="875"/>
      <c r="D5" s="875"/>
      <c r="E5" s="875"/>
      <c r="F5" s="875"/>
      <c r="G5" s="471" t="s">
        <v>656</v>
      </c>
      <c r="H5" s="470" t="s">
        <v>657</v>
      </c>
      <c r="I5" s="470" t="s">
        <v>658</v>
      </c>
    </row>
    <row r="6" spans="1:17" ht="21" customHeight="1">
      <c r="A6" s="884" t="s">
        <v>68</v>
      </c>
      <c r="B6" s="885"/>
      <c r="C6" s="885"/>
      <c r="D6" s="885"/>
      <c r="E6" s="886"/>
      <c r="F6" s="886"/>
      <c r="G6" s="886"/>
      <c r="H6" s="886"/>
      <c r="I6" s="887"/>
    </row>
    <row r="7" spans="1:17" ht="27" customHeight="1">
      <c r="A7" s="109" t="s">
        <v>411</v>
      </c>
      <c r="B7" s="361">
        <v>974723</v>
      </c>
      <c r="C7" s="361">
        <v>977546</v>
      </c>
      <c r="D7" s="361">
        <v>969741</v>
      </c>
      <c r="E7" s="361">
        <v>968796</v>
      </c>
      <c r="F7" s="361">
        <v>969481</v>
      </c>
      <c r="G7" s="110">
        <f>E7/D7-1</f>
        <v>-9.7448700219959772E-4</v>
      </c>
      <c r="H7" s="110">
        <f>E7/B7-1</f>
        <v>-6.0807019019762931E-3</v>
      </c>
      <c r="I7" s="110">
        <f>F7/C7-1</f>
        <v>-8.2502511390768474E-3</v>
      </c>
      <c r="J7" s="478"/>
      <c r="K7" s="478"/>
      <c r="L7" s="478"/>
      <c r="M7" s="478"/>
      <c r="O7" s="815"/>
      <c r="P7" s="815"/>
      <c r="Q7" s="815"/>
    </row>
    <row r="8" spans="1:17" ht="27" customHeight="1">
      <c r="A8" s="111" t="s">
        <v>240</v>
      </c>
      <c r="B8" s="129">
        <v>31833</v>
      </c>
      <c r="C8" s="129">
        <v>32980</v>
      </c>
      <c r="D8" s="129">
        <v>28222</v>
      </c>
      <c r="E8" s="129">
        <v>27182</v>
      </c>
      <c r="F8" s="129">
        <v>28295</v>
      </c>
      <c r="G8" s="112">
        <f t="shared" ref="G8:G11" si="0">E8/D8-1</f>
        <v>-3.6850683863652423E-2</v>
      </c>
      <c r="H8" s="112">
        <f t="shared" ref="H8:I11" si="1">E8/B8-1</f>
        <v>-0.14610624195017752</v>
      </c>
      <c r="I8" s="112">
        <f t="shared" si="1"/>
        <v>-0.14205579138872049</v>
      </c>
      <c r="J8" s="479"/>
      <c r="K8" s="479"/>
      <c r="L8" s="479"/>
      <c r="M8" s="479"/>
      <c r="O8" s="815"/>
      <c r="P8" s="815"/>
      <c r="Q8" s="815"/>
    </row>
    <row r="9" spans="1:17" ht="21" customHeight="1">
      <c r="A9" s="113" t="s">
        <v>76</v>
      </c>
      <c r="B9" s="362">
        <v>5594584052.6999989</v>
      </c>
      <c r="C9" s="362">
        <v>16048164682.500006</v>
      </c>
      <c r="D9" s="362">
        <v>6230173485.7999983</v>
      </c>
      <c r="E9" s="362">
        <v>6219074825.1099987</v>
      </c>
      <c r="F9" s="362">
        <v>18243966020.119987</v>
      </c>
      <c r="G9" s="112">
        <f t="shared" si="0"/>
        <v>-1.7814368597112162E-3</v>
      </c>
      <c r="H9" s="112">
        <f t="shared" si="1"/>
        <v>0.11162416482215765</v>
      </c>
      <c r="I9" s="112">
        <f t="shared" si="1"/>
        <v>0.13682569820675083</v>
      </c>
      <c r="J9" s="480"/>
      <c r="K9" s="480"/>
      <c r="L9" s="480"/>
      <c r="M9" s="480"/>
      <c r="O9" s="815"/>
      <c r="P9" s="815"/>
      <c r="Q9" s="815"/>
    </row>
    <row r="10" spans="1:17" ht="27" customHeight="1">
      <c r="A10" s="111" t="s">
        <v>240</v>
      </c>
      <c r="B10" s="362">
        <v>188004369.43999997</v>
      </c>
      <c r="C10" s="362">
        <v>565979987.82999992</v>
      </c>
      <c r="D10" s="362">
        <v>185991198.16999999</v>
      </c>
      <c r="E10" s="362">
        <v>179442305.42999998</v>
      </c>
      <c r="F10" s="362">
        <v>545750394.67000008</v>
      </c>
      <c r="G10" s="112">
        <f t="shared" si="0"/>
        <v>-3.5210766984866582E-2</v>
      </c>
      <c r="H10" s="112">
        <f t="shared" si="1"/>
        <v>-4.5541835200444636E-2</v>
      </c>
      <c r="I10" s="112">
        <f t="shared" si="1"/>
        <v>-3.5742594429109209E-2</v>
      </c>
      <c r="J10" s="479"/>
      <c r="K10" s="479"/>
      <c r="L10" s="479"/>
      <c r="M10" s="479"/>
      <c r="O10" s="815"/>
      <c r="P10" s="815"/>
      <c r="Q10" s="815"/>
    </row>
    <row r="11" spans="1:17" ht="21" customHeight="1">
      <c r="A11" s="336" t="s">
        <v>412</v>
      </c>
      <c r="B11" s="363">
        <v>1913.22</v>
      </c>
      <c r="C11" s="363">
        <v>1824.09</v>
      </c>
      <c r="D11" s="481">
        <v>2141.52</v>
      </c>
      <c r="E11" s="363">
        <v>2139.8000000000002</v>
      </c>
      <c r="F11" s="363">
        <v>2090.92</v>
      </c>
      <c r="G11" s="115">
        <f t="shared" si="0"/>
        <v>-8.0316784340084268E-4</v>
      </c>
      <c r="H11" s="115">
        <f t="shared" si="1"/>
        <v>0.11842861772300117</v>
      </c>
      <c r="I11" s="115">
        <f t="shared" si="1"/>
        <v>0.14628115937261876</v>
      </c>
      <c r="J11" s="480"/>
      <c r="K11" s="480"/>
      <c r="L11" s="480"/>
      <c r="M11" s="480"/>
      <c r="O11" s="815"/>
      <c r="P11" s="815"/>
      <c r="Q11" s="815"/>
    </row>
    <row r="12" spans="1:17" ht="21" customHeight="1">
      <c r="A12" s="888" t="s">
        <v>104</v>
      </c>
      <c r="B12" s="889"/>
      <c r="C12" s="889"/>
      <c r="D12" s="889"/>
      <c r="E12" s="889"/>
      <c r="F12" s="889"/>
      <c r="G12" s="889"/>
      <c r="H12" s="889"/>
      <c r="I12" s="890"/>
      <c r="J12" s="48"/>
      <c r="O12" s="48"/>
      <c r="P12" s="48"/>
      <c r="Q12" s="48"/>
    </row>
    <row r="13" spans="1:17" ht="27" customHeight="1">
      <c r="A13" s="337" t="s">
        <v>411</v>
      </c>
      <c r="B13" s="339">
        <v>764465</v>
      </c>
      <c r="C13" s="339">
        <v>764151</v>
      </c>
      <c r="D13" s="482">
        <v>762574</v>
      </c>
      <c r="E13" s="339">
        <v>762854</v>
      </c>
      <c r="F13" s="339">
        <v>762674</v>
      </c>
      <c r="G13" s="609">
        <f t="shared" ref="G13:G15" si="2">E13/D13-1</f>
        <v>3.6717748048054055E-4</v>
      </c>
      <c r="H13" s="358">
        <f t="shared" ref="H13:I15" si="3">E13/B13-1</f>
        <v>-2.1073561248716732E-3</v>
      </c>
      <c r="I13" s="358">
        <f t="shared" si="3"/>
        <v>-1.9328640543557762E-3</v>
      </c>
      <c r="J13" s="48"/>
      <c r="O13" s="816"/>
      <c r="P13" s="817"/>
      <c r="Q13" s="817"/>
    </row>
    <row r="14" spans="1:17" ht="21" customHeight="1">
      <c r="A14" s="114" t="s">
        <v>100</v>
      </c>
      <c r="B14" s="118">
        <v>4420118550.9800005</v>
      </c>
      <c r="C14" s="118">
        <v>12639687738.779997</v>
      </c>
      <c r="D14" s="483">
        <v>4921630989.9199982</v>
      </c>
      <c r="E14" s="118">
        <v>4917063127.4299974</v>
      </c>
      <c r="F14" s="118">
        <v>14412815961.299997</v>
      </c>
      <c r="G14" s="359">
        <f t="shared" si="2"/>
        <v>-9.281196618268206E-4</v>
      </c>
      <c r="H14" s="359">
        <f t="shared" si="3"/>
        <v>0.11242788416609728</v>
      </c>
      <c r="I14" s="359">
        <f t="shared" si="3"/>
        <v>0.14028259709928137</v>
      </c>
      <c r="J14" s="48"/>
      <c r="O14" s="817"/>
      <c r="P14" s="817"/>
      <c r="Q14" s="817"/>
    </row>
    <row r="15" spans="1:17" ht="21" customHeight="1">
      <c r="A15" s="336" t="s">
        <v>101</v>
      </c>
      <c r="B15" s="340">
        <v>1927.32</v>
      </c>
      <c r="C15" s="340">
        <v>1837.87</v>
      </c>
      <c r="D15" s="484">
        <v>2151.3200000000002</v>
      </c>
      <c r="E15" s="340">
        <v>2148.54</v>
      </c>
      <c r="F15" s="340">
        <v>2099.75</v>
      </c>
      <c r="G15" s="360">
        <f t="shared" si="2"/>
        <v>-1.2922298867672488E-3</v>
      </c>
      <c r="H15" s="360">
        <f t="shared" si="3"/>
        <v>0.11478114687752949</v>
      </c>
      <c r="I15" s="360">
        <f t="shared" si="3"/>
        <v>0.14249103581863798</v>
      </c>
      <c r="J15" s="48"/>
      <c r="O15" s="817"/>
      <c r="P15" s="817"/>
      <c r="Q15" s="817"/>
    </row>
    <row r="16" spans="1:17" ht="21" customHeight="1">
      <c r="A16" s="888" t="s">
        <v>102</v>
      </c>
      <c r="B16" s="889"/>
      <c r="C16" s="889"/>
      <c r="D16" s="889"/>
      <c r="E16" s="889"/>
      <c r="F16" s="889"/>
      <c r="G16" s="889"/>
      <c r="H16" s="889"/>
      <c r="I16" s="890"/>
      <c r="J16" s="48"/>
    </row>
    <row r="17" spans="1:17" ht="24.75" customHeight="1">
      <c r="A17" s="337" t="s">
        <v>411</v>
      </c>
      <c r="B17" s="338">
        <v>169730</v>
      </c>
      <c r="C17" s="338">
        <v>172483</v>
      </c>
      <c r="D17" s="482">
        <v>166871</v>
      </c>
      <c r="E17" s="338">
        <v>166138</v>
      </c>
      <c r="F17" s="338">
        <v>166679</v>
      </c>
      <c r="G17" s="110">
        <f>E17/D17-1</f>
        <v>-4.3926146544336353E-3</v>
      </c>
      <c r="H17" s="110">
        <f>E17/B17-1</f>
        <v>-2.1163023625758504E-2</v>
      </c>
      <c r="I17" s="110">
        <f>F17/C17-1</f>
        <v>-3.3649693013224513E-2</v>
      </c>
      <c r="J17" s="48"/>
      <c r="O17" s="817"/>
      <c r="P17" s="817"/>
      <c r="Q17" s="817"/>
    </row>
    <row r="18" spans="1:17" ht="27" customHeight="1">
      <c r="A18" s="114" t="s">
        <v>241</v>
      </c>
      <c r="B18" s="116">
        <v>11375</v>
      </c>
      <c r="C18" s="116">
        <v>11555</v>
      </c>
      <c r="D18" s="485">
        <v>11174</v>
      </c>
      <c r="E18" s="116">
        <v>11112</v>
      </c>
      <c r="F18" s="116">
        <v>11157</v>
      </c>
      <c r="G18" s="112">
        <f t="shared" ref="G18:G21" si="4">E18/D18-1</f>
        <v>-5.5485949525684308E-3</v>
      </c>
      <c r="H18" s="112">
        <f t="shared" ref="H18:H21" si="5">E18/B18-1</f>
        <v>-2.3120879120879123E-2</v>
      </c>
      <c r="I18" s="112">
        <f t="shared" ref="I18:I21" si="6">F18/C18-1</f>
        <v>-3.4443963652098675E-2</v>
      </c>
      <c r="J18" s="48"/>
      <c r="O18" s="817"/>
      <c r="P18" s="817"/>
      <c r="Q18" s="817"/>
    </row>
    <row r="19" spans="1:17" ht="21" customHeight="1">
      <c r="A19" s="114" t="s">
        <v>76</v>
      </c>
      <c r="B19" s="342">
        <v>885721669.10000002</v>
      </c>
      <c r="C19" s="342">
        <v>2566455144.2700005</v>
      </c>
      <c r="D19" s="362">
        <v>986120977.75000012</v>
      </c>
      <c r="E19" s="342">
        <v>982217486.2700001</v>
      </c>
      <c r="F19" s="342">
        <v>2888621117.1399975</v>
      </c>
      <c r="G19" s="112">
        <f t="shared" si="4"/>
        <v>-3.9584306267437253E-3</v>
      </c>
      <c r="H19" s="112">
        <f t="shared" si="5"/>
        <v>0.10894598217073259</v>
      </c>
      <c r="I19" s="112">
        <f t="shared" si="6"/>
        <v>0.12552955526586196</v>
      </c>
      <c r="J19" s="48"/>
      <c r="O19" s="817"/>
      <c r="P19" s="817"/>
      <c r="Q19" s="817"/>
    </row>
    <row r="20" spans="1:17" ht="30.75" customHeight="1">
      <c r="A20" s="114" t="s">
        <v>241</v>
      </c>
      <c r="B20" s="117">
        <v>67052862.680000007</v>
      </c>
      <c r="C20" s="117">
        <v>192807728.30000007</v>
      </c>
      <c r="D20" s="483">
        <v>74690302.100000009</v>
      </c>
      <c r="E20" s="117">
        <v>74150182.039999992</v>
      </c>
      <c r="F20" s="117">
        <v>218246035.56000003</v>
      </c>
      <c r="G20" s="112">
        <f t="shared" si="4"/>
        <v>-7.2314617134212611E-3</v>
      </c>
      <c r="H20" s="112">
        <f t="shared" si="5"/>
        <v>0.1058466272181533</v>
      </c>
      <c r="I20" s="112">
        <f t="shared" si="6"/>
        <v>0.13193613909717938</v>
      </c>
      <c r="J20" s="48"/>
      <c r="O20" s="817"/>
      <c r="P20" s="817"/>
      <c r="Q20" s="817"/>
    </row>
    <row r="21" spans="1:17" ht="21" customHeight="1">
      <c r="A21" s="120" t="s">
        <v>103</v>
      </c>
      <c r="B21" s="121">
        <v>1739.48</v>
      </c>
      <c r="C21" s="121">
        <v>1653.27</v>
      </c>
      <c r="D21" s="484">
        <v>1969.83</v>
      </c>
      <c r="E21" s="121">
        <v>1970.69</v>
      </c>
      <c r="F21" s="121">
        <v>1925.6</v>
      </c>
      <c r="G21" s="818">
        <f t="shared" si="4"/>
        <v>4.3658589827555438E-4</v>
      </c>
      <c r="H21" s="115">
        <f t="shared" si="5"/>
        <v>0.13291903327431198</v>
      </c>
      <c r="I21" s="115">
        <f t="shared" si="6"/>
        <v>0.16472203572314248</v>
      </c>
      <c r="J21" s="48"/>
      <c r="O21" s="816"/>
      <c r="P21" s="817"/>
      <c r="Q21" s="817"/>
    </row>
    <row r="22" spans="1:17" ht="21" customHeight="1">
      <c r="A22" s="891" t="s">
        <v>417</v>
      </c>
      <c r="B22" s="882"/>
      <c r="C22" s="882"/>
      <c r="D22" s="882"/>
      <c r="E22" s="882"/>
      <c r="F22" s="882"/>
      <c r="G22" s="882"/>
      <c r="H22" s="882"/>
      <c r="I22" s="883"/>
      <c r="J22" s="48"/>
    </row>
    <row r="23" spans="1:17" ht="27" customHeight="1">
      <c r="A23" s="109" t="s">
        <v>411</v>
      </c>
      <c r="B23" s="341">
        <v>40528</v>
      </c>
      <c r="C23" s="341">
        <v>40912</v>
      </c>
      <c r="D23" s="482">
        <v>40297</v>
      </c>
      <c r="E23" s="341">
        <v>39804</v>
      </c>
      <c r="F23" s="341">
        <v>40128</v>
      </c>
      <c r="G23" s="110">
        <f t="shared" ref="G23:G27" si="7">E23/D23-1</f>
        <v>-1.2234161351961648E-2</v>
      </c>
      <c r="H23" s="110">
        <f t="shared" ref="H23:I25" si="8">E23/B23-1</f>
        <v>-1.7864192656928513E-2</v>
      </c>
      <c r="I23" s="110">
        <f t="shared" si="8"/>
        <v>-1.9163081736409904E-2</v>
      </c>
      <c r="J23" s="48"/>
      <c r="O23" s="819"/>
      <c r="P23" s="819"/>
      <c r="Q23" s="819"/>
    </row>
    <row r="24" spans="1:17" ht="21" customHeight="1">
      <c r="A24" s="113" t="s">
        <v>76</v>
      </c>
      <c r="B24" s="119">
        <v>288721588.04000002</v>
      </c>
      <c r="C24" s="119">
        <v>841956579.65000033</v>
      </c>
      <c r="D24" s="483">
        <v>322400734.27999997</v>
      </c>
      <c r="E24" s="119">
        <v>319773427.56000006</v>
      </c>
      <c r="F24" s="119">
        <v>942468087.92999983</v>
      </c>
      <c r="G24" s="112">
        <f t="shared" si="7"/>
        <v>-8.1491958319118707E-3</v>
      </c>
      <c r="H24" s="112">
        <f t="shared" si="8"/>
        <v>0.10754942064012907</v>
      </c>
      <c r="I24" s="112">
        <f t="shared" si="8"/>
        <v>0.11937849374819542</v>
      </c>
      <c r="J24" s="48"/>
      <c r="O24" s="819"/>
      <c r="P24" s="819"/>
      <c r="Q24" s="819"/>
    </row>
    <row r="25" spans="1:17" ht="21" customHeight="1">
      <c r="A25" s="120" t="s">
        <v>101</v>
      </c>
      <c r="B25" s="121">
        <v>2374.65</v>
      </c>
      <c r="C25" s="121">
        <v>2286.61</v>
      </c>
      <c r="D25" s="484">
        <v>2666.87</v>
      </c>
      <c r="E25" s="121">
        <v>2677.88</v>
      </c>
      <c r="F25" s="121">
        <v>2609.59</v>
      </c>
      <c r="G25" s="115">
        <f t="shared" si="7"/>
        <v>4.1284352068156061E-3</v>
      </c>
      <c r="H25" s="115">
        <f t="shared" si="8"/>
        <v>0.12769460762638696</v>
      </c>
      <c r="I25" s="115">
        <f t="shared" si="8"/>
        <v>0.14124839828392255</v>
      </c>
      <c r="J25" s="48"/>
      <c r="O25" s="819"/>
      <c r="P25" s="819"/>
      <c r="Q25" s="819"/>
    </row>
    <row r="26" spans="1:17" ht="21" customHeight="1">
      <c r="A26" s="880" t="s">
        <v>94</v>
      </c>
      <c r="B26" s="881"/>
      <c r="C26" s="881"/>
      <c r="D26" s="881"/>
      <c r="E26" s="882"/>
      <c r="F26" s="882"/>
      <c r="G26" s="882"/>
      <c r="H26" s="882"/>
      <c r="I26" s="883"/>
      <c r="J26" s="48"/>
      <c r="O26" s="819"/>
      <c r="P26" s="819"/>
      <c r="Q26" s="819"/>
    </row>
    <row r="27" spans="1:17" ht="27.75" customHeight="1">
      <c r="A27" s="122" t="s">
        <v>76</v>
      </c>
      <c r="B27" s="123">
        <v>22244.579999999998</v>
      </c>
      <c r="C27" s="123">
        <v>65219.8</v>
      </c>
      <c r="D27" s="486">
        <v>20783.849999999999</v>
      </c>
      <c r="E27" s="578">
        <v>20783.849999999999</v>
      </c>
      <c r="F27" s="578">
        <v>60853.749999999993</v>
      </c>
      <c r="G27" s="124">
        <f t="shared" si="7"/>
        <v>0</v>
      </c>
      <c r="H27" s="124">
        <v>-6.566678264997583E-2</v>
      </c>
      <c r="I27" s="124">
        <v>-6.6943627548689322E-2</v>
      </c>
      <c r="J27" s="878"/>
      <c r="K27" s="878"/>
      <c r="L27" s="878"/>
      <c r="M27" s="879"/>
      <c r="N27" s="48"/>
    </row>
    <row r="28" spans="1:17">
      <c r="J28" s="48"/>
    </row>
    <row r="29" spans="1:17">
      <c r="J29" s="48"/>
    </row>
    <row r="30" spans="1:17" ht="12.75" customHeight="1">
      <c r="J30" s="48"/>
    </row>
    <row r="31" spans="1:17">
      <c r="J31" s="48"/>
    </row>
    <row r="32" spans="1:17">
      <c r="J32" s="48"/>
    </row>
    <row r="33" spans="7:10">
      <c r="J33" s="48"/>
    </row>
    <row r="34" spans="7:10">
      <c r="J34" s="48"/>
    </row>
    <row r="35" spans="7:10">
      <c r="J35" s="48"/>
    </row>
    <row r="36" spans="7:10">
      <c r="J36" s="48"/>
    </row>
    <row r="37" spans="7:10">
      <c r="J37" s="48"/>
    </row>
    <row r="38" spans="7:10">
      <c r="J38" s="48"/>
    </row>
    <row r="39" spans="7:10">
      <c r="J39" s="48"/>
    </row>
    <row r="40" spans="7:10" ht="12.75" customHeight="1">
      <c r="G40" s="351"/>
      <c r="J40" s="48"/>
    </row>
    <row r="41" spans="7:10">
      <c r="J41" s="48"/>
    </row>
    <row r="42" spans="7:10">
      <c r="J42" s="48"/>
    </row>
    <row r="43" spans="7:10">
      <c r="J43" s="48"/>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7">
    <mergeCell ref="J27:M27"/>
    <mergeCell ref="A26:I26"/>
    <mergeCell ref="A6:I6"/>
    <mergeCell ref="A12:I12"/>
    <mergeCell ref="A16:I16"/>
    <mergeCell ref="A22:I22"/>
    <mergeCell ref="A1:I1"/>
    <mergeCell ref="A2:I2"/>
    <mergeCell ref="A3:A5"/>
    <mergeCell ref="B3:C3"/>
    <mergeCell ref="D3:I3"/>
    <mergeCell ref="B4:B5"/>
    <mergeCell ref="C4:C5"/>
    <mergeCell ref="D4:D5"/>
    <mergeCell ref="G4:I4"/>
    <mergeCell ref="E4:E5"/>
    <mergeCell ref="F4:F5"/>
  </mergeCells>
  <hyperlinks>
    <hyperlink ref="J2" location="'Spis treści'!A1" display="Powrót do spisu" xr:uid="{E12811DD-2C00-42E9-9E22-B8BED59C702C}"/>
  </hyperlinks>
  <printOptions horizontalCentered="1"/>
  <pageMargins left="0.51181102362204722" right="0.51181102362204722" top="0.6692913385826772" bottom="0.55118110236220474" header="0.31496062992125984" footer="0.31496062992125984"/>
  <pageSetup paperSize="9" scale="80" fitToHeight="0" orientation="portrait" horizontalDpi="4294967293" verticalDpi="4294967293"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tabColor theme="2"/>
    <pageSetUpPr fitToPage="1"/>
  </sheetPr>
  <dimension ref="A1:M43"/>
  <sheetViews>
    <sheetView showGridLines="0" view="pageBreakPreview" topLeftCell="A16" zoomScale="90" zoomScaleNormal="120" zoomScaleSheetLayoutView="90" workbookViewId="0">
      <selection activeCell="C25" sqref="C25"/>
    </sheetView>
  </sheetViews>
  <sheetFormatPr defaultColWidth="8" defaultRowHeight="15"/>
  <cols>
    <col min="1" max="1" width="28.125" style="45" customWidth="1"/>
    <col min="2" max="2" width="12.125" style="45" customWidth="1"/>
    <col min="3" max="4" width="11.125" style="45" customWidth="1"/>
    <col min="5" max="5" width="13.625" style="45" customWidth="1"/>
    <col min="6" max="6" width="12.5" style="45" customWidth="1"/>
    <col min="7" max="7" width="8.75" style="45" customWidth="1"/>
    <col min="8" max="8" width="9.5" style="45" customWidth="1"/>
    <col min="9" max="9" width="8.75" style="45" customWidth="1"/>
    <col min="10" max="10" width="9.25" style="45" customWidth="1"/>
    <col min="11" max="16376" width="8" style="45"/>
    <col min="16377" max="16377" width="0.5" style="45" customWidth="1"/>
    <col min="16378" max="16379" width="0.875" style="45" customWidth="1"/>
    <col min="16380" max="16384" width="0.625" style="45" customWidth="1"/>
  </cols>
  <sheetData>
    <row r="1" spans="1:10" ht="30" customHeight="1">
      <c r="A1" s="869" t="s">
        <v>457</v>
      </c>
      <c r="B1" s="869"/>
      <c r="C1" s="869"/>
      <c r="D1" s="869"/>
      <c r="E1" s="869"/>
      <c r="F1" s="869"/>
      <c r="G1" s="869"/>
      <c r="H1" s="869"/>
      <c r="I1" s="869"/>
    </row>
    <row r="2" spans="1:10" s="47" customFormat="1" ht="12.75">
      <c r="A2" s="46"/>
      <c r="B2" s="46"/>
      <c r="C2" s="46"/>
      <c r="D2" s="46"/>
      <c r="E2" s="46"/>
      <c r="F2" s="46"/>
    </row>
    <row r="3" spans="1:10" ht="30" customHeight="1">
      <c r="A3" s="907" t="s">
        <v>646</v>
      </c>
      <c r="B3" s="907"/>
      <c r="C3" s="907"/>
      <c r="D3" s="907"/>
      <c r="E3" s="907"/>
      <c r="F3" s="907"/>
      <c r="G3" s="907"/>
      <c r="H3" s="907"/>
      <c r="I3" s="907"/>
      <c r="J3" s="384" t="s">
        <v>528</v>
      </c>
    </row>
    <row r="4" spans="1:10" ht="21" customHeight="1">
      <c r="A4" s="875" t="s">
        <v>13</v>
      </c>
      <c r="B4" s="872" t="s">
        <v>538</v>
      </c>
      <c r="C4" s="873"/>
      <c r="D4" s="872" t="s">
        <v>655</v>
      </c>
      <c r="E4" s="874"/>
      <c r="F4" s="874"/>
      <c r="G4" s="874"/>
      <c r="H4" s="874"/>
      <c r="I4" s="873"/>
    </row>
    <row r="5" spans="1:10" ht="18" customHeight="1">
      <c r="A5" s="875"/>
      <c r="B5" s="875" t="s">
        <v>640</v>
      </c>
      <c r="C5" s="875" t="s">
        <v>644</v>
      </c>
      <c r="D5" s="875" t="s">
        <v>632</v>
      </c>
      <c r="E5" s="875" t="s">
        <v>640</v>
      </c>
      <c r="F5" s="875" t="s">
        <v>644</v>
      </c>
      <c r="G5" s="906" t="s">
        <v>14</v>
      </c>
      <c r="H5" s="876"/>
      <c r="I5" s="877"/>
    </row>
    <row r="6" spans="1:10" ht="75" customHeight="1">
      <c r="A6" s="875"/>
      <c r="B6" s="875"/>
      <c r="C6" s="875"/>
      <c r="D6" s="875"/>
      <c r="E6" s="875"/>
      <c r="F6" s="875"/>
      <c r="G6" s="422" t="s">
        <v>656</v>
      </c>
      <c r="H6" s="590" t="s">
        <v>657</v>
      </c>
      <c r="I6" s="607" t="s">
        <v>658</v>
      </c>
    </row>
    <row r="7" spans="1:10" ht="21" customHeight="1">
      <c r="A7" s="884" t="s">
        <v>68</v>
      </c>
      <c r="B7" s="885"/>
      <c r="C7" s="885"/>
      <c r="D7" s="885"/>
      <c r="E7" s="885"/>
      <c r="F7" s="885"/>
      <c r="G7" s="885"/>
      <c r="H7" s="885"/>
      <c r="I7" s="895"/>
    </row>
    <row r="8" spans="1:10" ht="21" customHeight="1">
      <c r="A8" s="255" t="s">
        <v>418</v>
      </c>
      <c r="B8" s="254">
        <v>624545</v>
      </c>
      <c r="C8" s="254">
        <v>625112</v>
      </c>
      <c r="D8" s="254">
        <v>622577</v>
      </c>
      <c r="E8" s="254">
        <v>620901</v>
      </c>
      <c r="F8" s="254">
        <v>622110</v>
      </c>
      <c r="G8" s="110">
        <f>E8/D8-1</f>
        <v>-2.6920364870529623E-3</v>
      </c>
      <c r="H8" s="110">
        <f>E8/B8-1</f>
        <v>-5.8346476234698574E-3</v>
      </c>
      <c r="I8" s="110">
        <f>F8/C8-1</f>
        <v>-4.8023394207757919E-3</v>
      </c>
    </row>
    <row r="9" spans="1:10" ht="21" customHeight="1">
      <c r="A9" s="255" t="s">
        <v>76</v>
      </c>
      <c r="B9" s="126">
        <v>229415142.18000001</v>
      </c>
      <c r="C9" s="126">
        <v>665557930.17000008</v>
      </c>
      <c r="D9" s="126">
        <v>256155743.44</v>
      </c>
      <c r="E9" s="126">
        <v>255980697.81</v>
      </c>
      <c r="F9" s="126">
        <v>749867072.73000002</v>
      </c>
      <c r="G9" s="115">
        <f>E9/D9-1</f>
        <v>-6.8335625681958945E-4</v>
      </c>
      <c r="H9" s="115">
        <f>E9/B9-1</f>
        <v>0.11579687102413039</v>
      </c>
      <c r="I9" s="115">
        <f>F9/C9-1</f>
        <v>0.12667438661344677</v>
      </c>
    </row>
    <row r="10" spans="1:10" ht="21" customHeight="1">
      <c r="A10" s="896" t="s">
        <v>104</v>
      </c>
      <c r="B10" s="897"/>
      <c r="C10" s="897"/>
      <c r="D10" s="897"/>
      <c r="E10" s="897"/>
      <c r="F10" s="897"/>
      <c r="G10" s="897"/>
      <c r="H10" s="897"/>
      <c r="I10" s="898"/>
    </row>
    <row r="11" spans="1:10" ht="21" customHeight="1">
      <c r="A11" s="255" t="s">
        <v>85</v>
      </c>
      <c r="B11" s="254">
        <v>509368</v>
      </c>
      <c r="C11" s="254">
        <v>508668</v>
      </c>
      <c r="D11" s="254">
        <v>510551</v>
      </c>
      <c r="E11" s="254">
        <v>509734</v>
      </c>
      <c r="F11" s="254">
        <v>510138</v>
      </c>
      <c r="G11" s="110">
        <f>E11/D11-1</f>
        <v>-1.6002319063129766E-3</v>
      </c>
      <c r="H11" s="110">
        <f>E11/B11-1</f>
        <v>7.1853748174199872E-4</v>
      </c>
      <c r="I11" s="110">
        <f>F11/C11-1</f>
        <v>2.8899006817806328E-3</v>
      </c>
    </row>
    <row r="12" spans="1:10" ht="21" customHeight="1">
      <c r="A12" s="255" t="s">
        <v>76</v>
      </c>
      <c r="B12" s="126">
        <v>206698788.31</v>
      </c>
      <c r="C12" s="126">
        <v>598820146.0999999</v>
      </c>
      <c r="D12" s="126">
        <v>231682937.5</v>
      </c>
      <c r="E12" s="126">
        <v>231790823.31999999</v>
      </c>
      <c r="F12" s="126">
        <v>678243751.37</v>
      </c>
      <c r="G12" s="818">
        <f>E12/D12-1</f>
        <v>4.6566148186899525E-4</v>
      </c>
      <c r="H12" s="115">
        <f>E12/B12-1</f>
        <v>0.12139420465478379</v>
      </c>
      <c r="I12" s="115">
        <f>F12/C12-1</f>
        <v>0.13263348901547611</v>
      </c>
    </row>
    <row r="13" spans="1:10" ht="21" customHeight="1">
      <c r="A13" s="896" t="s">
        <v>102</v>
      </c>
      <c r="B13" s="897"/>
      <c r="C13" s="897"/>
      <c r="D13" s="897"/>
      <c r="E13" s="897"/>
      <c r="F13" s="897"/>
      <c r="G13" s="897"/>
      <c r="H13" s="897"/>
      <c r="I13" s="898"/>
    </row>
    <row r="14" spans="1:10" ht="21" customHeight="1">
      <c r="A14" s="255" t="s">
        <v>85</v>
      </c>
      <c r="B14" s="254">
        <v>8867</v>
      </c>
      <c r="C14" s="254">
        <v>9043</v>
      </c>
      <c r="D14" s="254">
        <v>8125</v>
      </c>
      <c r="E14" s="254">
        <v>7959</v>
      </c>
      <c r="F14" s="254">
        <v>8124</v>
      </c>
      <c r="G14" s="110">
        <f>E14/D14-1</f>
        <v>-2.0430769230769252E-2</v>
      </c>
      <c r="H14" s="110">
        <f>E14/B14-1</f>
        <v>-0.10240216533213042</v>
      </c>
      <c r="I14" s="110">
        <f>F14/C14-1</f>
        <v>-0.10162556673670242</v>
      </c>
    </row>
    <row r="15" spans="1:10" ht="21" customHeight="1">
      <c r="A15" s="255" t="s">
        <v>76</v>
      </c>
      <c r="B15" s="126">
        <v>3103061.11</v>
      </c>
      <c r="C15" s="126">
        <v>9075239.3599999994</v>
      </c>
      <c r="D15" s="126">
        <v>3204232.05</v>
      </c>
      <c r="E15" s="126">
        <v>3081027.81</v>
      </c>
      <c r="F15" s="126">
        <v>9346586.3900000006</v>
      </c>
      <c r="G15" s="115">
        <f>E15/D15-1</f>
        <v>-3.8450473647812067E-2</v>
      </c>
      <c r="H15" s="115">
        <f>E15/B15-1</f>
        <v>-7.1005047013076306E-3</v>
      </c>
      <c r="I15" s="115">
        <f>F15/C15-1</f>
        <v>2.9899710546036795E-2</v>
      </c>
    </row>
    <row r="16" spans="1:10" ht="21" customHeight="1">
      <c r="A16" s="896" t="s">
        <v>417</v>
      </c>
      <c r="B16" s="897"/>
      <c r="C16" s="897"/>
      <c r="D16" s="897"/>
      <c r="E16" s="897"/>
      <c r="F16" s="897"/>
      <c r="G16" s="897"/>
      <c r="H16" s="897"/>
      <c r="I16" s="898"/>
    </row>
    <row r="17" spans="1:13" ht="21" customHeight="1">
      <c r="A17" s="255" t="s">
        <v>85</v>
      </c>
      <c r="B17" s="254">
        <v>106310</v>
      </c>
      <c r="C17" s="254">
        <v>107402</v>
      </c>
      <c r="D17" s="254">
        <v>103901</v>
      </c>
      <c r="E17" s="254">
        <v>103208</v>
      </c>
      <c r="F17" s="254">
        <v>103848</v>
      </c>
      <c r="G17" s="110">
        <f>E17/D17-1</f>
        <v>-6.6698106851714734E-3</v>
      </c>
      <c r="H17" s="110">
        <f>E17/B17-1</f>
        <v>-2.9178816668234409E-2</v>
      </c>
      <c r="I17" s="110">
        <f>F17/C17-1</f>
        <v>-3.3090631459376962E-2</v>
      </c>
      <c r="J17" s="538"/>
    </row>
    <row r="18" spans="1:13" ht="21" customHeight="1">
      <c r="A18" s="259" t="s">
        <v>76</v>
      </c>
      <c r="B18" s="263">
        <v>19613292.760000002</v>
      </c>
      <c r="C18" s="611">
        <v>57662544.710000008</v>
      </c>
      <c r="D18" s="611">
        <v>21268573.890000001</v>
      </c>
      <c r="E18" s="611">
        <v>21108846.68</v>
      </c>
      <c r="F18" s="611">
        <v>62276734.969999999</v>
      </c>
      <c r="G18" s="115">
        <f>E18/D18-1</f>
        <v>-7.5100103479481817E-3</v>
      </c>
      <c r="H18" s="115">
        <f>E18/B18-1</f>
        <v>7.6252057127810691E-2</v>
      </c>
      <c r="I18" s="115">
        <f>F18/C18-1</f>
        <v>8.0020579792410507E-2</v>
      </c>
    </row>
    <row r="19" spans="1:13" s="50" customFormat="1" ht="30.75" customHeight="1">
      <c r="A19" s="46"/>
      <c r="B19" s="49"/>
      <c r="C19" s="49"/>
      <c r="D19" s="49"/>
      <c r="E19" s="49"/>
      <c r="F19" s="49"/>
    </row>
    <row r="20" spans="1:13" ht="25.5" customHeight="1">
      <c r="A20" s="901" t="s">
        <v>645</v>
      </c>
      <c r="B20" s="901"/>
      <c r="C20" s="901"/>
      <c r="D20" s="901"/>
      <c r="E20" s="901"/>
      <c r="F20" s="901"/>
      <c r="G20" s="902"/>
      <c r="H20" s="902"/>
      <c r="I20" s="902"/>
    </row>
    <row r="21" spans="1:13" ht="22.5" customHeight="1">
      <c r="A21" s="893" t="s">
        <v>13</v>
      </c>
      <c r="B21" s="900" t="s">
        <v>544</v>
      </c>
      <c r="C21" s="903" t="s">
        <v>541</v>
      </c>
      <c r="D21" s="904"/>
      <c r="E21" s="893" t="s">
        <v>545</v>
      </c>
      <c r="F21" s="893" t="s">
        <v>543</v>
      </c>
      <c r="G21" s="905"/>
      <c r="H21" s="892"/>
      <c r="I21" s="892"/>
    </row>
    <row r="22" spans="1:13" ht="40.5" customHeight="1">
      <c r="A22" s="899"/>
      <c r="B22" s="900"/>
      <c r="C22" s="405" t="s">
        <v>105</v>
      </c>
      <c r="D22" s="409" t="s">
        <v>542</v>
      </c>
      <c r="E22" s="894"/>
      <c r="F22" s="894"/>
      <c r="G22" s="905"/>
      <c r="H22" s="892"/>
      <c r="I22" s="892"/>
    </row>
    <row r="23" spans="1:13" ht="21" customHeight="1">
      <c r="A23" s="894"/>
      <c r="B23" s="872" t="s">
        <v>663</v>
      </c>
      <c r="C23" s="874"/>
      <c r="D23" s="874"/>
      <c r="E23" s="874"/>
      <c r="F23" s="873"/>
      <c r="G23" s="368"/>
      <c r="H23" s="369"/>
      <c r="I23" s="369"/>
    </row>
    <row r="24" spans="1:13" ht="18" customHeight="1">
      <c r="A24" s="137" t="s">
        <v>68</v>
      </c>
      <c r="B24" s="820">
        <f>SUM(B25:B40)</f>
        <v>117</v>
      </c>
      <c r="C24" s="820">
        <f>SUM(C25:C40)</f>
        <v>114</v>
      </c>
      <c r="D24" s="821">
        <f>SUM(D25:D40)</f>
        <v>0</v>
      </c>
      <c r="E24" s="820">
        <f>SUM(E25:E40)</f>
        <v>47</v>
      </c>
      <c r="F24" s="820">
        <f>SUM(F25:F40)</f>
        <v>64</v>
      </c>
      <c r="G24" s="417"/>
      <c r="H24" s="133"/>
      <c r="I24" s="133"/>
    </row>
    <row r="25" spans="1:13" ht="18" customHeight="1">
      <c r="A25" s="138" t="s">
        <v>42</v>
      </c>
      <c r="B25" s="612">
        <v>5</v>
      </c>
      <c r="C25" s="134">
        <v>6</v>
      </c>
      <c r="D25" s="613">
        <v>0</v>
      </c>
      <c r="E25" s="134">
        <v>3</v>
      </c>
      <c r="F25" s="134">
        <v>3</v>
      </c>
      <c r="G25" s="418"/>
      <c r="H25" s="419"/>
      <c r="I25" s="584"/>
      <c r="J25" s="585"/>
      <c r="K25" s="586"/>
      <c r="L25" s="585"/>
      <c r="M25" s="585"/>
    </row>
    <row r="26" spans="1:13" ht="18" customHeight="1">
      <c r="A26" s="138" t="s">
        <v>43</v>
      </c>
      <c r="B26" s="612">
        <v>13</v>
      </c>
      <c r="C26" s="134">
        <v>14</v>
      </c>
      <c r="D26" s="613">
        <v>0</v>
      </c>
      <c r="E26" s="134">
        <v>4</v>
      </c>
      <c r="F26" s="134">
        <v>10</v>
      </c>
      <c r="G26" s="420"/>
      <c r="H26" s="421"/>
      <c r="I26" s="584"/>
      <c r="J26" s="585"/>
      <c r="K26" s="586"/>
      <c r="L26" s="585"/>
      <c r="M26" s="585"/>
    </row>
    <row r="27" spans="1:13" ht="18" customHeight="1">
      <c r="A27" s="138" t="s">
        <v>44</v>
      </c>
      <c r="B27" s="612">
        <v>14</v>
      </c>
      <c r="C27" s="134">
        <v>11</v>
      </c>
      <c r="D27" s="613">
        <v>0</v>
      </c>
      <c r="E27" s="134">
        <v>4</v>
      </c>
      <c r="F27" s="134">
        <v>7</v>
      </c>
      <c r="G27" s="420"/>
      <c r="H27" s="421"/>
      <c r="I27" s="584"/>
      <c r="J27" s="585"/>
      <c r="K27" s="586"/>
      <c r="L27" s="585"/>
      <c r="M27" s="585"/>
    </row>
    <row r="28" spans="1:13" ht="18" customHeight="1">
      <c r="A28" s="138" t="s">
        <v>45</v>
      </c>
      <c r="B28" s="612">
        <v>1</v>
      </c>
      <c r="C28" s="134">
        <v>1</v>
      </c>
      <c r="D28" s="613">
        <v>0</v>
      </c>
      <c r="E28" s="134">
        <v>1</v>
      </c>
      <c r="F28" s="134">
        <v>0</v>
      </c>
      <c r="G28" s="420"/>
      <c r="H28" s="421"/>
      <c r="I28" s="584"/>
      <c r="J28" s="585"/>
      <c r="K28" s="586"/>
      <c r="L28" s="585"/>
      <c r="M28" s="585"/>
    </row>
    <row r="29" spans="1:13" ht="18" customHeight="1">
      <c r="A29" s="138" t="s">
        <v>46</v>
      </c>
      <c r="B29" s="612">
        <v>3</v>
      </c>
      <c r="C29" s="134">
        <v>2</v>
      </c>
      <c r="D29" s="613">
        <v>0</v>
      </c>
      <c r="E29" s="134">
        <v>1</v>
      </c>
      <c r="F29" s="134">
        <v>1</v>
      </c>
      <c r="G29" s="420"/>
      <c r="H29" s="421"/>
      <c r="I29" s="584"/>
      <c r="J29" s="585"/>
      <c r="K29" s="586"/>
      <c r="L29" s="585"/>
      <c r="M29" s="585"/>
    </row>
    <row r="30" spans="1:13" ht="18" customHeight="1">
      <c r="A30" s="138" t="s">
        <v>47</v>
      </c>
      <c r="B30" s="612">
        <v>19</v>
      </c>
      <c r="C30" s="134">
        <v>21</v>
      </c>
      <c r="D30" s="613">
        <v>0</v>
      </c>
      <c r="E30" s="134">
        <v>15</v>
      </c>
      <c r="F30" s="134">
        <v>6</v>
      </c>
      <c r="G30" s="420"/>
      <c r="H30" s="421"/>
      <c r="I30" s="584"/>
      <c r="J30" s="585"/>
      <c r="K30" s="586"/>
      <c r="L30" s="585"/>
      <c r="M30" s="585"/>
    </row>
    <row r="31" spans="1:13" ht="18" customHeight="1">
      <c r="A31" s="138" t="s">
        <v>48</v>
      </c>
      <c r="B31" s="612">
        <v>7</v>
      </c>
      <c r="C31" s="134">
        <v>8</v>
      </c>
      <c r="D31" s="613">
        <v>0</v>
      </c>
      <c r="E31" s="134">
        <v>2</v>
      </c>
      <c r="F31" s="134">
        <v>6</v>
      </c>
      <c r="G31" s="420"/>
      <c r="H31" s="421"/>
      <c r="I31" s="584"/>
      <c r="J31" s="585"/>
      <c r="K31" s="586"/>
      <c r="L31" s="585"/>
      <c r="M31" s="585"/>
    </row>
    <row r="32" spans="1:13" ht="18" customHeight="1">
      <c r="A32" s="138" t="s">
        <v>49</v>
      </c>
      <c r="B32" s="612">
        <v>4</v>
      </c>
      <c r="C32" s="134">
        <v>4</v>
      </c>
      <c r="D32" s="613">
        <v>0</v>
      </c>
      <c r="E32" s="134">
        <v>1</v>
      </c>
      <c r="F32" s="614">
        <v>3</v>
      </c>
      <c r="G32" s="420"/>
      <c r="H32" s="421"/>
      <c r="I32" s="584"/>
      <c r="J32" s="585"/>
      <c r="K32" s="586"/>
      <c r="L32" s="585"/>
      <c r="M32" s="587"/>
    </row>
    <row r="33" spans="1:13" ht="18" customHeight="1">
      <c r="A33" s="138" t="s">
        <v>50</v>
      </c>
      <c r="B33" s="612">
        <v>13</v>
      </c>
      <c r="C33" s="134">
        <v>10</v>
      </c>
      <c r="D33" s="613">
        <v>0</v>
      </c>
      <c r="E33" s="134">
        <v>6</v>
      </c>
      <c r="F33" s="134">
        <v>3</v>
      </c>
      <c r="G33" s="420"/>
      <c r="H33" s="421"/>
      <c r="I33" s="584"/>
      <c r="J33" s="585"/>
      <c r="K33" s="586"/>
      <c r="L33" s="585"/>
      <c r="M33" s="585"/>
    </row>
    <row r="34" spans="1:13" ht="18" customHeight="1">
      <c r="A34" s="138" t="s">
        <v>51</v>
      </c>
      <c r="B34" s="612">
        <v>5</v>
      </c>
      <c r="C34" s="134">
        <v>5</v>
      </c>
      <c r="D34" s="613">
        <v>0</v>
      </c>
      <c r="E34" s="134">
        <v>1</v>
      </c>
      <c r="F34" s="134">
        <v>4</v>
      </c>
      <c r="G34" s="420"/>
      <c r="H34" s="421"/>
      <c r="I34" s="584"/>
      <c r="J34" s="585"/>
      <c r="K34" s="586"/>
      <c r="L34" s="585"/>
      <c r="M34" s="585"/>
    </row>
    <row r="35" spans="1:13" ht="18" customHeight="1">
      <c r="A35" s="138" t="s">
        <v>52</v>
      </c>
      <c r="B35" s="612">
        <v>8</v>
      </c>
      <c r="C35" s="134">
        <v>9</v>
      </c>
      <c r="D35" s="613">
        <v>0</v>
      </c>
      <c r="E35" s="134">
        <v>2</v>
      </c>
      <c r="F35" s="134">
        <v>5</v>
      </c>
      <c r="G35" s="420"/>
      <c r="H35" s="421"/>
      <c r="I35" s="584"/>
      <c r="J35" s="585"/>
      <c r="K35" s="586"/>
      <c r="L35" s="585"/>
      <c r="M35" s="585"/>
    </row>
    <row r="36" spans="1:13" ht="18" customHeight="1">
      <c r="A36" s="138" t="s">
        <v>53</v>
      </c>
      <c r="B36" s="612">
        <v>3</v>
      </c>
      <c r="C36" s="134">
        <v>3</v>
      </c>
      <c r="D36" s="613">
        <v>0</v>
      </c>
      <c r="E36" s="134">
        <v>0</v>
      </c>
      <c r="F36" s="134">
        <v>3</v>
      </c>
      <c r="G36" s="420"/>
      <c r="H36" s="421"/>
      <c r="I36" s="584"/>
      <c r="J36" s="585"/>
      <c r="K36" s="586"/>
      <c r="L36" s="585"/>
      <c r="M36" s="585"/>
    </row>
    <row r="37" spans="1:13" ht="18" customHeight="1">
      <c r="A37" s="138" t="s">
        <v>54</v>
      </c>
      <c r="B37" s="612">
        <v>3</v>
      </c>
      <c r="C37" s="134">
        <v>4</v>
      </c>
      <c r="D37" s="613">
        <v>0</v>
      </c>
      <c r="E37" s="134">
        <v>3</v>
      </c>
      <c r="F37" s="134">
        <v>1</v>
      </c>
      <c r="G37" s="420"/>
      <c r="H37" s="421"/>
      <c r="I37" s="584"/>
      <c r="J37" s="585"/>
      <c r="K37" s="586"/>
      <c r="L37" s="585"/>
      <c r="M37" s="585"/>
    </row>
    <row r="38" spans="1:13" ht="18" customHeight="1">
      <c r="A38" s="138" t="s">
        <v>55</v>
      </c>
      <c r="B38" s="612">
        <v>8</v>
      </c>
      <c r="C38" s="134">
        <v>6</v>
      </c>
      <c r="D38" s="613">
        <v>0</v>
      </c>
      <c r="E38" s="134">
        <v>2</v>
      </c>
      <c r="F38" s="134">
        <v>4</v>
      </c>
      <c r="G38" s="420"/>
      <c r="H38" s="421"/>
      <c r="I38" s="584"/>
      <c r="J38" s="585"/>
      <c r="K38" s="586"/>
      <c r="L38" s="585"/>
      <c r="M38" s="585"/>
    </row>
    <row r="39" spans="1:13" ht="18" customHeight="1">
      <c r="A39" s="138" t="s">
        <v>56</v>
      </c>
      <c r="B39" s="612">
        <v>9</v>
      </c>
      <c r="C39" s="134">
        <v>8</v>
      </c>
      <c r="D39" s="613">
        <v>0</v>
      </c>
      <c r="E39" s="134">
        <v>2</v>
      </c>
      <c r="F39" s="134">
        <v>6</v>
      </c>
      <c r="G39" s="420"/>
      <c r="H39" s="421"/>
      <c r="I39" s="584"/>
      <c r="J39" s="585"/>
      <c r="K39" s="586"/>
      <c r="L39" s="585"/>
      <c r="M39" s="585"/>
    </row>
    <row r="40" spans="1:13" ht="18" customHeight="1">
      <c r="A40" s="139" t="s">
        <v>57</v>
      </c>
      <c r="B40" s="615">
        <v>2</v>
      </c>
      <c r="C40" s="616">
        <v>2</v>
      </c>
      <c r="D40" s="617">
        <v>0</v>
      </c>
      <c r="E40" s="616">
        <v>0</v>
      </c>
      <c r="F40" s="616">
        <v>2</v>
      </c>
      <c r="G40" s="418"/>
      <c r="H40" s="421"/>
      <c r="I40" s="584"/>
      <c r="J40" s="585"/>
      <c r="K40" s="586"/>
      <c r="L40" s="585"/>
      <c r="M40" s="585"/>
    </row>
    <row r="41" spans="1:13">
      <c r="B41" s="343"/>
      <c r="C41" s="343"/>
      <c r="D41" s="343"/>
      <c r="E41" s="343"/>
      <c r="F41" s="343"/>
      <c r="I41" s="588"/>
      <c r="J41" s="588"/>
      <c r="K41" s="588"/>
      <c r="L41" s="588"/>
      <c r="M41" s="588"/>
    </row>
    <row r="42" spans="1:13">
      <c r="I42" s="589"/>
      <c r="J42" s="589"/>
      <c r="K42" s="589"/>
      <c r="L42" s="589"/>
      <c r="M42" s="589"/>
    </row>
    <row r="43" spans="1:13">
      <c r="B43" s="343"/>
    </row>
  </sheetData>
  <mergeCells count="25">
    <mergeCell ref="D4:I4"/>
    <mergeCell ref="G5:I5"/>
    <mergeCell ref="A1:I1"/>
    <mergeCell ref="A3:I3"/>
    <mergeCell ref="A4:A6"/>
    <mergeCell ref="B4:C4"/>
    <mergeCell ref="B5:B6"/>
    <mergeCell ref="C5:C6"/>
    <mergeCell ref="D5:D6"/>
    <mergeCell ref="E5:E6"/>
    <mergeCell ref="H21:H22"/>
    <mergeCell ref="F5:F6"/>
    <mergeCell ref="E21:E22"/>
    <mergeCell ref="F21:F22"/>
    <mergeCell ref="A7:I7"/>
    <mergeCell ref="A10:I10"/>
    <mergeCell ref="A13:I13"/>
    <mergeCell ref="A16:I16"/>
    <mergeCell ref="A21:A23"/>
    <mergeCell ref="B21:B22"/>
    <mergeCell ref="A20:I20"/>
    <mergeCell ref="C21:D21"/>
    <mergeCell ref="G21:G22"/>
    <mergeCell ref="I21:I22"/>
    <mergeCell ref="B23:F23"/>
  </mergeCells>
  <hyperlinks>
    <hyperlink ref="J3" location="'Spis treści'!A1" display="Powrót do spisu" xr:uid="{96EF0799-FA9E-4A39-BCF5-14B1D3B71FD6}"/>
  </hyperlinks>
  <printOptions horizontalCentered="1"/>
  <pageMargins left="0.51181102362204722" right="0.51181102362204722" top="0.6692913385826772" bottom="0.55118110236220474" header="0.31496062992125984" footer="0.31496062992125984"/>
  <pageSetup paperSize="9" scale="77" orientation="portrait" horizontalDpi="4294967293" verticalDpi="4294967293" r:id="rId1"/>
  <headerFooter differentFirst="1" alignWithMargins="0">
    <oddFooter>&amp;C&amp;"Arial,Normalny"&amp;9&amp;P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dimension ref="A1:N35"/>
  <sheetViews>
    <sheetView showGridLines="0" view="pageBreakPreview" topLeftCell="A19" zoomScale="90" zoomScaleNormal="110" zoomScaleSheetLayoutView="90" workbookViewId="0">
      <selection activeCell="F18" sqref="F18"/>
    </sheetView>
  </sheetViews>
  <sheetFormatPr defaultColWidth="8" defaultRowHeight="15"/>
  <cols>
    <col min="1" max="1" width="30.125" style="45" customWidth="1"/>
    <col min="2" max="2" width="11.125" style="45" customWidth="1"/>
    <col min="3" max="3" width="11.875" style="45" customWidth="1"/>
    <col min="4" max="5" width="11.125" style="45" customWidth="1"/>
    <col min="6" max="6" width="12.5" style="45" customWidth="1"/>
    <col min="7" max="7" width="9.625" style="45" customWidth="1"/>
    <col min="8" max="16374" width="8" style="45"/>
    <col min="16375" max="16375" width="0.5" style="45" customWidth="1"/>
    <col min="16376" max="16377" width="0.875" style="45" customWidth="1"/>
    <col min="16378" max="16384" width="0.625" style="45" customWidth="1"/>
  </cols>
  <sheetData>
    <row r="1" spans="1:12" ht="30" customHeight="1">
      <c r="A1" s="869" t="s">
        <v>457</v>
      </c>
      <c r="B1" s="869"/>
      <c r="C1" s="869"/>
      <c r="D1" s="869"/>
      <c r="E1" s="869"/>
      <c r="F1" s="869"/>
    </row>
    <row r="2" spans="1:12" s="47" customFormat="1" ht="12.75">
      <c r="A2" s="46"/>
      <c r="B2" s="46"/>
      <c r="C2" s="46"/>
      <c r="D2" s="46"/>
    </row>
    <row r="3" spans="1:12" ht="30" customHeight="1">
      <c r="A3" s="907" t="s">
        <v>546</v>
      </c>
      <c r="B3" s="907"/>
      <c r="C3" s="907"/>
      <c r="D3" s="907"/>
      <c r="E3" s="907"/>
      <c r="F3" s="907"/>
      <c r="G3" s="384" t="s">
        <v>528</v>
      </c>
    </row>
    <row r="4" spans="1:12" ht="21" customHeight="1">
      <c r="A4" s="911" t="s">
        <v>13</v>
      </c>
      <c r="B4" s="914" t="s">
        <v>548</v>
      </c>
      <c r="C4" s="914" t="s">
        <v>549</v>
      </c>
      <c r="D4" s="871" t="s">
        <v>550</v>
      </c>
      <c r="E4" s="915"/>
      <c r="F4" s="916" t="s">
        <v>551</v>
      </c>
    </row>
    <row r="5" spans="1:12" ht="48" customHeight="1">
      <c r="A5" s="912"/>
      <c r="B5" s="914"/>
      <c r="C5" s="914"/>
      <c r="D5" s="406" t="s">
        <v>105</v>
      </c>
      <c r="E5" s="130" t="s">
        <v>106</v>
      </c>
      <c r="F5" s="917"/>
    </row>
    <row r="6" spans="1:12" ht="21" customHeight="1">
      <c r="A6" s="913"/>
      <c r="B6" s="908" t="s">
        <v>663</v>
      </c>
      <c r="C6" s="909"/>
      <c r="D6" s="909"/>
      <c r="E6" s="909"/>
      <c r="F6" s="910"/>
    </row>
    <row r="7" spans="1:12" ht="21" customHeight="1">
      <c r="A7" s="127" t="s">
        <v>68</v>
      </c>
      <c r="B7" s="825">
        <f>B8+B9</f>
        <v>10261</v>
      </c>
      <c r="C7" s="825">
        <f t="shared" ref="C7:F7" si="0">C8+C9</f>
        <v>22073</v>
      </c>
      <c r="D7" s="825">
        <f t="shared" si="0"/>
        <v>21306</v>
      </c>
      <c r="E7" s="826">
        <f t="shared" si="0"/>
        <v>0</v>
      </c>
      <c r="F7" s="825">
        <f t="shared" si="0"/>
        <v>11028</v>
      </c>
      <c r="G7" s="343"/>
      <c r="H7" s="572"/>
      <c r="I7" s="572"/>
      <c r="J7" s="572"/>
      <c r="K7" s="572"/>
      <c r="L7" s="572"/>
    </row>
    <row r="8" spans="1:12" ht="21" customHeight="1">
      <c r="A8" s="128" t="s">
        <v>107</v>
      </c>
      <c r="B8" s="618">
        <v>1669</v>
      </c>
      <c r="C8" s="618">
        <v>8692</v>
      </c>
      <c r="D8" s="618">
        <v>8235</v>
      </c>
      <c r="E8" s="619">
        <v>0</v>
      </c>
      <c r="F8" s="618">
        <v>2126</v>
      </c>
      <c r="G8" s="343"/>
    </row>
    <row r="9" spans="1:12" ht="21" customHeight="1">
      <c r="A9" s="128" t="s">
        <v>108</v>
      </c>
      <c r="B9" s="254">
        <v>8592</v>
      </c>
      <c r="C9" s="254">
        <v>13381</v>
      </c>
      <c r="D9" s="254">
        <v>13071</v>
      </c>
      <c r="E9" s="591">
        <v>0</v>
      </c>
      <c r="F9" s="254">
        <v>8902</v>
      </c>
      <c r="G9" s="343"/>
    </row>
    <row r="10" spans="1:12" ht="21" customHeight="1">
      <c r="A10" s="128" t="s">
        <v>493</v>
      </c>
      <c r="B10" s="254">
        <v>8344</v>
      </c>
      <c r="C10" s="254">
        <v>12493</v>
      </c>
      <c r="D10" s="254">
        <v>12171</v>
      </c>
      <c r="E10" s="591">
        <v>0</v>
      </c>
      <c r="F10" s="254">
        <v>8666</v>
      </c>
      <c r="G10" s="343"/>
      <c r="I10" s="343"/>
    </row>
    <row r="11" spans="1:12" ht="22.5" customHeight="1">
      <c r="A11" s="128" t="s">
        <v>519</v>
      </c>
      <c r="B11" s="618">
        <v>354</v>
      </c>
      <c r="C11" s="618">
        <v>467</v>
      </c>
      <c r="D11" s="618">
        <v>488</v>
      </c>
      <c r="E11" s="591">
        <v>0</v>
      </c>
      <c r="F11" s="618">
        <v>333</v>
      </c>
      <c r="G11" s="343"/>
    </row>
    <row r="12" spans="1:12" ht="21" customHeight="1">
      <c r="A12" s="223" t="s">
        <v>111</v>
      </c>
      <c r="B12" s="795">
        <v>248</v>
      </c>
      <c r="C12" s="795">
        <v>888</v>
      </c>
      <c r="D12" s="795">
        <v>900</v>
      </c>
      <c r="E12" s="796">
        <v>0</v>
      </c>
      <c r="F12" s="795">
        <v>236</v>
      </c>
      <c r="G12" s="343"/>
    </row>
    <row r="13" spans="1:12">
      <c r="G13" s="343"/>
    </row>
    <row r="14" spans="1:12" ht="21" customHeight="1">
      <c r="A14" s="901" t="s">
        <v>547</v>
      </c>
      <c r="B14" s="901"/>
      <c r="C14" s="901"/>
      <c r="D14" s="901"/>
      <c r="E14" s="901"/>
      <c r="F14" s="901"/>
    </row>
    <row r="15" spans="1:12" ht="21.75" customHeight="1">
      <c r="A15" s="911" t="s">
        <v>13</v>
      </c>
      <c r="B15" s="914" t="s">
        <v>548</v>
      </c>
      <c r="C15" s="914" t="s">
        <v>549</v>
      </c>
      <c r="D15" s="871" t="s">
        <v>550</v>
      </c>
      <c r="E15" s="915"/>
      <c r="F15" s="916" t="s">
        <v>551</v>
      </c>
    </row>
    <row r="16" spans="1:12" ht="41.25" customHeight="1">
      <c r="A16" s="912"/>
      <c r="B16" s="914"/>
      <c r="C16" s="914"/>
      <c r="D16" s="406" t="s">
        <v>105</v>
      </c>
      <c r="E16" s="130" t="s">
        <v>106</v>
      </c>
      <c r="F16" s="917"/>
    </row>
    <row r="17" spans="1:14" ht="51.75" customHeight="1">
      <c r="A17" s="913"/>
      <c r="B17" s="908" t="s">
        <v>663</v>
      </c>
      <c r="C17" s="909"/>
      <c r="D17" s="909"/>
      <c r="E17" s="909"/>
      <c r="F17" s="910"/>
    </row>
    <row r="18" spans="1:14" ht="21" customHeight="1">
      <c r="A18" s="137" t="s">
        <v>68</v>
      </c>
      <c r="B18" s="820">
        <f>SUM(B19:B34)</f>
        <v>10261</v>
      </c>
      <c r="C18" s="820">
        <f>SUM(C19:C34)</f>
        <v>22073</v>
      </c>
      <c r="D18" s="820">
        <f>SUM(D19:D34)</f>
        <v>21306</v>
      </c>
      <c r="E18" s="821">
        <f>SUM(E19:E34)</f>
        <v>0</v>
      </c>
      <c r="F18" s="820">
        <f>SUM(F19:F34)</f>
        <v>11028</v>
      </c>
    </row>
    <row r="19" spans="1:14" ht="18.75" customHeight="1">
      <c r="A19" s="138" t="s">
        <v>42</v>
      </c>
      <c r="B19" s="612">
        <v>202</v>
      </c>
      <c r="C19" s="134">
        <v>623</v>
      </c>
      <c r="D19" s="612">
        <v>610</v>
      </c>
      <c r="E19" s="613">
        <v>0</v>
      </c>
      <c r="F19" s="612">
        <v>215</v>
      </c>
      <c r="H19" s="343"/>
      <c r="J19" s="343"/>
      <c r="K19" s="343"/>
      <c r="L19" s="343"/>
      <c r="M19" s="343"/>
      <c r="N19" s="343"/>
    </row>
    <row r="20" spans="1:14" ht="18.75" customHeight="1">
      <c r="A20" s="138" t="s">
        <v>43</v>
      </c>
      <c r="B20" s="612">
        <v>767</v>
      </c>
      <c r="C20" s="134">
        <v>1327</v>
      </c>
      <c r="D20" s="612">
        <v>1308</v>
      </c>
      <c r="E20" s="613">
        <v>0</v>
      </c>
      <c r="F20" s="612">
        <v>786</v>
      </c>
      <c r="H20" s="343"/>
    </row>
    <row r="21" spans="1:14" ht="18.75" customHeight="1">
      <c r="A21" s="138" t="s">
        <v>44</v>
      </c>
      <c r="B21" s="612">
        <v>1249</v>
      </c>
      <c r="C21" s="134">
        <v>2780</v>
      </c>
      <c r="D21" s="612">
        <v>2631</v>
      </c>
      <c r="E21" s="613">
        <v>0</v>
      </c>
      <c r="F21" s="612">
        <v>1398</v>
      </c>
      <c r="H21" s="343"/>
    </row>
    <row r="22" spans="1:14" ht="18.75" customHeight="1">
      <c r="A22" s="138" t="s">
        <v>45</v>
      </c>
      <c r="B22" s="612">
        <v>116</v>
      </c>
      <c r="C22" s="134">
        <v>231</v>
      </c>
      <c r="D22" s="612">
        <v>259</v>
      </c>
      <c r="E22" s="613">
        <v>0</v>
      </c>
      <c r="F22" s="612">
        <v>88</v>
      </c>
      <c r="H22" s="343"/>
    </row>
    <row r="23" spans="1:14" ht="18.75" customHeight="1">
      <c r="A23" s="138" t="s">
        <v>46</v>
      </c>
      <c r="B23" s="612">
        <v>819</v>
      </c>
      <c r="C23" s="134">
        <v>1640</v>
      </c>
      <c r="D23" s="612">
        <v>1643</v>
      </c>
      <c r="E23" s="613">
        <v>0</v>
      </c>
      <c r="F23" s="612">
        <v>816</v>
      </c>
      <c r="H23" s="343"/>
    </row>
    <row r="24" spans="1:14" ht="18.75" customHeight="1">
      <c r="A24" s="138" t="s">
        <v>47</v>
      </c>
      <c r="B24" s="612">
        <v>1351</v>
      </c>
      <c r="C24" s="134">
        <v>2691</v>
      </c>
      <c r="D24" s="612">
        <v>2531</v>
      </c>
      <c r="E24" s="613">
        <v>0</v>
      </c>
      <c r="F24" s="612">
        <v>1511</v>
      </c>
      <c r="H24" s="343"/>
    </row>
    <row r="25" spans="1:14" ht="18.75" customHeight="1">
      <c r="A25" s="138" t="s">
        <v>48</v>
      </c>
      <c r="B25" s="612">
        <v>1454</v>
      </c>
      <c r="C25" s="134">
        <v>3263</v>
      </c>
      <c r="D25" s="612">
        <v>3158</v>
      </c>
      <c r="E25" s="613">
        <v>0</v>
      </c>
      <c r="F25" s="612">
        <v>1559</v>
      </c>
      <c r="H25" s="343"/>
    </row>
    <row r="26" spans="1:14" ht="18.75" customHeight="1">
      <c r="A26" s="138" t="s">
        <v>49</v>
      </c>
      <c r="B26" s="612">
        <v>152</v>
      </c>
      <c r="C26" s="134">
        <v>363</v>
      </c>
      <c r="D26" s="612">
        <v>346</v>
      </c>
      <c r="E26" s="613">
        <v>0</v>
      </c>
      <c r="F26" s="612">
        <v>169</v>
      </c>
      <c r="H26" s="343"/>
    </row>
    <row r="27" spans="1:14" ht="18.75" customHeight="1">
      <c r="A27" s="138" t="s">
        <v>50</v>
      </c>
      <c r="B27" s="612">
        <v>651</v>
      </c>
      <c r="C27" s="134">
        <v>1401</v>
      </c>
      <c r="D27" s="612">
        <v>1379</v>
      </c>
      <c r="E27" s="613">
        <v>0</v>
      </c>
      <c r="F27" s="612">
        <v>673</v>
      </c>
      <c r="H27" s="343"/>
    </row>
    <row r="28" spans="1:14" ht="18.75" customHeight="1">
      <c r="A28" s="138" t="s">
        <v>51</v>
      </c>
      <c r="B28" s="612">
        <v>587</v>
      </c>
      <c r="C28" s="134">
        <v>1617</v>
      </c>
      <c r="D28" s="612">
        <v>1532</v>
      </c>
      <c r="E28" s="613">
        <v>0</v>
      </c>
      <c r="F28" s="612">
        <v>672</v>
      </c>
      <c r="H28" s="343"/>
    </row>
    <row r="29" spans="1:14" ht="18.75" customHeight="1">
      <c r="A29" s="138" t="s">
        <v>52</v>
      </c>
      <c r="B29" s="612">
        <v>520</v>
      </c>
      <c r="C29" s="134">
        <v>738</v>
      </c>
      <c r="D29" s="612">
        <v>711</v>
      </c>
      <c r="E29" s="613">
        <v>0</v>
      </c>
      <c r="F29" s="612">
        <v>547</v>
      </c>
      <c r="H29" s="343"/>
    </row>
    <row r="30" spans="1:14" ht="18.75" customHeight="1">
      <c r="A30" s="138" t="s">
        <v>53</v>
      </c>
      <c r="B30" s="612">
        <v>261</v>
      </c>
      <c r="C30" s="134">
        <v>623</v>
      </c>
      <c r="D30" s="612">
        <v>627</v>
      </c>
      <c r="E30" s="613">
        <v>0</v>
      </c>
      <c r="F30" s="612">
        <v>257</v>
      </c>
      <c r="H30" s="343"/>
    </row>
    <row r="31" spans="1:14" ht="18.75" customHeight="1">
      <c r="A31" s="138" t="s">
        <v>54</v>
      </c>
      <c r="B31" s="612">
        <v>634</v>
      </c>
      <c r="C31" s="134">
        <v>1425</v>
      </c>
      <c r="D31" s="612">
        <v>1344</v>
      </c>
      <c r="E31" s="613">
        <v>0</v>
      </c>
      <c r="F31" s="612">
        <v>715</v>
      </c>
      <c r="H31" s="343"/>
    </row>
    <row r="32" spans="1:14" ht="18.75" customHeight="1">
      <c r="A32" s="138" t="s">
        <v>55</v>
      </c>
      <c r="B32" s="612">
        <v>346</v>
      </c>
      <c r="C32" s="134">
        <v>715</v>
      </c>
      <c r="D32" s="612">
        <v>696</v>
      </c>
      <c r="E32" s="613">
        <v>0</v>
      </c>
      <c r="F32" s="612">
        <v>365</v>
      </c>
      <c r="H32" s="343"/>
    </row>
    <row r="33" spans="1:8" ht="18.75" customHeight="1">
      <c r="A33" s="138" t="s">
        <v>56</v>
      </c>
      <c r="B33" s="612">
        <v>982</v>
      </c>
      <c r="C33" s="134">
        <v>2247</v>
      </c>
      <c r="D33" s="612">
        <v>2170</v>
      </c>
      <c r="E33" s="613">
        <v>0</v>
      </c>
      <c r="F33" s="612">
        <v>1059</v>
      </c>
      <c r="H33" s="343"/>
    </row>
    <row r="34" spans="1:8" ht="18.75" customHeight="1">
      <c r="A34" s="139" t="s">
        <v>57</v>
      </c>
      <c r="B34" s="615">
        <v>170</v>
      </c>
      <c r="C34" s="616">
        <v>389</v>
      </c>
      <c r="D34" s="615">
        <v>361</v>
      </c>
      <c r="E34" s="617">
        <v>0</v>
      </c>
      <c r="F34" s="615">
        <v>198</v>
      </c>
      <c r="H34" s="343"/>
    </row>
    <row r="35" spans="1:8" ht="18.75" customHeight="1">
      <c r="H35" s="343"/>
    </row>
  </sheetData>
  <mergeCells count="15">
    <mergeCell ref="A15:A17"/>
    <mergeCell ref="B15:B16"/>
    <mergeCell ref="F15:F16"/>
    <mergeCell ref="B17:F17"/>
    <mergeCell ref="C15:C16"/>
    <mergeCell ref="D15:E15"/>
    <mergeCell ref="A1:F1"/>
    <mergeCell ref="A3:F3"/>
    <mergeCell ref="B6:F6"/>
    <mergeCell ref="A14:F14"/>
    <mergeCell ref="A4:A6"/>
    <mergeCell ref="B4:B5"/>
    <mergeCell ref="C4:C5"/>
    <mergeCell ref="D4:E4"/>
    <mergeCell ref="F4:F5"/>
  </mergeCells>
  <hyperlinks>
    <hyperlink ref="G3"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tabColor theme="2"/>
  </sheetPr>
  <dimension ref="A1:N39"/>
  <sheetViews>
    <sheetView showGridLines="0" view="pageBreakPreview" topLeftCell="A16" zoomScale="90" zoomScaleNormal="110" zoomScaleSheetLayoutView="90" workbookViewId="0">
      <selection activeCell="I9" sqref="I9"/>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57" customWidth="1"/>
    <col min="7" max="7" width="10.875" style="1" customWidth="1"/>
    <col min="8" max="8" width="10" style="1" customWidth="1"/>
    <col min="9" max="16383" width="8" style="1"/>
    <col min="16384" max="16384" width="2.5" style="1" customWidth="1"/>
  </cols>
  <sheetData>
    <row r="1" spans="1:12" ht="30" customHeight="1">
      <c r="A1" s="918" t="s">
        <v>457</v>
      </c>
      <c r="B1" s="918"/>
      <c r="C1" s="918"/>
      <c r="D1" s="918"/>
      <c r="E1" s="918"/>
      <c r="F1" s="918"/>
      <c r="G1" s="918"/>
    </row>
    <row r="2" spans="1:12" ht="42.75" customHeight="1">
      <c r="A2" s="919" t="s">
        <v>633</v>
      </c>
      <c r="B2" s="919"/>
      <c r="C2" s="919"/>
      <c r="D2" s="919"/>
      <c r="E2" s="919"/>
      <c r="F2" s="919"/>
      <c r="G2" s="919"/>
      <c r="H2" s="384" t="s">
        <v>528</v>
      </c>
    </row>
    <row r="3" spans="1:12" ht="21" customHeight="1">
      <c r="A3" s="893" t="s">
        <v>13</v>
      </c>
      <c r="B3" s="900" t="s">
        <v>112</v>
      </c>
      <c r="C3" s="903" t="s">
        <v>113</v>
      </c>
      <c r="D3" s="920"/>
      <c r="E3" s="920"/>
      <c r="F3" s="920"/>
      <c r="G3" s="921" t="s">
        <v>114</v>
      </c>
      <c r="H3" s="28"/>
    </row>
    <row r="4" spans="1:12" ht="73.5" customHeight="1">
      <c r="A4" s="899"/>
      <c r="B4" s="900"/>
      <c r="C4" s="329" t="s">
        <v>115</v>
      </c>
      <c r="D4" s="329" t="s">
        <v>116</v>
      </c>
      <c r="E4" s="142" t="s">
        <v>117</v>
      </c>
      <c r="F4" s="330" t="s">
        <v>118</v>
      </c>
      <c r="G4" s="922"/>
      <c r="H4" s="28"/>
    </row>
    <row r="5" spans="1:12" ht="21" customHeight="1">
      <c r="A5" s="894"/>
      <c r="B5" s="872" t="s">
        <v>663</v>
      </c>
      <c r="C5" s="874"/>
      <c r="D5" s="874"/>
      <c r="E5" s="874"/>
      <c r="F5" s="874"/>
      <c r="G5" s="873"/>
      <c r="H5" s="28"/>
    </row>
    <row r="6" spans="1:12" ht="21" customHeight="1">
      <c r="A6" s="823" t="s">
        <v>68</v>
      </c>
      <c r="B6" s="132">
        <f>C6+G6</f>
        <v>21306</v>
      </c>
      <c r="C6" s="132">
        <f>D6+E6</f>
        <v>21060</v>
      </c>
      <c r="D6" s="132">
        <f>D7+D8</f>
        <v>19261</v>
      </c>
      <c r="E6" s="829">
        <f>E7+E8</f>
        <v>1799</v>
      </c>
      <c r="F6" s="827">
        <f>E6/C6</f>
        <v>8.5422602089268759E-2</v>
      </c>
      <c r="G6" s="820">
        <f>G7+G8</f>
        <v>246</v>
      </c>
      <c r="H6" s="537"/>
      <c r="I6" s="12"/>
      <c r="J6" s="12"/>
      <c r="K6" s="12"/>
      <c r="L6" s="57"/>
    </row>
    <row r="7" spans="1:12" ht="21" customHeight="1">
      <c r="A7" s="128" t="s">
        <v>107</v>
      </c>
      <c r="B7" s="134">
        <v>8235</v>
      </c>
      <c r="C7" s="134">
        <v>8143</v>
      </c>
      <c r="D7" s="134">
        <v>7662</v>
      </c>
      <c r="E7" s="134">
        <v>481</v>
      </c>
      <c r="F7" s="620">
        <v>5.9069139137909864E-2</v>
      </c>
      <c r="G7" s="134">
        <v>92</v>
      </c>
      <c r="H7" s="40"/>
      <c r="I7" s="12"/>
      <c r="J7" s="12"/>
      <c r="K7" s="12"/>
      <c r="L7" s="57"/>
    </row>
    <row r="8" spans="1:12" ht="21" customHeight="1">
      <c r="A8" s="128" t="s">
        <v>108</v>
      </c>
      <c r="B8" s="134">
        <v>13071</v>
      </c>
      <c r="C8" s="134">
        <v>12917</v>
      </c>
      <c r="D8" s="134">
        <v>11599</v>
      </c>
      <c r="E8" s="134">
        <v>1318</v>
      </c>
      <c r="F8" s="620">
        <v>0.10203607648834868</v>
      </c>
      <c r="G8" s="134">
        <v>154</v>
      </c>
      <c r="H8" s="40"/>
      <c r="I8" s="12"/>
      <c r="J8" s="12"/>
      <c r="K8" s="12"/>
      <c r="L8" s="57"/>
    </row>
    <row r="9" spans="1:12" ht="21" customHeight="1">
      <c r="A9" s="128" t="s">
        <v>109</v>
      </c>
      <c r="B9" s="134">
        <v>12171</v>
      </c>
      <c r="C9" s="134">
        <v>12038</v>
      </c>
      <c r="D9" s="612">
        <v>10763</v>
      </c>
      <c r="E9" s="584">
        <v>1275</v>
      </c>
      <c r="F9" s="620">
        <v>0.10591460375477654</v>
      </c>
      <c r="G9" s="614">
        <v>133</v>
      </c>
      <c r="H9" s="40"/>
      <c r="I9" s="12"/>
      <c r="J9" s="12"/>
      <c r="K9" s="12"/>
      <c r="L9" s="57"/>
    </row>
    <row r="10" spans="1:12" ht="24" customHeight="1">
      <c r="A10" s="128" t="s">
        <v>110</v>
      </c>
      <c r="B10" s="134">
        <v>488</v>
      </c>
      <c r="C10" s="134">
        <v>484</v>
      </c>
      <c r="D10" s="612">
        <v>387</v>
      </c>
      <c r="E10" s="612">
        <v>97</v>
      </c>
      <c r="F10" s="620">
        <v>0.20041322314049587</v>
      </c>
      <c r="G10" s="134">
        <v>4</v>
      </c>
      <c r="H10" s="40"/>
      <c r="I10" s="12"/>
      <c r="J10" s="12"/>
      <c r="K10" s="12"/>
      <c r="L10" s="57"/>
    </row>
    <row r="11" spans="1:12" ht="21" customHeight="1">
      <c r="A11" s="223" t="s">
        <v>111</v>
      </c>
      <c r="B11" s="616">
        <v>900</v>
      </c>
      <c r="C11" s="616">
        <v>879</v>
      </c>
      <c r="D11" s="616">
        <v>836</v>
      </c>
      <c r="E11" s="824">
        <v>43</v>
      </c>
      <c r="F11" s="622">
        <v>4.8919226393629126E-2</v>
      </c>
      <c r="G11" s="616">
        <v>21</v>
      </c>
      <c r="H11" s="40"/>
      <c r="I11" s="12"/>
      <c r="J11" s="12"/>
      <c r="K11" s="12"/>
      <c r="L11" s="57"/>
    </row>
    <row r="12" spans="1:12" ht="22.5" customHeight="1">
      <c r="A12" s="761"/>
      <c r="B12" s="585"/>
      <c r="C12" s="585"/>
      <c r="D12" s="585"/>
      <c r="E12" s="585"/>
      <c r="F12" s="822"/>
      <c r="G12" s="585"/>
      <c r="H12" s="40"/>
      <c r="I12" s="12"/>
      <c r="J12" s="12"/>
      <c r="K12" s="12"/>
      <c r="L12" s="57"/>
    </row>
    <row r="13" spans="1:12" ht="26.25" customHeight="1">
      <c r="A13" s="148"/>
      <c r="B13" s="149"/>
      <c r="C13" s="149"/>
      <c r="D13" s="149"/>
      <c r="E13" s="150"/>
      <c r="F13" s="150"/>
      <c r="G13" s="150"/>
      <c r="H13" s="28"/>
      <c r="K13" s="51"/>
    </row>
    <row r="14" spans="1:12" ht="30" customHeight="1">
      <c r="A14" s="919" t="s">
        <v>552</v>
      </c>
      <c r="B14" s="919"/>
      <c r="C14" s="919"/>
      <c r="D14" s="919"/>
      <c r="E14" s="919"/>
      <c r="F14" s="919"/>
      <c r="G14" s="919"/>
      <c r="H14" s="8"/>
    </row>
    <row r="15" spans="1:12" s="52" customFormat="1" ht="18" customHeight="1">
      <c r="A15" s="893" t="s">
        <v>13</v>
      </c>
      <c r="B15" s="900" t="s">
        <v>112</v>
      </c>
      <c r="C15" s="903" t="s">
        <v>113</v>
      </c>
      <c r="D15" s="920"/>
      <c r="E15" s="920"/>
      <c r="F15" s="920"/>
      <c r="G15" s="893" t="s">
        <v>114</v>
      </c>
    </row>
    <row r="16" spans="1:12" ht="73.5" customHeight="1">
      <c r="A16" s="899"/>
      <c r="B16" s="900"/>
      <c r="C16" s="328" t="s">
        <v>115</v>
      </c>
      <c r="D16" s="328" t="s">
        <v>116</v>
      </c>
      <c r="E16" s="328" t="s">
        <v>117</v>
      </c>
      <c r="F16" s="330" t="s">
        <v>118</v>
      </c>
      <c r="G16" s="894"/>
    </row>
    <row r="17" spans="1:14" ht="21" customHeight="1">
      <c r="A17" s="894"/>
      <c r="B17" s="872" t="s">
        <v>663</v>
      </c>
      <c r="C17" s="874"/>
      <c r="D17" s="874"/>
      <c r="E17" s="874"/>
      <c r="F17" s="874"/>
      <c r="G17" s="873"/>
    </row>
    <row r="18" spans="1:14" ht="21" customHeight="1">
      <c r="A18" s="137" t="s">
        <v>68</v>
      </c>
      <c r="B18" s="820">
        <f>SUM(B19:B34)</f>
        <v>21306</v>
      </c>
      <c r="C18" s="820">
        <f>SUM(C19:C34)</f>
        <v>21060</v>
      </c>
      <c r="D18" s="820">
        <f>SUM(D19:D34)</f>
        <v>19261</v>
      </c>
      <c r="E18" s="820">
        <f>SUM(E19:E34)</f>
        <v>1799</v>
      </c>
      <c r="F18" s="828">
        <f>E18/C18</f>
        <v>8.5422602089268759E-2</v>
      </c>
      <c r="G18" s="820">
        <f>SUM(G19:G34)</f>
        <v>246</v>
      </c>
      <c r="H18" s="53"/>
      <c r="I18" s="12"/>
      <c r="J18" s="12"/>
      <c r="K18" s="12"/>
      <c r="L18" s="12"/>
      <c r="M18" s="12"/>
      <c r="N18" s="12"/>
    </row>
    <row r="19" spans="1:14" ht="21" customHeight="1">
      <c r="A19" s="138" t="s">
        <v>42</v>
      </c>
      <c r="B19" s="136">
        <v>610</v>
      </c>
      <c r="C19" s="135">
        <v>607</v>
      </c>
      <c r="D19" s="612">
        <v>562</v>
      </c>
      <c r="E19" s="612">
        <v>45</v>
      </c>
      <c r="F19" s="620">
        <v>7.4135090609555185E-2</v>
      </c>
      <c r="G19" s="612">
        <v>3</v>
      </c>
      <c r="H19" s="53"/>
    </row>
    <row r="20" spans="1:14" ht="21" customHeight="1">
      <c r="A20" s="138" t="s">
        <v>43</v>
      </c>
      <c r="B20" s="136">
        <v>1308</v>
      </c>
      <c r="C20" s="135">
        <v>1301</v>
      </c>
      <c r="D20" s="612">
        <v>1210</v>
      </c>
      <c r="E20" s="612">
        <v>91</v>
      </c>
      <c r="F20" s="620">
        <v>6.9946195234435043E-2</v>
      </c>
      <c r="G20" s="612">
        <v>7</v>
      </c>
      <c r="H20" s="53"/>
    </row>
    <row r="21" spans="1:14" ht="21" customHeight="1">
      <c r="A21" s="138" t="s">
        <v>44</v>
      </c>
      <c r="B21" s="136">
        <v>2631</v>
      </c>
      <c r="C21" s="135">
        <v>2604</v>
      </c>
      <c r="D21" s="612">
        <v>2279</v>
      </c>
      <c r="E21" s="612">
        <v>325</v>
      </c>
      <c r="F21" s="620">
        <v>0.12480798771121351</v>
      </c>
      <c r="G21" s="612">
        <v>27</v>
      </c>
      <c r="H21" s="53"/>
    </row>
    <row r="22" spans="1:14" ht="21" customHeight="1">
      <c r="A22" s="138" t="s">
        <v>45</v>
      </c>
      <c r="B22" s="136">
        <v>259</v>
      </c>
      <c r="C22" s="135">
        <v>255</v>
      </c>
      <c r="D22" s="612">
        <v>241</v>
      </c>
      <c r="E22" s="612">
        <v>14</v>
      </c>
      <c r="F22" s="620">
        <v>5.4901960784313725E-2</v>
      </c>
      <c r="G22" s="612">
        <v>4</v>
      </c>
      <c r="H22" s="54"/>
    </row>
    <row r="23" spans="1:14" ht="21" customHeight="1">
      <c r="A23" s="138" t="s">
        <v>46</v>
      </c>
      <c r="B23" s="136">
        <v>1643</v>
      </c>
      <c r="C23" s="135">
        <v>1631</v>
      </c>
      <c r="D23" s="612">
        <v>1489</v>
      </c>
      <c r="E23" s="612">
        <v>142</v>
      </c>
      <c r="F23" s="620">
        <v>8.7063151440833847E-2</v>
      </c>
      <c r="G23" s="612">
        <v>12</v>
      </c>
      <c r="H23" s="54"/>
    </row>
    <row r="24" spans="1:14" ht="21" customHeight="1">
      <c r="A24" s="138" t="s">
        <v>47</v>
      </c>
      <c r="B24" s="136">
        <v>2531</v>
      </c>
      <c r="C24" s="135">
        <v>2515</v>
      </c>
      <c r="D24" s="612">
        <v>2348</v>
      </c>
      <c r="E24" s="612">
        <v>167</v>
      </c>
      <c r="F24" s="620">
        <v>6.6401590457256465E-2</v>
      </c>
      <c r="G24" s="612">
        <v>16</v>
      </c>
      <c r="H24" s="53"/>
    </row>
    <row r="25" spans="1:14" ht="21" customHeight="1">
      <c r="A25" s="138" t="s">
        <v>48</v>
      </c>
      <c r="B25" s="136">
        <v>3158</v>
      </c>
      <c r="C25" s="135">
        <v>3135</v>
      </c>
      <c r="D25" s="612">
        <v>2870</v>
      </c>
      <c r="E25" s="612">
        <v>265</v>
      </c>
      <c r="F25" s="620">
        <v>8.4529505582137163E-2</v>
      </c>
      <c r="G25" s="612">
        <v>23</v>
      </c>
      <c r="H25" s="53"/>
    </row>
    <row r="26" spans="1:14" ht="21" customHeight="1">
      <c r="A26" s="138" t="s">
        <v>49</v>
      </c>
      <c r="B26" s="136">
        <v>346</v>
      </c>
      <c r="C26" s="135">
        <v>343</v>
      </c>
      <c r="D26" s="612">
        <v>317</v>
      </c>
      <c r="E26" s="612">
        <v>26</v>
      </c>
      <c r="F26" s="620">
        <v>7.5801749271137031E-2</v>
      </c>
      <c r="G26" s="612">
        <v>3</v>
      </c>
      <c r="H26" s="53"/>
    </row>
    <row r="27" spans="1:14" ht="21" customHeight="1">
      <c r="A27" s="138" t="s">
        <v>50</v>
      </c>
      <c r="B27" s="136">
        <v>1379</v>
      </c>
      <c r="C27" s="135">
        <v>1348</v>
      </c>
      <c r="D27" s="612">
        <v>1251</v>
      </c>
      <c r="E27" s="612">
        <v>97</v>
      </c>
      <c r="F27" s="620">
        <v>7.1958456973293769E-2</v>
      </c>
      <c r="G27" s="612">
        <v>31</v>
      </c>
      <c r="H27" s="53"/>
    </row>
    <row r="28" spans="1:14" ht="21" customHeight="1">
      <c r="A28" s="138" t="s">
        <v>51</v>
      </c>
      <c r="B28" s="136">
        <v>1532</v>
      </c>
      <c r="C28" s="135">
        <v>1497</v>
      </c>
      <c r="D28" s="612">
        <v>1339</v>
      </c>
      <c r="E28" s="612">
        <v>158</v>
      </c>
      <c r="F28" s="620">
        <v>0.10554442217768871</v>
      </c>
      <c r="G28" s="612">
        <v>35</v>
      </c>
      <c r="H28" s="53"/>
    </row>
    <row r="29" spans="1:14" ht="21" customHeight="1">
      <c r="A29" s="138" t="s">
        <v>52</v>
      </c>
      <c r="B29" s="136">
        <v>711</v>
      </c>
      <c r="C29" s="135">
        <v>703</v>
      </c>
      <c r="D29" s="612">
        <v>666</v>
      </c>
      <c r="E29" s="612">
        <v>37</v>
      </c>
      <c r="F29" s="620">
        <v>5.2631578947368418E-2</v>
      </c>
      <c r="G29" s="612">
        <v>8</v>
      </c>
      <c r="H29" s="53"/>
    </row>
    <row r="30" spans="1:14" ht="21" customHeight="1">
      <c r="A30" s="138" t="s">
        <v>53</v>
      </c>
      <c r="B30" s="136">
        <v>627</v>
      </c>
      <c r="C30" s="135">
        <v>622</v>
      </c>
      <c r="D30" s="612">
        <v>584</v>
      </c>
      <c r="E30" s="612">
        <v>38</v>
      </c>
      <c r="F30" s="620">
        <v>6.1093247588424437E-2</v>
      </c>
      <c r="G30" s="612">
        <v>5</v>
      </c>
      <c r="H30" s="53"/>
    </row>
    <row r="31" spans="1:14" ht="21" customHeight="1">
      <c r="A31" s="138" t="s">
        <v>54</v>
      </c>
      <c r="B31" s="136">
        <v>1344</v>
      </c>
      <c r="C31" s="135">
        <v>1307</v>
      </c>
      <c r="D31" s="612">
        <v>1160</v>
      </c>
      <c r="E31" s="612">
        <v>147</v>
      </c>
      <c r="F31" s="620">
        <v>0.11247130833970925</v>
      </c>
      <c r="G31" s="612">
        <v>37</v>
      </c>
      <c r="H31" s="53"/>
    </row>
    <row r="32" spans="1:14" ht="21" customHeight="1">
      <c r="A32" s="138" t="s">
        <v>55</v>
      </c>
      <c r="B32" s="136">
        <v>696</v>
      </c>
      <c r="C32" s="135">
        <v>685</v>
      </c>
      <c r="D32" s="612">
        <v>604</v>
      </c>
      <c r="E32" s="612">
        <v>81</v>
      </c>
      <c r="F32" s="620">
        <v>0.11824817518248175</v>
      </c>
      <c r="G32" s="612">
        <v>11</v>
      </c>
      <c r="H32" s="53"/>
    </row>
    <row r="33" spans="1:8" ht="21" customHeight="1">
      <c r="A33" s="138" t="s">
        <v>56</v>
      </c>
      <c r="B33" s="136">
        <v>2170</v>
      </c>
      <c r="C33" s="135">
        <v>2155</v>
      </c>
      <c r="D33" s="612">
        <v>2014</v>
      </c>
      <c r="E33" s="612">
        <v>141</v>
      </c>
      <c r="F33" s="620">
        <v>6.5429234338747103E-2</v>
      </c>
      <c r="G33" s="612">
        <v>15</v>
      </c>
      <c r="H33" s="53"/>
    </row>
    <row r="34" spans="1:8" ht="21" customHeight="1">
      <c r="A34" s="139" t="s">
        <v>57</v>
      </c>
      <c r="B34" s="140">
        <v>361</v>
      </c>
      <c r="C34" s="141">
        <v>352</v>
      </c>
      <c r="D34" s="615">
        <v>327</v>
      </c>
      <c r="E34" s="621">
        <v>25</v>
      </c>
      <c r="F34" s="622">
        <v>7.1022727272727279E-2</v>
      </c>
      <c r="G34" s="615">
        <v>9</v>
      </c>
      <c r="H34" s="53"/>
    </row>
    <row r="35" spans="1:8" ht="15">
      <c r="A35" s="3"/>
      <c r="B35" s="55"/>
      <c r="C35" s="55"/>
      <c r="D35" s="55"/>
      <c r="E35" s="55"/>
      <c r="F35" s="56"/>
      <c r="G35" s="55"/>
      <c r="H35" s="53"/>
    </row>
    <row r="36" spans="1:8">
      <c r="B36" s="12"/>
      <c r="C36" s="12"/>
      <c r="D36" s="12"/>
      <c r="E36" s="12"/>
      <c r="G36" s="12"/>
    </row>
    <row r="37" spans="1:8">
      <c r="B37" s="12"/>
      <c r="C37" s="12"/>
      <c r="D37" s="12"/>
      <c r="E37" s="12"/>
      <c r="G37" s="12"/>
    </row>
    <row r="39" spans="1:8">
      <c r="G39" s="348"/>
    </row>
  </sheetData>
  <mergeCells count="13">
    <mergeCell ref="A14:G14"/>
    <mergeCell ref="B15:B16"/>
    <mergeCell ref="C15:F15"/>
    <mergeCell ref="G15:G16"/>
    <mergeCell ref="A15:A17"/>
    <mergeCell ref="B17:G17"/>
    <mergeCell ref="A1:G1"/>
    <mergeCell ref="A2:G2"/>
    <mergeCell ref="B3:B4"/>
    <mergeCell ref="C3:F3"/>
    <mergeCell ref="G3:G4"/>
    <mergeCell ref="A3:A5"/>
    <mergeCell ref="B5:G5"/>
  </mergeCells>
  <hyperlinks>
    <hyperlink ref="H2"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ignoredErrors>
    <ignoredError sqref="F18 F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N38"/>
  <sheetViews>
    <sheetView showGridLines="0" view="pageBreakPreview" topLeftCell="A13" zoomScale="90" zoomScaleNormal="110" zoomScaleSheetLayoutView="90" workbookViewId="0">
      <selection activeCell="C24" sqref="C24"/>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 min="12" max="12" width="5.125" customWidth="1"/>
  </cols>
  <sheetData>
    <row r="1" spans="1:14" ht="30" customHeight="1">
      <c r="A1" s="918" t="s">
        <v>457</v>
      </c>
      <c r="B1" s="918"/>
      <c r="C1" s="918"/>
      <c r="D1" s="918"/>
      <c r="E1" s="918"/>
      <c r="F1" s="918"/>
      <c r="G1" s="918"/>
    </row>
    <row r="2" spans="1:14" ht="30" customHeight="1">
      <c r="H2" s="384" t="s">
        <v>528</v>
      </c>
    </row>
    <row r="3" spans="1:14" ht="39" customHeight="1">
      <c r="A3" s="924" t="s">
        <v>642</v>
      </c>
      <c r="B3" s="924"/>
      <c r="C3" s="924"/>
      <c r="D3" s="924"/>
      <c r="E3" s="924"/>
      <c r="F3" s="924"/>
      <c r="G3" s="924"/>
    </row>
    <row r="4" spans="1:14" ht="75" customHeight="1">
      <c r="A4" s="934" t="s">
        <v>13</v>
      </c>
      <c r="B4" s="331" t="s">
        <v>119</v>
      </c>
      <c r="C4" s="331" t="s">
        <v>120</v>
      </c>
      <c r="D4" s="331" t="s">
        <v>121</v>
      </c>
      <c r="E4" s="331" t="s">
        <v>122</v>
      </c>
      <c r="F4" s="331" t="s">
        <v>123</v>
      </c>
    </row>
    <row r="5" spans="1:14" ht="21" customHeight="1">
      <c r="A5" s="927"/>
      <c r="B5" s="935" t="s">
        <v>663</v>
      </c>
      <c r="C5" s="936"/>
      <c r="D5" s="936"/>
      <c r="E5" s="936"/>
      <c r="F5" s="937"/>
    </row>
    <row r="6" spans="1:14" ht="21" customHeight="1">
      <c r="A6" s="143" t="s">
        <v>68</v>
      </c>
      <c r="B6" s="157">
        <f>B7+B8</f>
        <v>1111</v>
      </c>
      <c r="C6" s="157">
        <f>C7+C8</f>
        <v>1110</v>
      </c>
      <c r="D6" s="157">
        <f>D7+D8</f>
        <v>331</v>
      </c>
      <c r="E6" s="157">
        <f>E7+E8</f>
        <v>1178</v>
      </c>
      <c r="F6" s="157">
        <f>F7+F8</f>
        <v>1193</v>
      </c>
      <c r="G6" s="501"/>
      <c r="H6" s="501"/>
      <c r="I6" s="501"/>
      <c r="J6" s="501"/>
      <c r="K6" s="501"/>
      <c r="M6" s="477"/>
      <c r="N6" s="476"/>
    </row>
    <row r="7" spans="1:14" ht="21" customHeight="1">
      <c r="A7" s="144" t="s">
        <v>107</v>
      </c>
      <c r="B7" s="623">
        <v>466</v>
      </c>
      <c r="C7" s="623">
        <v>562</v>
      </c>
      <c r="D7" s="623">
        <v>178</v>
      </c>
      <c r="E7" s="623">
        <v>601</v>
      </c>
      <c r="F7" s="623">
        <v>519</v>
      </c>
      <c r="G7" s="501"/>
      <c r="H7" s="502"/>
      <c r="I7" s="502"/>
      <c r="J7" s="502"/>
      <c r="K7" s="502"/>
      <c r="L7" s="476"/>
      <c r="M7" s="476"/>
      <c r="N7" s="476"/>
    </row>
    <row r="8" spans="1:14" ht="21" customHeight="1">
      <c r="A8" s="144" t="s">
        <v>108</v>
      </c>
      <c r="B8" s="475">
        <v>645</v>
      </c>
      <c r="C8" s="475">
        <v>548</v>
      </c>
      <c r="D8" s="624">
        <v>153</v>
      </c>
      <c r="E8" s="624">
        <v>577</v>
      </c>
      <c r="F8" s="624">
        <v>674</v>
      </c>
      <c r="G8" s="501"/>
      <c r="H8" s="501"/>
      <c r="I8" s="501"/>
      <c r="J8" s="501"/>
      <c r="K8" s="501"/>
      <c r="L8" s="476"/>
      <c r="M8" s="476"/>
      <c r="N8" s="476"/>
    </row>
    <row r="9" spans="1:14" ht="21" customHeight="1">
      <c r="A9" s="144" t="s">
        <v>109</v>
      </c>
      <c r="B9" s="623">
        <v>572</v>
      </c>
      <c r="C9" s="623">
        <v>478</v>
      </c>
      <c r="D9" s="623">
        <v>129</v>
      </c>
      <c r="E9" s="623">
        <v>516</v>
      </c>
      <c r="F9" s="623">
        <v>585</v>
      </c>
      <c r="G9" s="476"/>
      <c r="H9" s="476"/>
      <c r="I9" s="476"/>
      <c r="J9" s="476"/>
      <c r="K9" s="476"/>
      <c r="L9" s="476"/>
      <c r="M9" s="476"/>
      <c r="N9" s="476"/>
    </row>
    <row r="10" spans="1:14" ht="27.75" customHeight="1">
      <c r="A10" s="145" t="s">
        <v>110</v>
      </c>
      <c r="B10" s="623">
        <v>13</v>
      </c>
      <c r="C10" s="623">
        <v>20</v>
      </c>
      <c r="D10" s="623">
        <v>5</v>
      </c>
      <c r="E10" s="623">
        <v>14</v>
      </c>
      <c r="F10" s="623">
        <v>21</v>
      </c>
      <c r="G10" s="476"/>
      <c r="H10" s="476"/>
      <c r="I10" s="476"/>
      <c r="J10" s="476"/>
      <c r="K10" s="476"/>
      <c r="L10" s="476"/>
      <c r="M10" s="476"/>
      <c r="N10" s="476"/>
    </row>
    <row r="11" spans="1:14" ht="21" customHeight="1">
      <c r="A11" s="146" t="s">
        <v>111</v>
      </c>
      <c r="B11" s="625">
        <v>73</v>
      </c>
      <c r="C11" s="625">
        <v>70</v>
      </c>
      <c r="D11" s="625">
        <v>24</v>
      </c>
      <c r="E11" s="625">
        <v>61</v>
      </c>
      <c r="F11" s="625">
        <v>89</v>
      </c>
      <c r="G11" s="476"/>
      <c r="H11" s="476"/>
      <c r="I11" s="476"/>
      <c r="J11" s="476"/>
      <c r="K11" s="476"/>
      <c r="L11" s="476"/>
      <c r="M11" s="476"/>
      <c r="N11" s="476"/>
    </row>
    <row r="12" spans="1:14" ht="39.75" customHeight="1"/>
    <row r="13" spans="1:14" ht="36" customHeight="1">
      <c r="A13" s="933" t="s">
        <v>643</v>
      </c>
      <c r="B13" s="933"/>
      <c r="C13" s="933"/>
      <c r="D13" s="933"/>
      <c r="E13" s="933"/>
      <c r="F13" s="933"/>
      <c r="G13" s="933"/>
    </row>
    <row r="14" spans="1:14" ht="21" customHeight="1">
      <c r="A14" s="934" t="s">
        <v>13</v>
      </c>
      <c r="B14" s="925" t="s">
        <v>113</v>
      </c>
      <c r="C14" s="925"/>
      <c r="D14" s="925"/>
      <c r="E14" s="925"/>
      <c r="F14" s="925"/>
      <c r="G14" s="925"/>
    </row>
    <row r="15" spans="1:14" ht="21" customHeight="1">
      <c r="A15" s="938"/>
      <c r="B15" s="926" t="s">
        <v>115</v>
      </c>
      <c r="C15" s="928" t="s">
        <v>71</v>
      </c>
      <c r="D15" s="929"/>
      <c r="E15" s="929"/>
      <c r="F15" s="929"/>
      <c r="G15" s="930" t="s">
        <v>124</v>
      </c>
    </row>
    <row r="16" spans="1:14" ht="21" customHeight="1">
      <c r="A16" s="938"/>
      <c r="B16" s="926"/>
      <c r="C16" s="932" t="s">
        <v>125</v>
      </c>
      <c r="D16" s="931"/>
      <c r="E16" s="931"/>
      <c r="F16" s="931" t="s">
        <v>126</v>
      </c>
      <c r="G16" s="931"/>
    </row>
    <row r="17" spans="1:7" ht="56.25">
      <c r="A17" s="938"/>
      <c r="B17" s="927"/>
      <c r="C17" s="546" t="s">
        <v>105</v>
      </c>
      <c r="D17" s="331" t="s">
        <v>419</v>
      </c>
      <c r="E17" s="331" t="s">
        <v>127</v>
      </c>
      <c r="F17" s="931"/>
      <c r="G17" s="931"/>
    </row>
    <row r="18" spans="1:7" ht="21" customHeight="1">
      <c r="A18" s="927"/>
      <c r="B18" s="939" t="s">
        <v>663</v>
      </c>
      <c r="C18" s="940"/>
      <c r="D18" s="940"/>
      <c r="E18" s="940"/>
      <c r="F18" s="940"/>
      <c r="G18" s="941"/>
    </row>
    <row r="19" spans="1:7" ht="21" customHeight="1">
      <c r="A19" s="143" t="s">
        <v>68</v>
      </c>
      <c r="B19" s="157">
        <f>C19+F19+G19</f>
        <v>1077</v>
      </c>
      <c r="C19" s="143">
        <f>SUM(D19:E19)</f>
        <v>685</v>
      </c>
      <c r="D19" s="143">
        <f>D20+D21</f>
        <v>254</v>
      </c>
      <c r="E19" s="143">
        <f>E20+E21</f>
        <v>431</v>
      </c>
      <c r="F19" s="143">
        <f>F20+F21</f>
        <v>264</v>
      </c>
      <c r="G19" s="151">
        <f>G20+G21</f>
        <v>128</v>
      </c>
    </row>
    <row r="20" spans="1:7" ht="21" customHeight="1">
      <c r="A20" s="144" t="s">
        <v>107</v>
      </c>
      <c r="B20" s="144">
        <f t="shared" ref="B20:B24" si="0">C20+F20+G20</f>
        <v>554</v>
      </c>
      <c r="C20" s="144">
        <f t="shared" ref="C20:C24" si="1">SUM(D20:E20)</f>
        <v>322</v>
      </c>
      <c r="D20" s="475">
        <v>132</v>
      </c>
      <c r="E20" s="475">
        <v>190</v>
      </c>
      <c r="F20" s="626">
        <v>161</v>
      </c>
      <c r="G20" s="475">
        <v>71</v>
      </c>
    </row>
    <row r="21" spans="1:7" ht="21" customHeight="1">
      <c r="A21" s="144" t="s">
        <v>108</v>
      </c>
      <c r="B21" s="144">
        <f t="shared" si="0"/>
        <v>523</v>
      </c>
      <c r="C21" s="144">
        <f t="shared" si="1"/>
        <v>363</v>
      </c>
      <c r="D21" s="475">
        <v>122</v>
      </c>
      <c r="E21" s="475">
        <v>241</v>
      </c>
      <c r="F21" s="626">
        <v>103</v>
      </c>
      <c r="G21" s="475">
        <v>57</v>
      </c>
    </row>
    <row r="22" spans="1:7" ht="21" customHeight="1">
      <c r="A22" s="144" t="s">
        <v>109</v>
      </c>
      <c r="B22" s="144">
        <f t="shared" si="0"/>
        <v>472</v>
      </c>
      <c r="C22" s="144">
        <f t="shared" si="1"/>
        <v>328</v>
      </c>
      <c r="D22" s="623">
        <v>112</v>
      </c>
      <c r="E22" s="623">
        <v>216</v>
      </c>
      <c r="F22" s="627">
        <v>93</v>
      </c>
      <c r="G22" s="623">
        <v>51</v>
      </c>
    </row>
    <row r="23" spans="1:7" ht="24" customHeight="1">
      <c r="A23" s="145" t="s">
        <v>110</v>
      </c>
      <c r="B23" s="144">
        <f t="shared" si="0"/>
        <v>12</v>
      </c>
      <c r="C23" s="144">
        <f t="shared" si="1"/>
        <v>9</v>
      </c>
      <c r="D23" s="623">
        <v>1</v>
      </c>
      <c r="E23" s="623">
        <v>8</v>
      </c>
      <c r="F23" s="627">
        <v>3</v>
      </c>
      <c r="G23" s="629">
        <v>0</v>
      </c>
    </row>
    <row r="24" spans="1:7" ht="23.25" customHeight="1">
      <c r="A24" s="146" t="s">
        <v>111</v>
      </c>
      <c r="B24" s="146">
        <f t="shared" si="0"/>
        <v>51</v>
      </c>
      <c r="C24" s="146">
        <f t="shared" si="1"/>
        <v>35</v>
      </c>
      <c r="D24" s="625">
        <v>10</v>
      </c>
      <c r="E24" s="625">
        <v>25</v>
      </c>
      <c r="F24" s="628">
        <v>10</v>
      </c>
      <c r="G24" s="625">
        <v>6</v>
      </c>
    </row>
    <row r="25" spans="1:7" ht="40.5" customHeight="1">
      <c r="A25" s="923" t="s">
        <v>247</v>
      </c>
      <c r="B25" s="923"/>
      <c r="C25" s="923"/>
      <c r="D25" s="923"/>
      <c r="E25" s="923"/>
      <c r="F25" s="923"/>
      <c r="G25" s="923"/>
    </row>
    <row r="26" spans="1:7">
      <c r="B26" s="474"/>
      <c r="C26" s="474"/>
      <c r="D26" s="474"/>
      <c r="E26" s="474"/>
      <c r="F26" s="474"/>
      <c r="G26" s="474"/>
    </row>
    <row r="27" spans="1:7">
      <c r="B27" s="474"/>
      <c r="C27" s="474"/>
      <c r="D27" s="474"/>
      <c r="E27" s="474"/>
      <c r="F27" s="474"/>
      <c r="G27" s="474"/>
    </row>
    <row r="38" spans="7:7">
      <c r="G38" s="350"/>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horizontalDpi="4294967293" verticalDpi="4294967293" r:id="rId1"/>
  <headerFooter differentFirst="1" alignWithMargins="0">
    <oddFooter>&amp;C&amp;"Arial,Normalny"&amp;9&amp;P</oddFooter>
  </headerFooter>
  <ignoredErrors>
    <ignoredError sqref="C20:C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34</vt:i4>
      </vt:variant>
    </vt:vector>
  </HeadingPairs>
  <TitlesOfParts>
    <vt:vector size="68"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vt:lpstr>
      <vt:lpstr>Tab 1 (13)</vt:lpstr>
      <vt:lpstr>Tab 2 (14) i wykres 1</vt:lpstr>
      <vt:lpstr>Tab 3 (15) i wykres 2</vt:lpstr>
      <vt:lpstr>Tab 4 (16)</vt:lpstr>
      <vt:lpstr>Tab 5 (17)</vt:lpstr>
      <vt:lpstr>Wykres 3</vt:lpstr>
      <vt:lpstr>Tab 6 (18)</vt:lpstr>
      <vt:lpstr>Tab 7 (19)</vt:lpstr>
      <vt:lpstr>Tab 8 (20)</vt:lpstr>
      <vt:lpstr>Tab 9 (21) i 10 (22)</vt:lpstr>
      <vt:lpstr>Tab 11 (23) i 12 (24)</vt:lpstr>
      <vt:lpstr>Tab 1 (25)</vt:lpstr>
      <vt:lpstr>Tab 1 (26) i 2 (27)</vt:lpstr>
      <vt:lpstr>Wykres 4</vt:lpstr>
      <vt:lpstr>Tab 3 (28) i 4 (29)</vt:lpstr>
      <vt:lpstr>Wykres 5</vt:lpstr>
      <vt:lpstr>Tab 1 (30)</vt:lpstr>
      <vt:lpstr>Tab 2 (31) i 3 (32)</vt:lpstr>
      <vt:lpstr>Tab 4 (33)</vt:lpstr>
      <vt:lpstr>Tab 5 (34) i 6 (35)</vt:lpstr>
      <vt:lpstr>Tab 7 (36) i 8 (37)</vt:lpstr>
      <vt:lpstr>Tab 1 (38) i 2 (39)</vt:lpstr>
      <vt:lpstr>Strona końcowa</vt:lpstr>
      <vt:lpstr>'Objaśnienia i skróty'!Obszar_wydruku</vt:lpstr>
      <vt:lpstr>'Spis treści'!Obszar_wydruku</vt:lpstr>
      <vt:lpstr>'Strona końcowa'!Obszar_wydruku</vt:lpstr>
      <vt:lpstr>'Strona tytułowa'!Obszar_wydruku</vt:lpstr>
      <vt:lpstr>'Tab 1'!Obszar_wydruku</vt:lpstr>
      <vt:lpstr>'Tab 1 (13)'!Obszar_wydruku</vt:lpstr>
      <vt:lpstr>'Tab 1 (25)'!Obszar_wydruku</vt:lpstr>
      <vt:lpstr>'Tab 1 (26) i 2 (27)'!Obszar_wydruku</vt:lpstr>
      <vt:lpstr>'Tab 1 (30)'!Obszar_wydruku</vt:lpstr>
      <vt:lpstr>'Tab 1 (38) i 2 (39)'!Obszar_wydruku</vt:lpstr>
      <vt:lpstr>'Tab 10 i 11'!Obszar_wydruku</vt:lpstr>
      <vt:lpstr>'Tab 11 (23) i 12 (24)'!Obszar_wydruku</vt:lpstr>
      <vt:lpstr>'Tab 12'!Obszar_wydruku</vt:lpstr>
      <vt:lpstr>'Tab 2 (14) i wykres 1'!Obszar_wydruku</vt:lpstr>
      <vt:lpstr>'Tab 2 (31) i 3 (32)'!Obszar_wydruku</vt:lpstr>
      <vt:lpstr>'Tab 2 i 3'!Obszar_wydruku</vt:lpstr>
      <vt:lpstr>'Tab 3 (15) i wykres 2'!Obszar_wydruku</vt:lpstr>
      <vt:lpstr>'Tab 3 (28) i 4 (29)'!Obszar_wydruku</vt:lpstr>
      <vt:lpstr>'Tab 4 (16)'!Obszar_wydruku</vt:lpstr>
      <vt:lpstr>'Tab 4 (33)'!Obszar_wydruku</vt:lpstr>
      <vt:lpstr>'Tab 4 i 5'!Obszar_wydruku</vt:lpstr>
      <vt:lpstr>'Tab 5 (17)'!Obszar_wydruku</vt:lpstr>
      <vt:lpstr>'Tab 5 (34) i 6 (35)'!Obszar_wydruku</vt:lpstr>
      <vt:lpstr>'Tab 6 (18)'!Obszar_wydruku</vt:lpstr>
      <vt:lpstr>'Tab 6 i 7'!Obszar_wydruku</vt:lpstr>
      <vt:lpstr>'Tab 7 (19)'!Obszar_wydruku</vt:lpstr>
      <vt:lpstr>'Tab 7 (36) i 8 (37)'!Obszar_wydruku</vt:lpstr>
      <vt:lpstr>'Tab 8 (20)'!Obszar_wydruku</vt:lpstr>
      <vt:lpstr>'Tab 8 i 9'!Obszar_wydruku</vt:lpstr>
      <vt:lpstr>'Tab 9 (21) i 10 (22)'!Obszar_wydruku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2025-02-27T12:30:24Z</dcterms:modified>
</cp:coreProperties>
</file>